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24226"/>
  <bookViews>
    <workbookView minimized="1" xWindow="240" yWindow="105" windowWidth="14805" windowHeight="8010" tabRatio="624" firstSheet="3" activeTab="3"/>
  </bookViews>
  <sheets>
    <sheet name="8月数据源" sheetId="3" state="hidden" r:id="rId1"/>
    <sheet name="Sheet1" sheetId="1" state="hidden" r:id="rId2"/>
    <sheet name="Sheet2" sheetId="2" state="hidden" r:id="rId3"/>
    <sheet name="staff list" sheetId="5" r:id="rId4"/>
    <sheet name="10月成本汇总" sheetId="7" r:id="rId5"/>
    <sheet name="10月工资原始" sheetId="11" r:id="rId6"/>
    <sheet name="成本汇总" sheetId="12" r:id="rId7"/>
    <sheet name="Sheet4" sheetId="36" r:id="rId8"/>
    <sheet name="10月社保原始" sheetId="10" r:id="rId9"/>
    <sheet name="Sheet3" sheetId="66" r:id="rId10"/>
    <sheet name="Sheet7" sheetId="34" r:id="rId11"/>
    <sheet name="合并表" sheetId="22" r:id="rId12"/>
    <sheet name="透视表" sheetId="23" r:id="rId13"/>
    <sheet name="透视表2" sheetId="25" r:id="rId14"/>
  </sheets>
  <definedNames>
    <definedName name="_xlnm._FilterDatabase" localSheetId="4" hidden="1">'10月成本汇总'!$A$1:$R$8</definedName>
    <definedName name="_xlnm._FilterDatabase" localSheetId="5" hidden="1">'10月工资原始'!$A$2:$C$9</definedName>
    <definedName name="_xlnm._FilterDatabase" localSheetId="11" hidden="1">合并表!$A$1:$Z$231</definedName>
    <definedName name="A1.">合并表!$1:$1048576</definedName>
    <definedName name="_xlnm.Print_Area" localSheetId="5">'10月工资原始'!$A$1:$B$30</definedName>
    <definedName name="_xlnm.Print_Titles" localSheetId="12">透视表!$1:$4</definedName>
    <definedName name="UPA" localSheetId="1" hidden="1">Sheet1!$A$1:$I$2963</definedName>
  </definedNames>
  <calcPr calcId="152511"/>
  <pivotCaches>
    <pivotCache cacheId="0" r:id="rId15"/>
    <pivotCache cacheId="1" r:id="rId16"/>
    <pivotCache cacheId="2" r:id="rId17"/>
    <pivotCache cacheId="3" r:id="rId18"/>
  </pivotCaches>
</workbook>
</file>

<file path=xl/calcChain.xml><?xml version="1.0" encoding="utf-8"?>
<calcChain xmlns="http://schemas.openxmlformats.org/spreadsheetml/2006/main">
  <c r="A1" i="11" l="1"/>
  <c r="M1" i="23" l="1"/>
  <c r="L1" i="23"/>
  <c r="K1" i="23"/>
  <c r="J1" i="23"/>
  <c r="I1" i="23"/>
  <c r="H1" i="23"/>
  <c r="G1" i="23"/>
  <c r="F1" i="23"/>
  <c r="F3" i="7"/>
  <c r="G3" i="12" s="1"/>
  <c r="G3" i="7"/>
  <c r="H3" i="12" s="1"/>
  <c r="H3" i="7"/>
  <c r="I3" i="12" s="1"/>
  <c r="I3" i="7"/>
  <c r="J3" i="12" s="1"/>
  <c r="J3" i="7"/>
  <c r="K3" i="12" s="1"/>
  <c r="K3" i="7"/>
  <c r="L3" i="12" s="1"/>
  <c r="L3" i="7"/>
  <c r="M3" i="12" s="1"/>
  <c r="M3" i="7"/>
  <c r="N3" i="12" s="1"/>
  <c r="N3" i="7"/>
  <c r="O3" i="12" s="1"/>
  <c r="O3" i="7"/>
  <c r="F4" i="7"/>
  <c r="G4" i="12" s="1"/>
  <c r="G4" i="7"/>
  <c r="H4" i="12" s="1"/>
  <c r="H4" i="7"/>
  <c r="I4" i="12" s="1"/>
  <c r="I4" i="7"/>
  <c r="J4" i="12" s="1"/>
  <c r="J4" i="7"/>
  <c r="K4" i="12" s="1"/>
  <c r="K4" i="7"/>
  <c r="L4" i="12" s="1"/>
  <c r="L4" i="7"/>
  <c r="M4" i="12" s="1"/>
  <c r="M4" i="7"/>
  <c r="N4" i="12" s="1"/>
  <c r="N4" i="7"/>
  <c r="O4" i="12" s="1"/>
  <c r="O4" i="7"/>
  <c r="P4" i="12" s="1"/>
  <c r="F5" i="7"/>
  <c r="G5" i="12" s="1"/>
  <c r="G5" i="7"/>
  <c r="H5" i="12" s="1"/>
  <c r="H5" i="7"/>
  <c r="I5" i="12" s="1"/>
  <c r="I5" i="7"/>
  <c r="J5" i="12" s="1"/>
  <c r="J5" i="7"/>
  <c r="K5" i="12" s="1"/>
  <c r="K5" i="7"/>
  <c r="L5" i="12" s="1"/>
  <c r="L5" i="7"/>
  <c r="M5" i="12" s="1"/>
  <c r="M5" i="7"/>
  <c r="N5" i="12" s="1"/>
  <c r="N5" i="7"/>
  <c r="O5" i="12" s="1"/>
  <c r="O5" i="7"/>
  <c r="F6" i="7"/>
  <c r="G6" i="12" s="1"/>
  <c r="G6" i="7"/>
  <c r="H6" i="12" s="1"/>
  <c r="H6" i="7"/>
  <c r="I6" i="12" s="1"/>
  <c r="I6" i="7"/>
  <c r="J6" i="12" s="1"/>
  <c r="J6" i="7"/>
  <c r="K6" i="12" s="1"/>
  <c r="K6" i="7"/>
  <c r="L6" i="12" s="1"/>
  <c r="L6" i="7"/>
  <c r="M6" i="12" s="1"/>
  <c r="M6" i="7"/>
  <c r="N6" i="12" s="1"/>
  <c r="N6" i="7"/>
  <c r="O6" i="12" s="1"/>
  <c r="O6" i="7"/>
  <c r="P6" i="12" s="1"/>
  <c r="F7" i="7"/>
  <c r="G7" i="12" s="1"/>
  <c r="G7" i="7"/>
  <c r="H7" i="12" s="1"/>
  <c r="H7" i="7"/>
  <c r="I7" i="12" s="1"/>
  <c r="I7" i="7"/>
  <c r="J7" i="12" s="1"/>
  <c r="J7" i="7"/>
  <c r="K7" i="12" s="1"/>
  <c r="K7" i="7"/>
  <c r="L7" i="12" s="1"/>
  <c r="L7" i="7"/>
  <c r="M7" i="12" s="1"/>
  <c r="M7" i="7"/>
  <c r="N7" i="12" s="1"/>
  <c r="N7" i="7"/>
  <c r="O7" i="12" s="1"/>
  <c r="O7" i="7"/>
  <c r="N2" i="7"/>
  <c r="M2" i="7"/>
  <c r="L2" i="7"/>
  <c r="K2" i="7"/>
  <c r="J2" i="7"/>
  <c r="I2" i="7"/>
  <c r="H2" i="7"/>
  <c r="G2" i="7"/>
  <c r="R4" i="7" l="1"/>
  <c r="R4" i="12" s="1"/>
  <c r="R7" i="7"/>
  <c r="R7" i="12" s="1"/>
  <c r="P7" i="12"/>
  <c r="R5" i="7"/>
  <c r="R5" i="12" s="1"/>
  <c r="P5" i="12"/>
  <c r="R6" i="7"/>
  <c r="R6" i="12" s="1"/>
  <c r="R3" i="7"/>
  <c r="R3" i="12" s="1"/>
  <c r="P3" i="12"/>
  <c r="P5" i="7"/>
  <c r="Q5" i="12" s="1"/>
  <c r="P6" i="7"/>
  <c r="Q6" i="12" s="1"/>
  <c r="P7" i="7"/>
  <c r="Q7" i="12" s="1"/>
  <c r="P3" i="7"/>
  <c r="Q3" i="12" s="1"/>
  <c r="P4" i="7"/>
  <c r="Q4" i="12" s="1"/>
  <c r="AA3" i="22"/>
  <c r="AA4" i="22"/>
  <c r="AA5" i="22"/>
  <c r="AA6" i="22"/>
  <c r="AA7" i="22"/>
  <c r="AA8" i="22"/>
  <c r="AA9" i="22"/>
  <c r="AA10" i="22"/>
  <c r="AA11" i="22"/>
  <c r="AA12" i="22"/>
  <c r="AA13" i="22"/>
  <c r="AA14" i="22"/>
  <c r="AA15" i="22"/>
  <c r="AA16" i="22"/>
  <c r="AA17" i="22"/>
  <c r="AA18" i="22"/>
  <c r="AA19" i="22"/>
  <c r="AA20" i="22"/>
  <c r="AA21" i="22"/>
  <c r="AA22" i="22"/>
  <c r="AA23" i="22"/>
  <c r="AA24" i="22"/>
  <c r="AA25" i="22"/>
  <c r="AA26" i="22"/>
  <c r="AA27" i="22"/>
  <c r="AA28" i="22"/>
  <c r="AA29" i="22"/>
  <c r="AA30" i="22"/>
  <c r="AA31" i="22"/>
  <c r="AA32" i="22"/>
  <c r="AA33" i="22"/>
  <c r="AA34" i="22"/>
  <c r="AA35" i="22"/>
  <c r="AA36" i="22"/>
  <c r="AA37" i="22"/>
  <c r="AA38" i="22"/>
  <c r="AA39" i="22"/>
  <c r="AA40" i="22"/>
  <c r="AA41" i="22"/>
  <c r="AA42" i="22"/>
  <c r="AA43" i="22"/>
  <c r="AA44" i="2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77" i="22"/>
  <c r="AA78" i="22"/>
  <c r="AA79" i="22"/>
  <c r="AA80" i="22"/>
  <c r="AA81" i="22"/>
  <c r="AA82" i="22"/>
  <c r="AA83" i="22"/>
  <c r="AA84" i="22"/>
  <c r="AA85" i="22"/>
  <c r="AA86" i="22"/>
  <c r="AA87" i="22"/>
  <c r="AA88" i="22"/>
  <c r="AA89" i="22"/>
  <c r="AA90" i="22"/>
  <c r="AA91" i="22"/>
  <c r="AA92" i="22"/>
  <c r="AA93" i="22"/>
  <c r="AA94" i="22"/>
  <c r="AA95" i="22"/>
  <c r="AA96" i="22"/>
  <c r="AA97" i="22"/>
  <c r="AA98" i="22"/>
  <c r="AA99" i="22"/>
  <c r="AA100" i="22"/>
  <c r="AA101" i="22"/>
  <c r="AA102" i="22"/>
  <c r="AA103" i="22"/>
  <c r="A3" i="12"/>
  <c r="A4" i="12"/>
  <c r="A5" i="12"/>
  <c r="A6" i="12"/>
  <c r="A7" i="12"/>
  <c r="F2" i="7"/>
  <c r="Z3" i="22" l="1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Z46" i="22"/>
  <c r="Z47" i="22"/>
  <c r="Z48" i="22"/>
  <c r="Z49" i="22"/>
  <c r="Z50" i="22"/>
  <c r="Z51" i="22"/>
  <c r="Z52" i="22"/>
  <c r="Z53" i="22"/>
  <c r="Z54" i="22"/>
  <c r="Z55" i="22"/>
  <c r="Z56" i="22"/>
  <c r="Z57" i="22"/>
  <c r="Z58" i="22"/>
  <c r="Z59" i="22"/>
  <c r="Z60" i="22"/>
  <c r="Z61" i="22"/>
  <c r="Z62" i="22"/>
  <c r="Z63" i="22"/>
  <c r="Z64" i="22"/>
  <c r="Z65" i="22"/>
  <c r="Z66" i="22"/>
  <c r="Z67" i="22"/>
  <c r="Z68" i="22"/>
  <c r="Z69" i="22"/>
  <c r="Z70" i="22"/>
  <c r="Z71" i="22"/>
  <c r="Z72" i="22"/>
  <c r="Z73" i="22"/>
  <c r="Z74" i="22"/>
  <c r="Z75" i="22"/>
  <c r="Z76" i="22"/>
  <c r="Z77" i="22"/>
  <c r="Z78" i="22"/>
  <c r="Z79" i="22"/>
  <c r="Z80" i="22"/>
  <c r="Z81" i="22"/>
  <c r="Z82" i="22"/>
  <c r="Z83" i="22"/>
  <c r="Z84" i="22"/>
  <c r="Z85" i="22"/>
  <c r="Z86" i="22"/>
  <c r="Z87" i="22"/>
  <c r="Z88" i="22"/>
  <c r="Z89" i="22"/>
  <c r="Z90" i="22"/>
  <c r="Z91" i="22"/>
  <c r="Z92" i="22"/>
  <c r="Z93" i="22"/>
  <c r="Z94" i="22"/>
  <c r="Z95" i="22"/>
  <c r="Z96" i="22"/>
  <c r="Z97" i="22"/>
  <c r="Z98" i="22"/>
  <c r="Z99" i="22"/>
  <c r="Z100" i="22"/>
  <c r="Z101" i="22"/>
  <c r="Z102" i="22"/>
  <c r="Z103" i="22"/>
  <c r="E1" i="23" l="1"/>
  <c r="AA1376" i="22"/>
  <c r="Z1376" i="22"/>
  <c r="AA2" i="22"/>
  <c r="Z2" i="22" s="1"/>
  <c r="G438" i="12"/>
  <c r="E438" i="12"/>
  <c r="D438" i="12"/>
  <c r="C438" i="12"/>
  <c r="G437" i="12"/>
  <c r="E437" i="12"/>
  <c r="D437" i="12"/>
  <c r="C437" i="12"/>
  <c r="G436" i="12"/>
  <c r="E436" i="12"/>
  <c r="D436" i="12"/>
  <c r="C436" i="12"/>
  <c r="G435" i="12"/>
  <c r="E435" i="12"/>
  <c r="D435" i="12"/>
  <c r="C435" i="12"/>
  <c r="G434" i="12"/>
  <c r="E434" i="12"/>
  <c r="D434" i="12"/>
  <c r="C434" i="12"/>
  <c r="G433" i="12"/>
  <c r="E433" i="12"/>
  <c r="D433" i="12"/>
  <c r="C433" i="12"/>
  <c r="G432" i="12"/>
  <c r="E432" i="12"/>
  <c r="D432" i="12"/>
  <c r="C432" i="12"/>
  <c r="G431" i="12"/>
  <c r="E431" i="12"/>
  <c r="D431" i="12"/>
  <c r="C431" i="12"/>
  <c r="G430" i="12"/>
  <c r="E430" i="12"/>
  <c r="D430" i="12"/>
  <c r="C430" i="12"/>
  <c r="G429" i="12"/>
  <c r="E429" i="12"/>
  <c r="D429" i="12"/>
  <c r="C429" i="12"/>
  <c r="G428" i="12"/>
  <c r="E428" i="12"/>
  <c r="D428" i="12"/>
  <c r="C428" i="12"/>
  <c r="G427" i="12"/>
  <c r="E427" i="12"/>
  <c r="D427" i="12"/>
  <c r="C427" i="12"/>
  <c r="G426" i="12"/>
  <c r="E426" i="12"/>
  <c r="D426" i="12"/>
  <c r="C426" i="12"/>
  <c r="G425" i="12"/>
  <c r="E425" i="12"/>
  <c r="D425" i="12"/>
  <c r="C425" i="12"/>
  <c r="G424" i="12"/>
  <c r="E424" i="12"/>
  <c r="D424" i="12"/>
  <c r="C424" i="12"/>
  <c r="G423" i="12"/>
  <c r="E423" i="12"/>
  <c r="D423" i="12"/>
  <c r="C423" i="12"/>
  <c r="G422" i="12"/>
  <c r="E422" i="12"/>
  <c r="D422" i="12"/>
  <c r="C422" i="12"/>
  <c r="G421" i="12"/>
  <c r="E421" i="12"/>
  <c r="D421" i="12"/>
  <c r="C421" i="12"/>
  <c r="G420" i="12"/>
  <c r="E420" i="12"/>
  <c r="D420" i="12"/>
  <c r="C420" i="12"/>
  <c r="G419" i="12"/>
  <c r="E419" i="12"/>
  <c r="D419" i="12"/>
  <c r="C419" i="12"/>
  <c r="G418" i="12"/>
  <c r="E418" i="12"/>
  <c r="D418" i="12"/>
  <c r="C418" i="12"/>
  <c r="G417" i="12"/>
  <c r="E417" i="12"/>
  <c r="D417" i="12"/>
  <c r="C417" i="12"/>
  <c r="G416" i="12"/>
  <c r="E416" i="12"/>
  <c r="D416" i="12"/>
  <c r="C416" i="12"/>
  <c r="G415" i="12"/>
  <c r="E415" i="12"/>
  <c r="D415" i="12"/>
  <c r="C415" i="12"/>
  <c r="G414" i="12"/>
  <c r="E414" i="12"/>
  <c r="D414" i="12"/>
  <c r="C414" i="12"/>
  <c r="G413" i="12"/>
  <c r="E413" i="12"/>
  <c r="D413" i="12"/>
  <c r="C413" i="12"/>
  <c r="G412" i="12"/>
  <c r="E412" i="12"/>
  <c r="D412" i="12"/>
  <c r="C412" i="12"/>
  <c r="G411" i="12"/>
  <c r="E411" i="12"/>
  <c r="D411" i="12"/>
  <c r="C411" i="12"/>
  <c r="G410" i="12"/>
  <c r="E410" i="12"/>
  <c r="D410" i="12"/>
  <c r="C410" i="12"/>
  <c r="G409" i="12"/>
  <c r="E409" i="12"/>
  <c r="D409" i="12"/>
  <c r="C409" i="12"/>
  <c r="G408" i="12"/>
  <c r="E408" i="12"/>
  <c r="D408" i="12"/>
  <c r="C408" i="12"/>
  <c r="G407" i="12"/>
  <c r="E407" i="12"/>
  <c r="D407" i="12"/>
  <c r="C407" i="12"/>
  <c r="G406" i="12"/>
  <c r="E406" i="12"/>
  <c r="D406" i="12"/>
  <c r="C406" i="12"/>
  <c r="G405" i="12"/>
  <c r="E405" i="12"/>
  <c r="D405" i="12"/>
  <c r="C405" i="12"/>
  <c r="G404" i="12"/>
  <c r="E404" i="12"/>
  <c r="D404" i="12"/>
  <c r="C404" i="12"/>
  <c r="G403" i="12"/>
  <c r="E403" i="12"/>
  <c r="D403" i="12"/>
  <c r="C403" i="12"/>
  <c r="G402" i="12"/>
  <c r="F402" i="12"/>
  <c r="E402" i="12"/>
  <c r="D402" i="12"/>
  <c r="C402" i="12"/>
  <c r="I401" i="12"/>
  <c r="G401" i="12"/>
  <c r="F401" i="12"/>
  <c r="E401" i="12"/>
  <c r="D401" i="12"/>
  <c r="C401" i="12"/>
  <c r="I400" i="12"/>
  <c r="G400" i="12"/>
  <c r="F400" i="12"/>
  <c r="E400" i="12"/>
  <c r="D400" i="12"/>
  <c r="C400" i="12"/>
  <c r="I399" i="12"/>
  <c r="G399" i="12"/>
  <c r="F399" i="12"/>
  <c r="E399" i="12"/>
  <c r="D399" i="12"/>
  <c r="C399" i="12"/>
  <c r="I398" i="12"/>
  <c r="G398" i="12"/>
  <c r="F398" i="12"/>
  <c r="E398" i="12"/>
  <c r="D398" i="12"/>
  <c r="C398" i="12"/>
  <c r="I397" i="12"/>
  <c r="G397" i="12"/>
  <c r="F397" i="12"/>
  <c r="E397" i="12"/>
  <c r="D397" i="12"/>
  <c r="C397" i="12"/>
  <c r="I396" i="12"/>
  <c r="G396" i="12"/>
  <c r="F396" i="12"/>
  <c r="E396" i="12"/>
  <c r="D396" i="12"/>
  <c r="C396" i="12"/>
  <c r="I395" i="12"/>
  <c r="G395" i="12"/>
  <c r="F395" i="12"/>
  <c r="E395" i="12"/>
  <c r="D395" i="12"/>
  <c r="C395" i="12"/>
  <c r="I394" i="12"/>
  <c r="G394" i="12"/>
  <c r="F394" i="12"/>
  <c r="E394" i="12"/>
  <c r="D394" i="12"/>
  <c r="C394" i="12"/>
  <c r="I393" i="12"/>
  <c r="G393" i="12"/>
  <c r="F393" i="12"/>
  <c r="E393" i="12"/>
  <c r="D393" i="12"/>
  <c r="C393" i="12"/>
  <c r="I392" i="12"/>
  <c r="G392" i="12"/>
  <c r="F392" i="12"/>
  <c r="E392" i="12"/>
  <c r="D392" i="12"/>
  <c r="C392" i="12"/>
  <c r="I391" i="12"/>
  <c r="G391" i="12"/>
  <c r="F391" i="12"/>
  <c r="E391" i="12"/>
  <c r="D391" i="12"/>
  <c r="C391" i="12"/>
  <c r="I390" i="12"/>
  <c r="G390" i="12"/>
  <c r="F390" i="12"/>
  <c r="E390" i="12"/>
  <c r="D390" i="12"/>
  <c r="C390" i="12"/>
  <c r="I389" i="12"/>
  <c r="G389" i="12"/>
  <c r="F389" i="12"/>
  <c r="E389" i="12"/>
  <c r="D389" i="12"/>
  <c r="C389" i="12"/>
  <c r="I388" i="12"/>
  <c r="G388" i="12"/>
  <c r="F388" i="12"/>
  <c r="E388" i="12"/>
  <c r="D388" i="12"/>
  <c r="C388" i="12"/>
  <c r="I387" i="12"/>
  <c r="G387" i="12"/>
  <c r="F387" i="12"/>
  <c r="E387" i="12"/>
  <c r="D387" i="12"/>
  <c r="C387" i="12"/>
  <c r="I386" i="12"/>
  <c r="G386" i="12"/>
  <c r="F386" i="12"/>
  <c r="E386" i="12"/>
  <c r="D386" i="12"/>
  <c r="C386" i="12"/>
  <c r="I385" i="12"/>
  <c r="G385" i="12"/>
  <c r="F385" i="12"/>
  <c r="E385" i="12"/>
  <c r="D385" i="12"/>
  <c r="C385" i="12"/>
  <c r="I384" i="12"/>
  <c r="G384" i="12"/>
  <c r="F384" i="12"/>
  <c r="E384" i="12"/>
  <c r="D384" i="12"/>
  <c r="C384" i="12"/>
  <c r="I383" i="12"/>
  <c r="G383" i="12"/>
  <c r="F383" i="12"/>
  <c r="E383" i="12"/>
  <c r="D383" i="12"/>
  <c r="C383" i="12"/>
  <c r="I382" i="12"/>
  <c r="G382" i="12"/>
  <c r="F382" i="12"/>
  <c r="E382" i="12"/>
  <c r="D382" i="12"/>
  <c r="C382" i="12"/>
  <c r="I381" i="12"/>
  <c r="G381" i="12"/>
  <c r="F381" i="12"/>
  <c r="E381" i="12"/>
  <c r="D381" i="12"/>
  <c r="C381" i="12"/>
  <c r="I380" i="12"/>
  <c r="G380" i="12"/>
  <c r="F380" i="12"/>
  <c r="E380" i="12"/>
  <c r="D380" i="12"/>
  <c r="C380" i="12"/>
  <c r="I379" i="12"/>
  <c r="G379" i="12"/>
  <c r="F379" i="12"/>
  <c r="E379" i="12"/>
  <c r="D379" i="12"/>
  <c r="C379" i="12"/>
  <c r="I378" i="12"/>
  <c r="G378" i="12"/>
  <c r="F378" i="12"/>
  <c r="E378" i="12"/>
  <c r="D378" i="12"/>
  <c r="C378" i="12"/>
  <c r="I377" i="12"/>
  <c r="G377" i="12"/>
  <c r="F377" i="12"/>
  <c r="E377" i="12"/>
  <c r="D377" i="12"/>
  <c r="C377" i="12"/>
  <c r="I376" i="12"/>
  <c r="G376" i="12"/>
  <c r="F376" i="12"/>
  <c r="E376" i="12"/>
  <c r="D376" i="12"/>
  <c r="C376" i="12"/>
  <c r="I375" i="12"/>
  <c r="G375" i="12"/>
  <c r="F375" i="12"/>
  <c r="E375" i="12"/>
  <c r="D375" i="12"/>
  <c r="C375" i="12"/>
  <c r="I374" i="12"/>
  <c r="G374" i="12"/>
  <c r="F374" i="12"/>
  <c r="E374" i="12"/>
  <c r="D374" i="12"/>
  <c r="C374" i="12"/>
  <c r="I373" i="12"/>
  <c r="G373" i="12"/>
  <c r="F373" i="12"/>
  <c r="E373" i="12"/>
  <c r="D373" i="12"/>
  <c r="C373" i="12"/>
  <c r="I372" i="12"/>
  <c r="G372" i="12"/>
  <c r="F372" i="12"/>
  <c r="E372" i="12"/>
  <c r="D372" i="12"/>
  <c r="C372" i="12"/>
  <c r="I371" i="12"/>
  <c r="G371" i="12"/>
  <c r="F371" i="12"/>
  <c r="E371" i="12"/>
  <c r="D371" i="12"/>
  <c r="C371" i="12"/>
  <c r="I370" i="12"/>
  <c r="G370" i="12"/>
  <c r="F370" i="12"/>
  <c r="E370" i="12"/>
  <c r="D370" i="12"/>
  <c r="C370" i="12"/>
  <c r="I369" i="12"/>
  <c r="G369" i="12"/>
  <c r="F369" i="12"/>
  <c r="E369" i="12"/>
  <c r="D369" i="12"/>
  <c r="C369" i="12"/>
  <c r="I368" i="12"/>
  <c r="G368" i="12"/>
  <c r="F368" i="12"/>
  <c r="E368" i="12"/>
  <c r="D368" i="12"/>
  <c r="C368" i="12"/>
  <c r="I367" i="12"/>
  <c r="G367" i="12"/>
  <c r="F367" i="12"/>
  <c r="E367" i="12"/>
  <c r="D367" i="12"/>
  <c r="C367" i="12"/>
  <c r="I366" i="12"/>
  <c r="G366" i="12"/>
  <c r="F366" i="12"/>
  <c r="E366" i="12"/>
  <c r="D366" i="12"/>
  <c r="C366" i="12"/>
  <c r="I365" i="12"/>
  <c r="G365" i="12"/>
  <c r="F365" i="12"/>
  <c r="E365" i="12"/>
  <c r="D365" i="12"/>
  <c r="C365" i="12"/>
  <c r="I364" i="12"/>
  <c r="G364" i="12"/>
  <c r="F364" i="12"/>
  <c r="E364" i="12"/>
  <c r="D364" i="12"/>
  <c r="C364" i="12"/>
  <c r="I363" i="12"/>
  <c r="G363" i="12"/>
  <c r="F363" i="12"/>
  <c r="E363" i="12"/>
  <c r="D363" i="12"/>
  <c r="C363" i="12"/>
  <c r="I362" i="12"/>
  <c r="G362" i="12"/>
  <c r="F362" i="12"/>
  <c r="E362" i="12"/>
  <c r="D362" i="12"/>
  <c r="C362" i="12"/>
  <c r="I361" i="12"/>
  <c r="G361" i="12"/>
  <c r="F361" i="12"/>
  <c r="E361" i="12"/>
  <c r="D361" i="12"/>
  <c r="C361" i="12"/>
  <c r="I360" i="12"/>
  <c r="G360" i="12"/>
  <c r="F360" i="12"/>
  <c r="E360" i="12"/>
  <c r="D360" i="12"/>
  <c r="C360" i="12"/>
  <c r="I359" i="12"/>
  <c r="G359" i="12"/>
  <c r="F359" i="12"/>
  <c r="E359" i="12"/>
  <c r="D359" i="12"/>
  <c r="C359" i="12"/>
  <c r="I358" i="12"/>
  <c r="G358" i="12"/>
  <c r="F358" i="12"/>
  <c r="E358" i="12"/>
  <c r="D358" i="12"/>
  <c r="C358" i="12"/>
  <c r="I357" i="12"/>
  <c r="G357" i="12"/>
  <c r="F357" i="12"/>
  <c r="E357" i="12"/>
  <c r="D357" i="12"/>
  <c r="C357" i="12"/>
  <c r="I356" i="12"/>
  <c r="G356" i="12"/>
  <c r="F356" i="12"/>
  <c r="E356" i="12"/>
  <c r="D356" i="12"/>
  <c r="C356" i="12"/>
  <c r="I355" i="12"/>
  <c r="G355" i="12"/>
  <c r="F355" i="12"/>
  <c r="E355" i="12"/>
  <c r="D355" i="12"/>
  <c r="C355" i="12"/>
  <c r="I354" i="12"/>
  <c r="G354" i="12"/>
  <c r="F354" i="12"/>
  <c r="E354" i="12"/>
  <c r="D354" i="12"/>
  <c r="C354" i="12"/>
  <c r="I353" i="12"/>
  <c r="G353" i="12"/>
  <c r="F353" i="12"/>
  <c r="E353" i="12"/>
  <c r="D353" i="12"/>
  <c r="C353" i="12"/>
  <c r="I352" i="12"/>
  <c r="G352" i="12"/>
  <c r="F352" i="12"/>
  <c r="E352" i="12"/>
  <c r="D352" i="12"/>
  <c r="C352" i="12"/>
  <c r="I351" i="12"/>
  <c r="G351" i="12"/>
  <c r="F351" i="12"/>
  <c r="E351" i="12"/>
  <c r="D351" i="12"/>
  <c r="C351" i="12"/>
  <c r="I350" i="12"/>
  <c r="G350" i="12"/>
  <c r="F350" i="12"/>
  <c r="E350" i="12"/>
  <c r="D350" i="12"/>
  <c r="C350" i="12"/>
  <c r="I349" i="12"/>
  <c r="G349" i="12"/>
  <c r="F349" i="12"/>
  <c r="E349" i="12"/>
  <c r="D349" i="12"/>
  <c r="C349" i="12"/>
  <c r="I348" i="12"/>
  <c r="G348" i="12"/>
  <c r="F348" i="12"/>
  <c r="E348" i="12"/>
  <c r="D348" i="12"/>
  <c r="C348" i="12"/>
  <c r="I347" i="12"/>
  <c r="G347" i="12"/>
  <c r="F347" i="12"/>
  <c r="E347" i="12"/>
  <c r="D347" i="12"/>
  <c r="C347" i="12"/>
  <c r="I346" i="12"/>
  <c r="G346" i="12"/>
  <c r="F346" i="12"/>
  <c r="E346" i="12"/>
  <c r="D346" i="12"/>
  <c r="C346" i="12"/>
  <c r="I345" i="12"/>
  <c r="G345" i="12"/>
  <c r="F345" i="12"/>
  <c r="E345" i="12"/>
  <c r="D345" i="12"/>
  <c r="C345" i="12"/>
  <c r="I344" i="12"/>
  <c r="G344" i="12"/>
  <c r="F344" i="12"/>
  <c r="E344" i="12"/>
  <c r="D344" i="12"/>
  <c r="C344" i="12"/>
  <c r="I343" i="12"/>
  <c r="G343" i="12"/>
  <c r="F343" i="12"/>
  <c r="E343" i="12"/>
  <c r="D343" i="12"/>
  <c r="C343" i="12"/>
  <c r="I342" i="12"/>
  <c r="G342" i="12"/>
  <c r="F342" i="12"/>
  <c r="E342" i="12"/>
  <c r="D342" i="12"/>
  <c r="C342" i="12"/>
  <c r="I341" i="12"/>
  <c r="G341" i="12"/>
  <c r="F341" i="12"/>
  <c r="E341" i="12"/>
  <c r="D341" i="12"/>
  <c r="C341" i="12"/>
  <c r="I340" i="12"/>
  <c r="G340" i="12"/>
  <c r="F340" i="12"/>
  <c r="E340" i="12"/>
  <c r="D340" i="12"/>
  <c r="C340" i="12"/>
  <c r="I339" i="12"/>
  <c r="G339" i="12"/>
  <c r="F339" i="12"/>
  <c r="E339" i="12"/>
  <c r="D339" i="12"/>
  <c r="C339" i="12"/>
  <c r="I338" i="12"/>
  <c r="G338" i="12"/>
  <c r="F338" i="12"/>
  <c r="E338" i="12"/>
  <c r="D338" i="12"/>
  <c r="C338" i="12"/>
  <c r="I337" i="12"/>
  <c r="G337" i="12"/>
  <c r="F337" i="12"/>
  <c r="E337" i="12"/>
  <c r="D337" i="12"/>
  <c r="C337" i="12"/>
  <c r="I336" i="12"/>
  <c r="G336" i="12"/>
  <c r="F336" i="12"/>
  <c r="E336" i="12"/>
  <c r="D336" i="12"/>
  <c r="C336" i="12"/>
  <c r="I335" i="12"/>
  <c r="G335" i="12"/>
  <c r="F335" i="12"/>
  <c r="E335" i="12"/>
  <c r="D335" i="12"/>
  <c r="C335" i="12"/>
  <c r="I334" i="12"/>
  <c r="G334" i="12"/>
  <c r="F334" i="12"/>
  <c r="E334" i="12"/>
  <c r="D334" i="12"/>
  <c r="C334" i="12"/>
  <c r="I333" i="12"/>
  <c r="G333" i="12"/>
  <c r="F333" i="12"/>
  <c r="E333" i="12"/>
  <c r="D333" i="12"/>
  <c r="C333" i="12"/>
  <c r="I332" i="12"/>
  <c r="G332" i="12"/>
  <c r="F332" i="12"/>
  <c r="E332" i="12"/>
  <c r="D332" i="12"/>
  <c r="C332" i="12"/>
  <c r="I331" i="12"/>
  <c r="G331" i="12"/>
  <c r="F331" i="12"/>
  <c r="E331" i="12"/>
  <c r="D331" i="12"/>
  <c r="C331" i="12"/>
  <c r="I330" i="12"/>
  <c r="G330" i="12"/>
  <c r="F330" i="12"/>
  <c r="E330" i="12"/>
  <c r="D330" i="12"/>
  <c r="C330" i="12"/>
  <c r="I329" i="12"/>
  <c r="G329" i="12"/>
  <c r="F329" i="12"/>
  <c r="E329" i="12"/>
  <c r="D329" i="12"/>
  <c r="C329" i="12"/>
  <c r="I328" i="12"/>
  <c r="G328" i="12"/>
  <c r="F328" i="12"/>
  <c r="E328" i="12"/>
  <c r="D328" i="12"/>
  <c r="C328" i="12"/>
  <c r="I327" i="12"/>
  <c r="G327" i="12"/>
  <c r="F327" i="12"/>
  <c r="E327" i="12"/>
  <c r="D327" i="12"/>
  <c r="C327" i="12"/>
  <c r="I326" i="12"/>
  <c r="G326" i="12"/>
  <c r="F326" i="12"/>
  <c r="E326" i="12"/>
  <c r="D326" i="12"/>
  <c r="C326" i="12"/>
  <c r="I325" i="12"/>
  <c r="G325" i="12"/>
  <c r="F325" i="12"/>
  <c r="E325" i="12"/>
  <c r="D325" i="12"/>
  <c r="C325" i="12"/>
  <c r="I324" i="12"/>
  <c r="G324" i="12"/>
  <c r="F324" i="12"/>
  <c r="E324" i="12"/>
  <c r="D324" i="12"/>
  <c r="C324" i="12"/>
  <c r="I323" i="12"/>
  <c r="G323" i="12"/>
  <c r="F323" i="12"/>
  <c r="E323" i="12"/>
  <c r="D323" i="12"/>
  <c r="C323" i="12"/>
  <c r="I322" i="12"/>
  <c r="G322" i="12"/>
  <c r="F322" i="12"/>
  <c r="E322" i="12"/>
  <c r="D322" i="12"/>
  <c r="C322" i="12"/>
  <c r="I321" i="12"/>
  <c r="G321" i="12"/>
  <c r="F321" i="12"/>
  <c r="E321" i="12"/>
  <c r="D321" i="12"/>
  <c r="C321" i="12"/>
  <c r="I320" i="12"/>
  <c r="G320" i="12"/>
  <c r="F320" i="12"/>
  <c r="E320" i="12"/>
  <c r="D320" i="12"/>
  <c r="C320" i="12"/>
  <c r="I319" i="12"/>
  <c r="G319" i="12"/>
  <c r="F319" i="12"/>
  <c r="E319" i="12"/>
  <c r="D319" i="12"/>
  <c r="C319" i="12"/>
  <c r="I318" i="12"/>
  <c r="G318" i="12"/>
  <c r="F318" i="12"/>
  <c r="E318" i="12"/>
  <c r="D318" i="12"/>
  <c r="C318" i="12"/>
  <c r="I317" i="12"/>
  <c r="G317" i="12"/>
  <c r="F317" i="12"/>
  <c r="E317" i="12"/>
  <c r="D317" i="12"/>
  <c r="C317" i="12"/>
  <c r="I316" i="12"/>
  <c r="G316" i="12"/>
  <c r="F316" i="12"/>
  <c r="E316" i="12"/>
  <c r="D316" i="12"/>
  <c r="C316" i="12"/>
  <c r="I315" i="12"/>
  <c r="G315" i="12"/>
  <c r="F315" i="12"/>
  <c r="E315" i="12"/>
  <c r="D315" i="12"/>
  <c r="C315" i="12"/>
  <c r="I314" i="12"/>
  <c r="G314" i="12"/>
  <c r="F314" i="12"/>
  <c r="E314" i="12"/>
  <c r="D314" i="12"/>
  <c r="C314" i="12"/>
  <c r="I313" i="12"/>
  <c r="G313" i="12"/>
  <c r="F313" i="12"/>
  <c r="E313" i="12"/>
  <c r="D313" i="12"/>
  <c r="C313" i="12"/>
  <c r="I312" i="12"/>
  <c r="G312" i="12"/>
  <c r="F312" i="12"/>
  <c r="E312" i="12"/>
  <c r="D312" i="12"/>
  <c r="C312" i="12"/>
  <c r="I311" i="12"/>
  <c r="G311" i="12"/>
  <c r="F311" i="12"/>
  <c r="E311" i="12"/>
  <c r="D311" i="12"/>
  <c r="C311" i="12"/>
  <c r="I310" i="12"/>
  <c r="G310" i="12"/>
  <c r="F310" i="12"/>
  <c r="E310" i="12"/>
  <c r="D310" i="12"/>
  <c r="C310" i="12"/>
  <c r="I309" i="12"/>
  <c r="G309" i="12"/>
  <c r="F309" i="12"/>
  <c r="E309" i="12"/>
  <c r="D309" i="12"/>
  <c r="C309" i="12"/>
  <c r="I308" i="12"/>
  <c r="G308" i="12"/>
  <c r="F308" i="12"/>
  <c r="E308" i="12"/>
  <c r="D308" i="12"/>
  <c r="C308" i="12"/>
  <c r="I307" i="12"/>
  <c r="G307" i="12"/>
  <c r="F307" i="12"/>
  <c r="E307" i="12"/>
  <c r="D307" i="12"/>
  <c r="C307" i="12"/>
  <c r="I306" i="12"/>
  <c r="G306" i="12"/>
  <c r="F306" i="12"/>
  <c r="E306" i="12"/>
  <c r="D306" i="12"/>
  <c r="C306" i="12"/>
  <c r="I305" i="12"/>
  <c r="G305" i="12"/>
  <c r="F305" i="12"/>
  <c r="E305" i="12"/>
  <c r="D305" i="12"/>
  <c r="C305" i="12"/>
  <c r="I304" i="12"/>
  <c r="G304" i="12"/>
  <c r="F304" i="12"/>
  <c r="E304" i="12"/>
  <c r="D304" i="12"/>
  <c r="C304" i="12"/>
  <c r="I303" i="12"/>
  <c r="G303" i="12"/>
  <c r="F303" i="12"/>
  <c r="E303" i="12"/>
  <c r="D303" i="12"/>
  <c r="C303" i="12"/>
  <c r="I302" i="12"/>
  <c r="G302" i="12"/>
  <c r="F302" i="12"/>
  <c r="E302" i="12"/>
  <c r="D302" i="12"/>
  <c r="C302" i="12"/>
  <c r="I301" i="12"/>
  <c r="G301" i="12"/>
  <c r="F301" i="12"/>
  <c r="E301" i="12"/>
  <c r="D301" i="12"/>
  <c r="C301" i="12"/>
  <c r="I300" i="12"/>
  <c r="G300" i="12"/>
  <c r="F300" i="12"/>
  <c r="E300" i="12"/>
  <c r="D300" i="12"/>
  <c r="C300" i="12"/>
  <c r="I299" i="12"/>
  <c r="G299" i="12"/>
  <c r="F299" i="12"/>
  <c r="E299" i="12"/>
  <c r="D299" i="12"/>
  <c r="C299" i="12"/>
  <c r="I298" i="12"/>
  <c r="G298" i="12"/>
  <c r="F298" i="12"/>
  <c r="E298" i="12"/>
  <c r="D298" i="12"/>
  <c r="C298" i="12"/>
  <c r="I297" i="12"/>
  <c r="G297" i="12"/>
  <c r="F297" i="12"/>
  <c r="E297" i="12"/>
  <c r="D297" i="12"/>
  <c r="C297" i="12"/>
  <c r="I296" i="12"/>
  <c r="G296" i="12"/>
  <c r="F296" i="12"/>
  <c r="E296" i="12"/>
  <c r="D296" i="12"/>
  <c r="C296" i="12"/>
  <c r="I295" i="12"/>
  <c r="G295" i="12"/>
  <c r="F295" i="12"/>
  <c r="E295" i="12"/>
  <c r="D295" i="12"/>
  <c r="C295" i="12"/>
  <c r="I294" i="12"/>
  <c r="G294" i="12"/>
  <c r="F294" i="12"/>
  <c r="E294" i="12"/>
  <c r="D294" i="12"/>
  <c r="C294" i="12"/>
  <c r="I293" i="12"/>
  <c r="G293" i="12"/>
  <c r="F293" i="12"/>
  <c r="E293" i="12"/>
  <c r="D293" i="12"/>
  <c r="C293" i="12"/>
  <c r="I292" i="12"/>
  <c r="G292" i="12"/>
  <c r="F292" i="12"/>
  <c r="E292" i="12"/>
  <c r="D292" i="12"/>
  <c r="C292" i="12"/>
  <c r="I291" i="12"/>
  <c r="G291" i="12"/>
  <c r="F291" i="12"/>
  <c r="E291" i="12"/>
  <c r="D291" i="12"/>
  <c r="C291" i="12"/>
  <c r="I290" i="12"/>
  <c r="G290" i="12"/>
  <c r="F290" i="12"/>
  <c r="E290" i="12"/>
  <c r="D290" i="12"/>
  <c r="C290" i="12"/>
  <c r="I289" i="12"/>
  <c r="G289" i="12"/>
  <c r="F289" i="12"/>
  <c r="E289" i="12"/>
  <c r="D289" i="12"/>
  <c r="C289" i="12"/>
  <c r="I288" i="12"/>
  <c r="G288" i="12"/>
  <c r="F288" i="12"/>
  <c r="E288" i="12"/>
  <c r="D288" i="12"/>
  <c r="C288" i="12"/>
  <c r="I287" i="12"/>
  <c r="G287" i="12"/>
  <c r="F287" i="12"/>
  <c r="E287" i="12"/>
  <c r="D287" i="12"/>
  <c r="C287" i="12"/>
  <c r="I286" i="12"/>
  <c r="G286" i="12"/>
  <c r="F286" i="12"/>
  <c r="E286" i="12"/>
  <c r="D286" i="12"/>
  <c r="C286" i="12"/>
  <c r="I285" i="12"/>
  <c r="G285" i="12"/>
  <c r="F285" i="12"/>
  <c r="E285" i="12"/>
  <c r="D285" i="12"/>
  <c r="C285" i="12"/>
  <c r="I284" i="12"/>
  <c r="G284" i="12"/>
  <c r="F284" i="12"/>
  <c r="E284" i="12"/>
  <c r="D284" i="12"/>
  <c r="C284" i="12"/>
  <c r="I283" i="12"/>
  <c r="G283" i="12"/>
  <c r="F283" i="12"/>
  <c r="E283" i="12"/>
  <c r="D283" i="12"/>
  <c r="C283" i="12"/>
  <c r="I282" i="12"/>
  <c r="G282" i="12"/>
  <c r="F282" i="12"/>
  <c r="E282" i="12"/>
  <c r="D282" i="12"/>
  <c r="C282" i="12"/>
  <c r="I281" i="12"/>
  <c r="G281" i="12"/>
  <c r="F281" i="12"/>
  <c r="E281" i="12"/>
  <c r="D281" i="12"/>
  <c r="C281" i="12"/>
  <c r="I280" i="12"/>
  <c r="G280" i="12"/>
  <c r="F280" i="12"/>
  <c r="E280" i="12"/>
  <c r="D280" i="12"/>
  <c r="C280" i="12"/>
  <c r="I279" i="12"/>
  <c r="G279" i="12"/>
  <c r="F279" i="12"/>
  <c r="E279" i="12"/>
  <c r="D279" i="12"/>
  <c r="C279" i="12"/>
  <c r="I278" i="12"/>
  <c r="G278" i="12"/>
  <c r="F278" i="12"/>
  <c r="E278" i="12"/>
  <c r="D278" i="12"/>
  <c r="C278" i="12"/>
  <c r="I277" i="12"/>
  <c r="G277" i="12"/>
  <c r="F277" i="12"/>
  <c r="E277" i="12"/>
  <c r="D277" i="12"/>
  <c r="C277" i="12"/>
  <c r="I276" i="12"/>
  <c r="G276" i="12"/>
  <c r="F276" i="12"/>
  <c r="E276" i="12"/>
  <c r="D276" i="12"/>
  <c r="C276" i="12"/>
  <c r="I275" i="12"/>
  <c r="G275" i="12"/>
  <c r="F275" i="12"/>
  <c r="E275" i="12"/>
  <c r="D275" i="12"/>
  <c r="C275" i="12"/>
  <c r="I274" i="12"/>
  <c r="G274" i="12"/>
  <c r="F274" i="12"/>
  <c r="E274" i="12"/>
  <c r="D274" i="12"/>
  <c r="C274" i="12"/>
  <c r="I273" i="12"/>
  <c r="G273" i="12"/>
  <c r="F273" i="12"/>
  <c r="E273" i="12"/>
  <c r="D273" i="12"/>
  <c r="C273" i="12"/>
  <c r="I272" i="12"/>
  <c r="G272" i="12"/>
  <c r="F272" i="12"/>
  <c r="E272" i="12"/>
  <c r="D272" i="12"/>
  <c r="C272" i="12"/>
  <c r="I271" i="12"/>
  <c r="G271" i="12"/>
  <c r="F271" i="12"/>
  <c r="E271" i="12"/>
  <c r="D271" i="12"/>
  <c r="C271" i="12"/>
  <c r="I270" i="12"/>
  <c r="G270" i="12"/>
  <c r="F270" i="12"/>
  <c r="E270" i="12"/>
  <c r="D270" i="12"/>
  <c r="C270" i="12"/>
  <c r="I269" i="12"/>
  <c r="G269" i="12"/>
  <c r="F269" i="12"/>
  <c r="E269" i="12"/>
  <c r="D269" i="12"/>
  <c r="C269" i="12"/>
  <c r="I268" i="12"/>
  <c r="G268" i="12"/>
  <c r="F268" i="12"/>
  <c r="E268" i="12"/>
  <c r="D268" i="12"/>
  <c r="C268" i="12"/>
  <c r="I267" i="12"/>
  <c r="G267" i="12"/>
  <c r="F267" i="12"/>
  <c r="E267" i="12"/>
  <c r="D267" i="12"/>
  <c r="C267" i="12"/>
  <c r="I266" i="12"/>
  <c r="G266" i="12"/>
  <c r="F266" i="12"/>
  <c r="E266" i="12"/>
  <c r="D266" i="12"/>
  <c r="C266" i="12"/>
  <c r="I265" i="12"/>
  <c r="G265" i="12"/>
  <c r="F265" i="12"/>
  <c r="E265" i="12"/>
  <c r="D265" i="12"/>
  <c r="C265" i="12"/>
  <c r="I264" i="12"/>
  <c r="G264" i="12"/>
  <c r="F264" i="12"/>
  <c r="E264" i="12"/>
  <c r="D264" i="12"/>
  <c r="C264" i="12"/>
  <c r="I263" i="12"/>
  <c r="G263" i="12"/>
  <c r="F263" i="12"/>
  <c r="E263" i="12"/>
  <c r="D263" i="12"/>
  <c r="C263" i="12"/>
  <c r="I262" i="12"/>
  <c r="G262" i="12"/>
  <c r="F262" i="12"/>
  <c r="E262" i="12"/>
  <c r="D262" i="12"/>
  <c r="C262" i="12"/>
  <c r="I261" i="12"/>
  <c r="G261" i="12"/>
  <c r="F261" i="12"/>
  <c r="E261" i="12"/>
  <c r="D261" i="12"/>
  <c r="C261" i="12"/>
  <c r="I260" i="12"/>
  <c r="G260" i="12"/>
  <c r="F260" i="12"/>
  <c r="E260" i="12"/>
  <c r="D260" i="12"/>
  <c r="C260" i="12"/>
  <c r="I259" i="12"/>
  <c r="G259" i="12"/>
  <c r="F259" i="12"/>
  <c r="E259" i="12"/>
  <c r="D259" i="12"/>
  <c r="C259" i="12"/>
  <c r="I258" i="12"/>
  <c r="G258" i="12"/>
  <c r="F258" i="12"/>
  <c r="E258" i="12"/>
  <c r="D258" i="12"/>
  <c r="C258" i="12"/>
  <c r="I257" i="12"/>
  <c r="G257" i="12"/>
  <c r="F257" i="12"/>
  <c r="E257" i="12"/>
  <c r="D257" i="12"/>
  <c r="C257" i="12"/>
  <c r="I256" i="12"/>
  <c r="G256" i="12"/>
  <c r="F256" i="12"/>
  <c r="E256" i="12"/>
  <c r="D256" i="12"/>
  <c r="C256" i="12"/>
  <c r="I255" i="12"/>
  <c r="G255" i="12"/>
  <c r="F255" i="12"/>
  <c r="E255" i="12"/>
  <c r="D255" i="12"/>
  <c r="C255" i="12"/>
  <c r="I254" i="12"/>
  <c r="G254" i="12"/>
  <c r="F254" i="12"/>
  <c r="E254" i="12"/>
  <c r="D254" i="12"/>
  <c r="C254" i="12"/>
  <c r="I253" i="12"/>
  <c r="G253" i="12"/>
  <c r="F253" i="12"/>
  <c r="E253" i="12"/>
  <c r="D253" i="12"/>
  <c r="C253" i="12"/>
  <c r="I252" i="12"/>
  <c r="G252" i="12"/>
  <c r="F252" i="12"/>
  <c r="E252" i="12"/>
  <c r="D252" i="12"/>
  <c r="C252" i="12"/>
  <c r="I251" i="12"/>
  <c r="G251" i="12"/>
  <c r="F251" i="12"/>
  <c r="E251" i="12"/>
  <c r="D251" i="12"/>
  <c r="C251" i="12"/>
  <c r="I250" i="12"/>
  <c r="G250" i="12"/>
  <c r="F250" i="12"/>
  <c r="E250" i="12"/>
  <c r="D250" i="12"/>
  <c r="C250" i="12"/>
  <c r="I249" i="12"/>
  <c r="G249" i="12"/>
  <c r="F249" i="12"/>
  <c r="E249" i="12"/>
  <c r="D249" i="12"/>
  <c r="C249" i="12"/>
  <c r="I248" i="12"/>
  <c r="G248" i="12"/>
  <c r="F248" i="12"/>
  <c r="E248" i="12"/>
  <c r="D248" i="12"/>
  <c r="C248" i="12"/>
  <c r="I247" i="12"/>
  <c r="G247" i="12"/>
  <c r="F247" i="12"/>
  <c r="E247" i="12"/>
  <c r="D247" i="12"/>
  <c r="C247" i="12"/>
  <c r="I246" i="12"/>
  <c r="G246" i="12"/>
  <c r="F246" i="12"/>
  <c r="E246" i="12"/>
  <c r="D246" i="12"/>
  <c r="C246" i="12"/>
  <c r="I245" i="12"/>
  <c r="G245" i="12"/>
  <c r="F245" i="12"/>
  <c r="E245" i="12"/>
  <c r="D245" i="12"/>
  <c r="C245" i="12"/>
  <c r="I244" i="12"/>
  <c r="G244" i="12"/>
  <c r="F244" i="12"/>
  <c r="E244" i="12"/>
  <c r="D244" i="12"/>
  <c r="C244" i="12"/>
  <c r="I243" i="12"/>
  <c r="G243" i="12"/>
  <c r="F243" i="12"/>
  <c r="E243" i="12"/>
  <c r="D243" i="12"/>
  <c r="C243" i="12"/>
  <c r="I242" i="12"/>
  <c r="G242" i="12"/>
  <c r="F242" i="12"/>
  <c r="E242" i="12"/>
  <c r="D242" i="12"/>
  <c r="C242" i="12"/>
  <c r="I241" i="12"/>
  <c r="G241" i="12"/>
  <c r="F241" i="12"/>
  <c r="E241" i="12"/>
  <c r="D241" i="12"/>
  <c r="C241" i="12"/>
  <c r="G240" i="12"/>
  <c r="F240" i="12"/>
  <c r="E240" i="12"/>
  <c r="D240" i="12"/>
  <c r="C240" i="12"/>
  <c r="G239" i="12"/>
  <c r="F239" i="12"/>
  <c r="E239" i="12"/>
  <c r="D239" i="12"/>
  <c r="C239" i="12"/>
  <c r="G238" i="12"/>
  <c r="F238" i="12"/>
  <c r="E238" i="12"/>
  <c r="D238" i="12"/>
  <c r="C238" i="12"/>
  <c r="G237" i="12"/>
  <c r="F237" i="12"/>
  <c r="E237" i="12"/>
  <c r="D237" i="12"/>
  <c r="C237" i="12"/>
  <c r="G236" i="12"/>
  <c r="F236" i="12"/>
  <c r="E236" i="12"/>
  <c r="D236" i="12"/>
  <c r="C236" i="12"/>
  <c r="G235" i="12"/>
  <c r="F235" i="12"/>
  <c r="E235" i="12"/>
  <c r="D235" i="12"/>
  <c r="C235" i="12"/>
  <c r="G234" i="12"/>
  <c r="F234" i="12"/>
  <c r="E234" i="12"/>
  <c r="D234" i="12"/>
  <c r="C234" i="12"/>
  <c r="G233" i="12"/>
  <c r="F233" i="12"/>
  <c r="E233" i="12"/>
  <c r="D233" i="12"/>
  <c r="C233" i="12"/>
  <c r="G232" i="12"/>
  <c r="F232" i="12"/>
  <c r="E232" i="12"/>
  <c r="D232" i="12"/>
  <c r="C232" i="12"/>
  <c r="G231" i="12"/>
  <c r="F231" i="12"/>
  <c r="E231" i="12"/>
  <c r="D231" i="12"/>
  <c r="C231" i="12"/>
  <c r="G230" i="12"/>
  <c r="F230" i="12"/>
  <c r="E230" i="12"/>
  <c r="D230" i="12"/>
  <c r="C230" i="12"/>
  <c r="G229" i="12"/>
  <c r="F229" i="12"/>
  <c r="E229" i="12"/>
  <c r="D229" i="12"/>
  <c r="C229" i="12"/>
  <c r="G228" i="12"/>
  <c r="F228" i="12"/>
  <c r="E228" i="12"/>
  <c r="D228" i="12"/>
  <c r="C228" i="12"/>
  <c r="G227" i="12"/>
  <c r="F227" i="12"/>
  <c r="E227" i="12"/>
  <c r="D227" i="12"/>
  <c r="C227" i="12"/>
  <c r="G226" i="12"/>
  <c r="F226" i="12"/>
  <c r="E226" i="12"/>
  <c r="D226" i="12"/>
  <c r="C226" i="12"/>
  <c r="G225" i="12"/>
  <c r="F225" i="12"/>
  <c r="E225" i="12"/>
  <c r="D225" i="12"/>
  <c r="C225" i="12"/>
  <c r="G224" i="12"/>
  <c r="F224" i="12"/>
  <c r="E224" i="12"/>
  <c r="D224" i="12"/>
  <c r="C224" i="12"/>
  <c r="G223" i="12"/>
  <c r="F223" i="12"/>
  <c r="E223" i="12"/>
  <c r="D223" i="12"/>
  <c r="C223" i="12"/>
  <c r="G222" i="12"/>
  <c r="F222" i="12"/>
  <c r="E222" i="12"/>
  <c r="D222" i="12"/>
  <c r="C222" i="12"/>
  <c r="G221" i="12"/>
  <c r="F221" i="12"/>
  <c r="E221" i="12"/>
  <c r="D221" i="12"/>
  <c r="C221" i="12"/>
  <c r="G220" i="12"/>
  <c r="F220" i="12"/>
  <c r="E220" i="12"/>
  <c r="D220" i="12"/>
  <c r="C220" i="12"/>
  <c r="G219" i="12"/>
  <c r="F219" i="12"/>
  <c r="E219" i="12"/>
  <c r="D219" i="12"/>
  <c r="C219" i="12"/>
  <c r="G218" i="12"/>
  <c r="F218" i="12"/>
  <c r="E218" i="12"/>
  <c r="D218" i="12"/>
  <c r="C218" i="12"/>
  <c r="G217" i="12"/>
  <c r="F217" i="12"/>
  <c r="E217" i="12"/>
  <c r="D217" i="12"/>
  <c r="C217" i="12"/>
  <c r="G216" i="12"/>
  <c r="F216" i="12"/>
  <c r="E216" i="12"/>
  <c r="D216" i="12"/>
  <c r="C216" i="12"/>
  <c r="G215" i="12"/>
  <c r="F215" i="12"/>
  <c r="E215" i="12"/>
  <c r="D215" i="12"/>
  <c r="C215" i="12"/>
  <c r="G214" i="12"/>
  <c r="F214" i="12"/>
  <c r="E214" i="12"/>
  <c r="D214" i="12"/>
  <c r="C214" i="12"/>
  <c r="G213" i="12"/>
  <c r="F213" i="12"/>
  <c r="E213" i="12"/>
  <c r="D213" i="12"/>
  <c r="C213" i="12"/>
  <c r="G212" i="12"/>
  <c r="F212" i="12"/>
  <c r="E212" i="12"/>
  <c r="D212" i="12"/>
  <c r="C212" i="12"/>
  <c r="G211" i="12"/>
  <c r="F211" i="12"/>
  <c r="E211" i="12"/>
  <c r="D211" i="12"/>
  <c r="C211" i="12"/>
  <c r="G210" i="12"/>
  <c r="F210" i="12"/>
  <c r="E210" i="12"/>
  <c r="D210" i="12"/>
  <c r="C210" i="12"/>
  <c r="G209" i="12"/>
  <c r="F209" i="12"/>
  <c r="E209" i="12"/>
  <c r="D209" i="12"/>
  <c r="C209" i="12"/>
  <c r="G208" i="12"/>
  <c r="F208" i="12"/>
  <c r="E208" i="12"/>
  <c r="D208" i="12"/>
  <c r="C208" i="12"/>
  <c r="G207" i="12"/>
  <c r="F207" i="12"/>
  <c r="E207" i="12"/>
  <c r="D207" i="12"/>
  <c r="C207" i="12"/>
  <c r="G206" i="12"/>
  <c r="F206" i="12"/>
  <c r="E206" i="12"/>
  <c r="D206" i="12"/>
  <c r="C206" i="12"/>
  <c r="G205" i="12"/>
  <c r="F205" i="12"/>
  <c r="E205" i="12"/>
  <c r="D205" i="12"/>
  <c r="C205" i="12"/>
  <c r="G204" i="12"/>
  <c r="F204" i="12"/>
  <c r="E204" i="12"/>
  <c r="D204" i="12"/>
  <c r="C204" i="12"/>
  <c r="G203" i="12"/>
  <c r="F203" i="12"/>
  <c r="E203" i="12"/>
  <c r="D203" i="12"/>
  <c r="C203" i="12"/>
  <c r="G202" i="12"/>
  <c r="F202" i="12"/>
  <c r="E202" i="12"/>
  <c r="D202" i="12"/>
  <c r="C202" i="12"/>
  <c r="G201" i="12"/>
  <c r="F201" i="12"/>
  <c r="E201" i="12"/>
  <c r="D201" i="12"/>
  <c r="C201" i="12"/>
  <c r="G200" i="12"/>
  <c r="F200" i="12"/>
  <c r="E200" i="12"/>
  <c r="D200" i="12"/>
  <c r="C200" i="12"/>
  <c r="G199" i="12"/>
  <c r="F199" i="12"/>
  <c r="E199" i="12"/>
  <c r="D199" i="12"/>
  <c r="C199" i="12"/>
  <c r="G198" i="12"/>
  <c r="F198" i="12"/>
  <c r="E198" i="12"/>
  <c r="D198" i="12"/>
  <c r="C198" i="12"/>
  <c r="G197" i="12"/>
  <c r="F197" i="12"/>
  <c r="E197" i="12"/>
  <c r="D197" i="12"/>
  <c r="C197" i="12"/>
  <c r="G196" i="12"/>
  <c r="F196" i="12"/>
  <c r="E196" i="12"/>
  <c r="D196" i="12"/>
  <c r="C196" i="12"/>
  <c r="G195" i="12"/>
  <c r="F195" i="12"/>
  <c r="E195" i="12"/>
  <c r="D195" i="12"/>
  <c r="C195" i="12"/>
  <c r="G194" i="12"/>
  <c r="F194" i="12"/>
  <c r="E194" i="12"/>
  <c r="D194" i="12"/>
  <c r="C194" i="12"/>
  <c r="G193" i="12"/>
  <c r="F193" i="12"/>
  <c r="E193" i="12"/>
  <c r="D193" i="12"/>
  <c r="C193" i="12"/>
  <c r="G192" i="12"/>
  <c r="F192" i="12"/>
  <c r="E192" i="12"/>
  <c r="D192" i="12"/>
  <c r="C192" i="12"/>
  <c r="G191" i="12"/>
  <c r="F191" i="12"/>
  <c r="E191" i="12"/>
  <c r="D191" i="12"/>
  <c r="C191" i="12"/>
  <c r="G190" i="12"/>
  <c r="F190" i="12"/>
  <c r="E190" i="12"/>
  <c r="D190" i="12"/>
  <c r="C190" i="12"/>
  <c r="G189" i="12"/>
  <c r="F189" i="12"/>
  <c r="E189" i="12"/>
  <c r="D189" i="12"/>
  <c r="C189" i="12"/>
  <c r="G188" i="12"/>
  <c r="F188" i="12"/>
  <c r="E188" i="12"/>
  <c r="D188" i="12"/>
  <c r="C188" i="12"/>
  <c r="G187" i="12"/>
  <c r="F187" i="12"/>
  <c r="E187" i="12"/>
  <c r="D187" i="12"/>
  <c r="C187" i="12"/>
  <c r="G186" i="12"/>
  <c r="F186" i="12"/>
  <c r="E186" i="12"/>
  <c r="D186" i="12"/>
  <c r="C186" i="12"/>
  <c r="G185" i="12"/>
  <c r="F185" i="12"/>
  <c r="E185" i="12"/>
  <c r="D185" i="12"/>
  <c r="C185" i="12"/>
  <c r="G184" i="12"/>
  <c r="F184" i="12"/>
  <c r="E184" i="12"/>
  <c r="D184" i="12"/>
  <c r="C184" i="12"/>
  <c r="G183" i="12"/>
  <c r="F183" i="12"/>
  <c r="E183" i="12"/>
  <c r="D183" i="12"/>
  <c r="C183" i="12"/>
  <c r="G182" i="12"/>
  <c r="F182" i="12"/>
  <c r="E182" i="12"/>
  <c r="D182" i="12"/>
  <c r="C182" i="12"/>
  <c r="G181" i="12"/>
  <c r="F181" i="12"/>
  <c r="E181" i="12"/>
  <c r="D181" i="12"/>
  <c r="C181" i="12"/>
  <c r="G180" i="12"/>
  <c r="F180" i="12"/>
  <c r="E180" i="12"/>
  <c r="D180" i="12"/>
  <c r="C180" i="12"/>
  <c r="G179" i="12"/>
  <c r="F179" i="12"/>
  <c r="E179" i="12"/>
  <c r="D179" i="12"/>
  <c r="C179" i="12"/>
  <c r="G178" i="12"/>
  <c r="F178" i="12"/>
  <c r="E178" i="12"/>
  <c r="D178" i="12"/>
  <c r="C178" i="12"/>
  <c r="G177" i="12"/>
  <c r="F177" i="12"/>
  <c r="E177" i="12"/>
  <c r="D177" i="12"/>
  <c r="C177" i="12"/>
  <c r="G176" i="12"/>
  <c r="F176" i="12"/>
  <c r="E176" i="12"/>
  <c r="D176" i="12"/>
  <c r="C176" i="12"/>
  <c r="G175" i="12"/>
  <c r="F175" i="12"/>
  <c r="E175" i="12"/>
  <c r="D175" i="12"/>
  <c r="C175" i="12"/>
  <c r="G174" i="12"/>
  <c r="F174" i="12"/>
  <c r="E174" i="12"/>
  <c r="D174" i="12"/>
  <c r="C174" i="12"/>
  <c r="G173" i="12"/>
  <c r="F173" i="12"/>
  <c r="E173" i="12"/>
  <c r="D173" i="12"/>
  <c r="C173" i="12"/>
  <c r="G172" i="12"/>
  <c r="F172" i="12"/>
  <c r="E172" i="12"/>
  <c r="D172" i="12"/>
  <c r="C172" i="12"/>
  <c r="G171" i="12"/>
  <c r="F171" i="12"/>
  <c r="E171" i="12"/>
  <c r="D171" i="12"/>
  <c r="C171" i="12"/>
  <c r="G170" i="12"/>
  <c r="F170" i="12"/>
  <c r="E170" i="12"/>
  <c r="D170" i="12"/>
  <c r="C170" i="12"/>
  <c r="G169" i="12"/>
  <c r="F169" i="12"/>
  <c r="E169" i="12"/>
  <c r="D169" i="12"/>
  <c r="C169" i="12"/>
  <c r="G168" i="12"/>
  <c r="F168" i="12"/>
  <c r="E168" i="12"/>
  <c r="D168" i="12"/>
  <c r="C168" i="12"/>
  <c r="G167" i="12"/>
  <c r="F167" i="12"/>
  <c r="E167" i="12"/>
  <c r="D167" i="12"/>
  <c r="C167" i="12"/>
  <c r="G166" i="12"/>
  <c r="F166" i="12"/>
  <c r="E166" i="12"/>
  <c r="D166" i="12"/>
  <c r="C166" i="12"/>
  <c r="G165" i="12"/>
  <c r="F165" i="12"/>
  <c r="E165" i="12"/>
  <c r="D165" i="12"/>
  <c r="C165" i="12"/>
  <c r="G164" i="12"/>
  <c r="F164" i="12"/>
  <c r="E164" i="12"/>
  <c r="D164" i="12"/>
  <c r="C164" i="12"/>
  <c r="G163" i="12"/>
  <c r="F163" i="12"/>
  <c r="E163" i="12"/>
  <c r="D163" i="12"/>
  <c r="C163" i="12"/>
  <c r="G162" i="12"/>
  <c r="F162" i="12"/>
  <c r="E162" i="12"/>
  <c r="D162" i="12"/>
  <c r="C162" i="12"/>
  <c r="G161" i="12"/>
  <c r="F161" i="12"/>
  <c r="E161" i="12"/>
  <c r="D161" i="12"/>
  <c r="C161" i="12"/>
  <c r="G160" i="12"/>
  <c r="F160" i="12"/>
  <c r="E160" i="12"/>
  <c r="D160" i="12"/>
  <c r="C160" i="12"/>
  <c r="G159" i="12"/>
  <c r="F159" i="12"/>
  <c r="E159" i="12"/>
  <c r="D159" i="12"/>
  <c r="C159" i="12"/>
  <c r="G158" i="12"/>
  <c r="F158" i="12"/>
  <c r="E158" i="12"/>
  <c r="D158" i="12"/>
  <c r="C158" i="12"/>
  <c r="G157" i="12"/>
  <c r="F157" i="12"/>
  <c r="E157" i="12"/>
  <c r="D157" i="12"/>
  <c r="C157" i="12"/>
  <c r="G156" i="12"/>
  <c r="F156" i="12"/>
  <c r="E156" i="12"/>
  <c r="D156" i="12"/>
  <c r="C156" i="12"/>
  <c r="G155" i="12"/>
  <c r="F155" i="12"/>
  <c r="E155" i="12"/>
  <c r="D155" i="12"/>
  <c r="C155" i="12"/>
  <c r="G154" i="12"/>
  <c r="F154" i="12"/>
  <c r="E154" i="12"/>
  <c r="D154" i="12"/>
  <c r="C154" i="12"/>
  <c r="G153" i="12"/>
  <c r="F153" i="12"/>
  <c r="E153" i="12"/>
  <c r="D153" i="12"/>
  <c r="C153" i="12"/>
  <c r="G152" i="12"/>
  <c r="F152" i="12"/>
  <c r="E152" i="12"/>
  <c r="D152" i="12"/>
  <c r="C152" i="12"/>
  <c r="G151" i="12"/>
  <c r="F151" i="12"/>
  <c r="E151" i="12"/>
  <c r="D151" i="12"/>
  <c r="C151" i="12"/>
  <c r="G150" i="12"/>
  <c r="F150" i="12"/>
  <c r="E150" i="12"/>
  <c r="D150" i="12"/>
  <c r="C150" i="12"/>
  <c r="G149" i="12"/>
  <c r="F149" i="12"/>
  <c r="E149" i="12"/>
  <c r="D149" i="12"/>
  <c r="C149" i="12"/>
  <c r="G148" i="12"/>
  <c r="F148" i="12"/>
  <c r="E148" i="12"/>
  <c r="D148" i="12"/>
  <c r="C148" i="12"/>
  <c r="G147" i="12"/>
  <c r="F147" i="12"/>
  <c r="E147" i="12"/>
  <c r="D147" i="12"/>
  <c r="C147" i="12"/>
  <c r="G146" i="12"/>
  <c r="F146" i="12"/>
  <c r="E146" i="12"/>
  <c r="D146" i="12"/>
  <c r="C146" i="12"/>
  <c r="G145" i="12"/>
  <c r="F145" i="12"/>
  <c r="E145" i="12"/>
  <c r="D145" i="12"/>
  <c r="C145" i="12"/>
  <c r="G144" i="12"/>
  <c r="F144" i="12"/>
  <c r="E144" i="12"/>
  <c r="D144" i="12"/>
  <c r="C144" i="12"/>
  <c r="G143" i="12"/>
  <c r="F143" i="12"/>
  <c r="E143" i="12"/>
  <c r="D143" i="12"/>
  <c r="C143" i="12"/>
  <c r="G142" i="12"/>
  <c r="F142" i="12"/>
  <c r="E142" i="12"/>
  <c r="D142" i="12"/>
  <c r="C142" i="12"/>
  <c r="G141" i="12"/>
  <c r="F141" i="12"/>
  <c r="E141" i="12"/>
  <c r="D141" i="12"/>
  <c r="C141" i="12"/>
  <c r="G140" i="12"/>
  <c r="F140" i="12"/>
  <c r="E140" i="12"/>
  <c r="D140" i="12"/>
  <c r="C140" i="12"/>
  <c r="G139" i="12"/>
  <c r="F139" i="12"/>
  <c r="E139" i="12"/>
  <c r="D139" i="12"/>
  <c r="C139" i="12"/>
  <c r="G138" i="12"/>
  <c r="F138" i="12"/>
  <c r="E138" i="12"/>
  <c r="D138" i="12"/>
  <c r="C138" i="12"/>
  <c r="G137" i="12"/>
  <c r="F137" i="12"/>
  <c r="E137" i="12"/>
  <c r="D137" i="12"/>
  <c r="C137" i="12"/>
  <c r="G136" i="12"/>
  <c r="F136" i="12"/>
  <c r="E136" i="12"/>
  <c r="D136" i="12"/>
  <c r="C136" i="12"/>
  <c r="G135" i="12"/>
  <c r="F135" i="12"/>
  <c r="E135" i="12"/>
  <c r="D135" i="12"/>
  <c r="C135" i="12"/>
  <c r="G134" i="12"/>
  <c r="F134" i="12"/>
  <c r="E134" i="12"/>
  <c r="D134" i="12"/>
  <c r="C134" i="12"/>
  <c r="G133" i="12"/>
  <c r="F133" i="12"/>
  <c r="E133" i="12"/>
  <c r="D133" i="12"/>
  <c r="C133" i="12"/>
  <c r="I183" i="12"/>
  <c r="I182" i="12"/>
  <c r="I180" i="12"/>
  <c r="A2" i="12"/>
  <c r="R1" i="12"/>
  <c r="Q1" i="12"/>
  <c r="P1" i="12"/>
  <c r="O1" i="12"/>
  <c r="H384" i="12" s="1"/>
  <c r="N1" i="12"/>
  <c r="H392" i="12" s="1"/>
  <c r="M1" i="12"/>
  <c r="H328" i="12" s="1"/>
  <c r="L1" i="12"/>
  <c r="H147" i="12" s="1"/>
  <c r="K1" i="12"/>
  <c r="H416" i="12" s="1"/>
  <c r="J1" i="12"/>
  <c r="H424" i="12" s="1"/>
  <c r="I1" i="12"/>
  <c r="H360" i="12" s="1"/>
  <c r="H1" i="12"/>
  <c r="H332" i="12" s="1"/>
  <c r="G1" i="12"/>
  <c r="H304" i="12" s="1"/>
  <c r="F1" i="12"/>
  <c r="G132" i="12" s="1"/>
  <c r="E1" i="12"/>
  <c r="F132" i="12" s="1"/>
  <c r="D1" i="12"/>
  <c r="E132" i="12" s="1"/>
  <c r="C1" i="12"/>
  <c r="D132" i="12" s="1"/>
  <c r="B1" i="12"/>
  <c r="C132" i="12" s="1"/>
  <c r="O2" i="7"/>
  <c r="O2" i="12"/>
  <c r="N2" i="12"/>
  <c r="M2" i="12"/>
  <c r="K2" i="12"/>
  <c r="J2" i="12"/>
  <c r="I2" i="12"/>
  <c r="I3" i="22" l="1"/>
  <c r="M3" i="22"/>
  <c r="L4" i="22"/>
  <c r="K5" i="22"/>
  <c r="J6" i="22"/>
  <c r="I7" i="22"/>
  <c r="M7" i="22"/>
  <c r="L8" i="22"/>
  <c r="K9" i="22"/>
  <c r="J10" i="22"/>
  <c r="I11" i="22"/>
  <c r="M11" i="22"/>
  <c r="L12" i="22"/>
  <c r="K13" i="22"/>
  <c r="J14" i="22"/>
  <c r="I15" i="22"/>
  <c r="M15" i="22"/>
  <c r="L16" i="22"/>
  <c r="K17" i="22"/>
  <c r="J18" i="22"/>
  <c r="I19" i="22"/>
  <c r="M19" i="22"/>
  <c r="L20" i="22"/>
  <c r="K21" i="22"/>
  <c r="J22" i="22"/>
  <c r="I23" i="22"/>
  <c r="M23" i="22"/>
  <c r="L24" i="22"/>
  <c r="K25" i="22"/>
  <c r="J26" i="22"/>
  <c r="I27" i="22"/>
  <c r="M27" i="22"/>
  <c r="L28" i="22"/>
  <c r="K29" i="22"/>
  <c r="J30" i="22"/>
  <c r="I31" i="22"/>
  <c r="M31" i="22"/>
  <c r="L32" i="22"/>
  <c r="K33" i="22"/>
  <c r="J34" i="22"/>
  <c r="I35" i="22"/>
  <c r="M35" i="22"/>
  <c r="L36" i="22"/>
  <c r="K37" i="22"/>
  <c r="J38" i="22"/>
  <c r="I39" i="22"/>
  <c r="M39" i="22"/>
  <c r="L40" i="22"/>
  <c r="K41" i="22"/>
  <c r="J42" i="22"/>
  <c r="I43" i="22"/>
  <c r="M43" i="22"/>
  <c r="L44" i="22"/>
  <c r="K45" i="22"/>
  <c r="J46" i="22"/>
  <c r="I47" i="22"/>
  <c r="M47" i="22"/>
  <c r="L48" i="22"/>
  <c r="K49" i="22"/>
  <c r="J50" i="22"/>
  <c r="I51" i="22"/>
  <c r="M51" i="22"/>
  <c r="L52" i="22"/>
  <c r="K53" i="22"/>
  <c r="J54" i="22"/>
  <c r="I55" i="22"/>
  <c r="M55" i="22"/>
  <c r="L56" i="22"/>
  <c r="K57" i="22"/>
  <c r="J58" i="22"/>
  <c r="I59" i="22"/>
  <c r="M59" i="22"/>
  <c r="L60" i="22"/>
  <c r="K61" i="22"/>
  <c r="J62" i="22"/>
  <c r="I63" i="22"/>
  <c r="M63" i="22"/>
  <c r="L64" i="22"/>
  <c r="K65" i="22"/>
  <c r="J66" i="22"/>
  <c r="I67" i="22"/>
  <c r="M67" i="22"/>
  <c r="L68" i="22"/>
  <c r="K69" i="22"/>
  <c r="J70" i="22"/>
  <c r="J3" i="22"/>
  <c r="I4" i="22"/>
  <c r="M4" i="22"/>
  <c r="L5" i="22"/>
  <c r="K6" i="22"/>
  <c r="J7" i="22"/>
  <c r="I8" i="22"/>
  <c r="M8" i="22"/>
  <c r="L9" i="22"/>
  <c r="K10" i="22"/>
  <c r="J11" i="22"/>
  <c r="I12" i="22"/>
  <c r="M12" i="22"/>
  <c r="L13" i="22"/>
  <c r="K14" i="22"/>
  <c r="J15" i="22"/>
  <c r="I16" i="22"/>
  <c r="M16" i="22"/>
  <c r="L17" i="22"/>
  <c r="K18" i="22"/>
  <c r="J19" i="22"/>
  <c r="I20" i="22"/>
  <c r="M20" i="22"/>
  <c r="L21" i="22"/>
  <c r="K22" i="22"/>
  <c r="J23" i="22"/>
  <c r="I24" i="22"/>
  <c r="M24" i="22"/>
  <c r="L25" i="22"/>
  <c r="K26" i="22"/>
  <c r="J27" i="22"/>
  <c r="I28" i="22"/>
  <c r="M28" i="22"/>
  <c r="L29" i="22"/>
  <c r="K30" i="22"/>
  <c r="J31" i="22"/>
  <c r="I32" i="22"/>
  <c r="M32" i="22"/>
  <c r="L33" i="22"/>
  <c r="K34" i="22"/>
  <c r="J35" i="22"/>
  <c r="I36" i="22"/>
  <c r="M36" i="22"/>
  <c r="L37" i="22"/>
  <c r="K38" i="22"/>
  <c r="J39" i="22"/>
  <c r="I40" i="22"/>
  <c r="M40" i="22"/>
  <c r="L41" i="22"/>
  <c r="K42" i="22"/>
  <c r="J43" i="22"/>
  <c r="I44" i="22"/>
  <c r="M44" i="22"/>
  <c r="L45" i="22"/>
  <c r="K46" i="22"/>
  <c r="J47" i="22"/>
  <c r="I48" i="22"/>
  <c r="M48" i="22"/>
  <c r="L49" i="22"/>
  <c r="K50" i="22"/>
  <c r="J51" i="22"/>
  <c r="I52" i="22"/>
  <c r="M52" i="22"/>
  <c r="L53" i="22"/>
  <c r="K54" i="22"/>
  <c r="J55" i="22"/>
  <c r="I56" i="22"/>
  <c r="M56" i="22"/>
  <c r="L57" i="22"/>
  <c r="K58" i="22"/>
  <c r="J59" i="22"/>
  <c r="I60" i="22"/>
  <c r="M60" i="22"/>
  <c r="L61" i="22"/>
  <c r="K62" i="22"/>
  <c r="J63" i="22"/>
  <c r="I64" i="22"/>
  <c r="M64" i="22"/>
  <c r="L65" i="22"/>
  <c r="K66" i="22"/>
  <c r="J67" i="22"/>
  <c r="I68" i="22"/>
  <c r="M68" i="22"/>
  <c r="L69" i="22"/>
  <c r="K70" i="22"/>
  <c r="K3" i="22"/>
  <c r="J4" i="22"/>
  <c r="I5" i="22"/>
  <c r="M5" i="22"/>
  <c r="L6" i="22"/>
  <c r="K7" i="22"/>
  <c r="J8" i="22"/>
  <c r="I9" i="22"/>
  <c r="M9" i="22"/>
  <c r="L10" i="22"/>
  <c r="K11" i="22"/>
  <c r="J12" i="22"/>
  <c r="I13" i="22"/>
  <c r="M13" i="22"/>
  <c r="L14" i="22"/>
  <c r="K15" i="22"/>
  <c r="J16" i="22"/>
  <c r="I17" i="22"/>
  <c r="M17" i="22"/>
  <c r="L18" i="22"/>
  <c r="K19" i="22"/>
  <c r="J20" i="22"/>
  <c r="I21" i="22"/>
  <c r="M21" i="22"/>
  <c r="L22" i="22"/>
  <c r="K23" i="22"/>
  <c r="J24" i="22"/>
  <c r="I25" i="22"/>
  <c r="M25" i="22"/>
  <c r="L26" i="22"/>
  <c r="K27" i="22"/>
  <c r="J28" i="22"/>
  <c r="I29" i="22"/>
  <c r="M29" i="22"/>
  <c r="L30" i="22"/>
  <c r="K31" i="22"/>
  <c r="J32" i="22"/>
  <c r="I33" i="22"/>
  <c r="M33" i="22"/>
  <c r="L34" i="22"/>
  <c r="K35" i="22"/>
  <c r="J36" i="22"/>
  <c r="I37" i="22"/>
  <c r="M37" i="22"/>
  <c r="L38" i="22"/>
  <c r="K39" i="22"/>
  <c r="J40" i="22"/>
  <c r="I41" i="22"/>
  <c r="M41" i="22"/>
  <c r="L42" i="22"/>
  <c r="K43" i="22"/>
  <c r="J44" i="22"/>
  <c r="I45" i="22"/>
  <c r="M45" i="22"/>
  <c r="L46" i="22"/>
  <c r="K47" i="22"/>
  <c r="J48" i="22"/>
  <c r="I49" i="22"/>
  <c r="M49" i="22"/>
  <c r="L50" i="22"/>
  <c r="K51" i="22"/>
  <c r="J52" i="22"/>
  <c r="I53" i="22"/>
  <c r="M53" i="22"/>
  <c r="L54" i="22"/>
  <c r="K55" i="22"/>
  <c r="J56" i="22"/>
  <c r="I57" i="22"/>
  <c r="M57" i="22"/>
  <c r="L58" i="22"/>
  <c r="K59" i="22"/>
  <c r="J60" i="22"/>
  <c r="I61" i="22"/>
  <c r="M61" i="22"/>
  <c r="L62" i="22"/>
  <c r="K63" i="22"/>
  <c r="J64" i="22"/>
  <c r="I65" i="22"/>
  <c r="M65" i="22"/>
  <c r="L66" i="22"/>
  <c r="K67" i="22"/>
  <c r="J68" i="22"/>
  <c r="I69" i="22"/>
  <c r="M69" i="22"/>
  <c r="L70" i="22"/>
  <c r="L3" i="22"/>
  <c r="M6" i="22"/>
  <c r="I10" i="22"/>
  <c r="J13" i="22"/>
  <c r="K16" i="22"/>
  <c r="L19" i="22"/>
  <c r="M22" i="22"/>
  <c r="I26" i="22"/>
  <c r="J29" i="22"/>
  <c r="K32" i="22"/>
  <c r="L35" i="22"/>
  <c r="M38" i="22"/>
  <c r="I42" i="22"/>
  <c r="J45" i="22"/>
  <c r="K48" i="22"/>
  <c r="L51" i="22"/>
  <c r="M54" i="22"/>
  <c r="I58" i="22"/>
  <c r="J61" i="22"/>
  <c r="K64" i="22"/>
  <c r="L67" i="22"/>
  <c r="M70" i="22"/>
  <c r="L71" i="22"/>
  <c r="K72" i="22"/>
  <c r="J73" i="22"/>
  <c r="I74" i="22"/>
  <c r="M74" i="22"/>
  <c r="L75" i="22"/>
  <c r="K76" i="22"/>
  <c r="J77" i="22"/>
  <c r="I78" i="22"/>
  <c r="M78" i="22"/>
  <c r="L79" i="22"/>
  <c r="K80" i="22"/>
  <c r="J81" i="22"/>
  <c r="I82" i="22"/>
  <c r="M82" i="22"/>
  <c r="L83" i="22"/>
  <c r="K84" i="22"/>
  <c r="J85" i="22"/>
  <c r="I86" i="22"/>
  <c r="M86" i="22"/>
  <c r="L87" i="22"/>
  <c r="K88" i="22"/>
  <c r="J89" i="22"/>
  <c r="I90" i="22"/>
  <c r="M90" i="22"/>
  <c r="L91" i="22"/>
  <c r="K92" i="22"/>
  <c r="J93" i="22"/>
  <c r="I94" i="22"/>
  <c r="M94" i="22"/>
  <c r="L95" i="22"/>
  <c r="K96" i="22"/>
  <c r="J97" i="22"/>
  <c r="I98" i="22"/>
  <c r="M98" i="22"/>
  <c r="L99" i="22"/>
  <c r="K100" i="22"/>
  <c r="J101" i="22"/>
  <c r="I102" i="22"/>
  <c r="M102" i="22"/>
  <c r="L103" i="22"/>
  <c r="K4" i="22"/>
  <c r="L7" i="22"/>
  <c r="M10" i="22"/>
  <c r="I14" i="22"/>
  <c r="J17" i="22"/>
  <c r="K20" i="22"/>
  <c r="L23" i="22"/>
  <c r="M26" i="22"/>
  <c r="I30" i="22"/>
  <c r="J33" i="22"/>
  <c r="K36" i="22"/>
  <c r="L39" i="22"/>
  <c r="M42" i="22"/>
  <c r="I46" i="22"/>
  <c r="J49" i="22"/>
  <c r="K52" i="22"/>
  <c r="L55" i="22"/>
  <c r="M58" i="22"/>
  <c r="I62" i="22"/>
  <c r="J65" i="22"/>
  <c r="K68" i="22"/>
  <c r="I71" i="22"/>
  <c r="M71" i="22"/>
  <c r="L72" i="22"/>
  <c r="K73" i="22"/>
  <c r="J74" i="22"/>
  <c r="I75" i="22"/>
  <c r="M75" i="22"/>
  <c r="L76" i="22"/>
  <c r="K77" i="22"/>
  <c r="J78" i="22"/>
  <c r="I79" i="22"/>
  <c r="M79" i="22"/>
  <c r="L80" i="22"/>
  <c r="K81" i="22"/>
  <c r="J82" i="22"/>
  <c r="I83" i="22"/>
  <c r="M83" i="22"/>
  <c r="L84" i="22"/>
  <c r="K85" i="22"/>
  <c r="J86" i="22"/>
  <c r="I87" i="22"/>
  <c r="M87" i="22"/>
  <c r="L88" i="22"/>
  <c r="K89" i="22"/>
  <c r="J90" i="22"/>
  <c r="I91" i="22"/>
  <c r="M91" i="22"/>
  <c r="L92" i="22"/>
  <c r="K93" i="22"/>
  <c r="J94" i="22"/>
  <c r="I95" i="22"/>
  <c r="M95" i="22"/>
  <c r="L96" i="22"/>
  <c r="K97" i="22"/>
  <c r="J98" i="22"/>
  <c r="I99" i="22"/>
  <c r="M99" i="22"/>
  <c r="L100" i="22"/>
  <c r="K101" i="22"/>
  <c r="J102" i="22"/>
  <c r="I103" i="22"/>
  <c r="M103" i="22"/>
  <c r="J5" i="22"/>
  <c r="K8" i="22"/>
  <c r="L11" i="22"/>
  <c r="M14" i="22"/>
  <c r="I18" i="22"/>
  <c r="J21" i="22"/>
  <c r="K24" i="22"/>
  <c r="L27" i="22"/>
  <c r="M30" i="22"/>
  <c r="I34" i="22"/>
  <c r="J37" i="22"/>
  <c r="K40" i="22"/>
  <c r="L43" i="22"/>
  <c r="M46" i="22"/>
  <c r="I50" i="22"/>
  <c r="J53" i="22"/>
  <c r="K56" i="22"/>
  <c r="L59" i="22"/>
  <c r="M62" i="22"/>
  <c r="I66" i="22"/>
  <c r="J69" i="22"/>
  <c r="J71" i="22"/>
  <c r="I72" i="22"/>
  <c r="M72" i="22"/>
  <c r="L73" i="22"/>
  <c r="K74" i="22"/>
  <c r="J75" i="22"/>
  <c r="I76" i="22"/>
  <c r="M76" i="22"/>
  <c r="L77" i="22"/>
  <c r="K78" i="22"/>
  <c r="J79" i="22"/>
  <c r="I80" i="22"/>
  <c r="M80" i="22"/>
  <c r="L81" i="22"/>
  <c r="K82" i="22"/>
  <c r="J83" i="22"/>
  <c r="I84" i="22"/>
  <c r="M84" i="22"/>
  <c r="L85" i="22"/>
  <c r="K86" i="22"/>
  <c r="J87" i="22"/>
  <c r="I88" i="22"/>
  <c r="M88" i="22"/>
  <c r="L89" i="22"/>
  <c r="K90" i="22"/>
  <c r="J91" i="22"/>
  <c r="I92" i="22"/>
  <c r="M92" i="22"/>
  <c r="L93" i="22"/>
  <c r="K94" i="22"/>
  <c r="J95" i="22"/>
  <c r="I96" i="22"/>
  <c r="M96" i="22"/>
  <c r="L97" i="22"/>
  <c r="K98" i="22"/>
  <c r="J99" i="22"/>
  <c r="I100" i="22"/>
  <c r="M100" i="22"/>
  <c r="L101" i="22"/>
  <c r="K102" i="22"/>
  <c r="J103" i="22"/>
  <c r="I6" i="22"/>
  <c r="M18" i="22"/>
  <c r="L31" i="22"/>
  <c r="K44" i="22"/>
  <c r="J57" i="22"/>
  <c r="I70" i="22"/>
  <c r="M73" i="22"/>
  <c r="I77" i="22"/>
  <c r="J80" i="22"/>
  <c r="K83" i="22"/>
  <c r="L86" i="22"/>
  <c r="M89" i="22"/>
  <c r="I93" i="22"/>
  <c r="J96" i="22"/>
  <c r="K99" i="22"/>
  <c r="L102" i="22"/>
  <c r="J9" i="22"/>
  <c r="I22" i="22"/>
  <c r="M34" i="22"/>
  <c r="L47" i="22"/>
  <c r="K60" i="22"/>
  <c r="K71" i="22"/>
  <c r="L74" i="22"/>
  <c r="M77" i="22"/>
  <c r="I81" i="22"/>
  <c r="J84" i="22"/>
  <c r="K87" i="22"/>
  <c r="L90" i="22"/>
  <c r="M93" i="22"/>
  <c r="I97" i="22"/>
  <c r="J100" i="22"/>
  <c r="K103" i="22"/>
  <c r="K12" i="22"/>
  <c r="J25" i="22"/>
  <c r="I38" i="22"/>
  <c r="M50" i="22"/>
  <c r="L63" i="22"/>
  <c r="J72" i="22"/>
  <c r="K75" i="22"/>
  <c r="L78" i="22"/>
  <c r="M81" i="22"/>
  <c r="I85" i="22"/>
  <c r="J88" i="22"/>
  <c r="K91" i="22"/>
  <c r="L94" i="22"/>
  <c r="M97" i="22"/>
  <c r="I101" i="22"/>
  <c r="L15" i="22"/>
  <c r="M66" i="22"/>
  <c r="L82" i="22"/>
  <c r="K95" i="22"/>
  <c r="K28" i="22"/>
  <c r="I73" i="22"/>
  <c r="M85" i="22"/>
  <c r="L98" i="22"/>
  <c r="J41" i="22"/>
  <c r="J76" i="22"/>
  <c r="I89" i="22"/>
  <c r="M101" i="22"/>
  <c r="I54" i="22"/>
  <c r="K79" i="22"/>
  <c r="J92" i="22"/>
  <c r="K2" i="22"/>
  <c r="L2" i="22"/>
  <c r="J2" i="22"/>
  <c r="M2" i="22"/>
  <c r="I2" i="22"/>
  <c r="N3" i="22"/>
  <c r="Q60" i="22"/>
  <c r="T17" i="22"/>
  <c r="T18" i="22"/>
  <c r="R35" i="22"/>
  <c r="R43" i="22"/>
  <c r="R34" i="22"/>
  <c r="R42" i="22"/>
  <c r="P74" i="22"/>
  <c r="P82" i="22"/>
  <c r="P90" i="22"/>
  <c r="P87" i="22"/>
  <c r="P83" i="22"/>
  <c r="W30" i="22"/>
  <c r="W31" i="22"/>
  <c r="V3" i="22"/>
  <c r="V6" i="22"/>
  <c r="R61" i="22"/>
  <c r="W92" i="22"/>
  <c r="W100" i="22"/>
  <c r="W91" i="22"/>
  <c r="W99" i="22"/>
  <c r="S97" i="22"/>
  <c r="S96" i="22"/>
  <c r="O95" i="22"/>
  <c r="O103" i="22"/>
  <c r="O102" i="22"/>
  <c r="U65" i="22"/>
  <c r="U68" i="22"/>
  <c r="Q64" i="22"/>
  <c r="T29" i="22"/>
  <c r="T30" i="22"/>
  <c r="P29" i="22"/>
  <c r="U15" i="22"/>
  <c r="U16" i="22"/>
  <c r="Q15" i="22"/>
  <c r="Q16" i="22"/>
  <c r="N48" i="22"/>
  <c r="Q59" i="22"/>
  <c r="Q62" i="22"/>
  <c r="T19" i="22"/>
  <c r="T20" i="22"/>
  <c r="R37" i="22"/>
  <c r="R45" i="22"/>
  <c r="R36" i="22"/>
  <c r="R44" i="22"/>
  <c r="P76" i="22"/>
  <c r="P84" i="22"/>
  <c r="P77" i="22"/>
  <c r="P81" i="22"/>
  <c r="W25" i="22"/>
  <c r="V5" i="22"/>
  <c r="V8" i="22"/>
  <c r="R58" i="22"/>
  <c r="W94" i="22"/>
  <c r="W102" i="22"/>
  <c r="W93" i="22"/>
  <c r="W101" i="22"/>
  <c r="S91" i="22"/>
  <c r="S99" i="22"/>
  <c r="S98" i="22"/>
  <c r="O97" i="22"/>
  <c r="O96" i="22"/>
  <c r="O92" i="22"/>
  <c r="U67" i="22"/>
  <c r="Q63" i="22"/>
  <c r="Q66" i="22"/>
  <c r="T31" i="22"/>
  <c r="P26" i="22"/>
  <c r="P31" i="22"/>
  <c r="U9" i="22"/>
  <c r="U10" i="22"/>
  <c r="Q9" i="22"/>
  <c r="Q10" i="22"/>
  <c r="N80" i="22"/>
  <c r="Q61" i="22"/>
  <c r="T21" i="22"/>
  <c r="T22" i="22"/>
  <c r="R39" i="22"/>
  <c r="R47" i="22"/>
  <c r="R38" i="22"/>
  <c r="R46" i="22"/>
  <c r="P78" i="22"/>
  <c r="P86" i="22"/>
  <c r="P85" i="22"/>
  <c r="P89" i="22"/>
  <c r="W26" i="22"/>
  <c r="W27" i="22"/>
  <c r="V7" i="22"/>
  <c r="V2" i="22"/>
  <c r="R60" i="22"/>
  <c r="W96" i="22"/>
  <c r="W95" i="22"/>
  <c r="W103" i="22"/>
  <c r="S93" i="22"/>
  <c r="S101" i="22"/>
  <c r="S92" i="22"/>
  <c r="S100" i="22"/>
  <c r="O91" i="22"/>
  <c r="O99" i="22"/>
  <c r="O100" i="22"/>
  <c r="U64" i="22"/>
  <c r="Q65" i="22"/>
  <c r="Q68" i="22"/>
  <c r="T25" i="22"/>
  <c r="T26" i="22"/>
  <c r="P28" i="22"/>
  <c r="P25" i="22"/>
  <c r="U11" i="22"/>
  <c r="U12" i="22"/>
  <c r="Q11" i="22"/>
  <c r="Q12" i="22"/>
  <c r="Q58" i="22"/>
  <c r="R40" i="22"/>
  <c r="P79" i="22"/>
  <c r="W29" i="22"/>
  <c r="R59" i="22"/>
  <c r="S102" i="22"/>
  <c r="O94" i="22"/>
  <c r="Q67" i="22"/>
  <c r="T27" i="22"/>
  <c r="U13" i="22"/>
  <c r="P24" i="22"/>
  <c r="P19" i="22"/>
  <c r="T81" i="22"/>
  <c r="T89" i="22"/>
  <c r="T80" i="22"/>
  <c r="T88" i="22"/>
  <c r="S27" i="22"/>
  <c r="S28" i="22"/>
  <c r="O29" i="22"/>
  <c r="O28" i="22"/>
  <c r="R3" i="22"/>
  <c r="R6" i="22"/>
  <c r="W20" i="22"/>
  <c r="W19" i="22"/>
  <c r="S19" i="22"/>
  <c r="S20" i="22"/>
  <c r="O19" i="22"/>
  <c r="O24" i="22"/>
  <c r="U39" i="22"/>
  <c r="U47" i="22"/>
  <c r="U38" i="22"/>
  <c r="U46" i="22"/>
  <c r="Q37" i="22"/>
  <c r="Q45" i="22"/>
  <c r="Q36" i="22"/>
  <c r="Q44" i="22"/>
  <c r="W76" i="22"/>
  <c r="W84" i="22"/>
  <c r="W75" i="22"/>
  <c r="W83" i="22"/>
  <c r="S75" i="22"/>
  <c r="S83" i="22"/>
  <c r="S74" i="22"/>
  <c r="S82" i="22"/>
  <c r="S90" i="22"/>
  <c r="O81" i="22"/>
  <c r="O89" i="22"/>
  <c r="O80" i="22"/>
  <c r="O76" i="22"/>
  <c r="U52" i="22"/>
  <c r="Q52" i="22"/>
  <c r="U7" i="22"/>
  <c r="U2" i="22"/>
  <c r="Q4" i="22"/>
  <c r="T70" i="22"/>
  <c r="P69" i="22"/>
  <c r="T54" i="22"/>
  <c r="P53" i="22"/>
  <c r="U60" i="22"/>
  <c r="Y20" i="22"/>
  <c r="Y21" i="22"/>
  <c r="R51" i="22"/>
  <c r="R33" i="22"/>
  <c r="R48" i="22"/>
  <c r="P75" i="22"/>
  <c r="R62" i="22"/>
  <c r="W98" i="22"/>
  <c r="S95" i="22"/>
  <c r="O93" i="22"/>
  <c r="T28" i="22"/>
  <c r="U14" i="22"/>
  <c r="P18" i="22"/>
  <c r="P21" i="22"/>
  <c r="T75" i="22"/>
  <c r="T83" i="22"/>
  <c r="T74" i="22"/>
  <c r="T82" i="22"/>
  <c r="T90" i="22"/>
  <c r="S29" i="22"/>
  <c r="S30" i="22"/>
  <c r="O31" i="22"/>
  <c r="R5" i="22"/>
  <c r="R8" i="22"/>
  <c r="W22" i="22"/>
  <c r="W21" i="22"/>
  <c r="S21" i="22"/>
  <c r="S22" i="22"/>
  <c r="O21" i="22"/>
  <c r="O22" i="22"/>
  <c r="U33" i="22"/>
  <c r="U41" i="22"/>
  <c r="U32" i="22"/>
  <c r="U40" i="22"/>
  <c r="U48" i="22"/>
  <c r="Q39" i="22"/>
  <c r="Q47" i="22"/>
  <c r="Q38" i="22"/>
  <c r="Q46" i="22"/>
  <c r="W78" i="22"/>
  <c r="W86" i="22"/>
  <c r="W77" i="22"/>
  <c r="W85" i="22"/>
  <c r="S77" i="22"/>
  <c r="S85" i="22"/>
  <c r="S76" i="22"/>
  <c r="S84" i="22"/>
  <c r="O75" i="22"/>
  <c r="O83" i="22"/>
  <c r="O74" i="22"/>
  <c r="O88" i="22"/>
  <c r="O84" i="22"/>
  <c r="U49" i="22"/>
  <c r="Q49" i="22"/>
  <c r="U4" i="22"/>
  <c r="Q3" i="22"/>
  <c r="Q6" i="22"/>
  <c r="T69" i="22"/>
  <c r="T72" i="22"/>
  <c r="P71" i="22"/>
  <c r="T53" i="22"/>
  <c r="T56" i="22"/>
  <c r="P55" i="22"/>
  <c r="U59" i="22"/>
  <c r="U62" i="22"/>
  <c r="Y24" i="22"/>
  <c r="Y17" i="22"/>
  <c r="R50" i="22"/>
  <c r="T23" i="22"/>
  <c r="R41" i="22"/>
  <c r="P80" i="22"/>
  <c r="V4" i="22"/>
  <c r="S103" i="22"/>
  <c r="O101" i="22"/>
  <c r="U63" i="22"/>
  <c r="P30" i="22"/>
  <c r="Q13" i="22"/>
  <c r="P20" i="22"/>
  <c r="P23" i="22"/>
  <c r="T77" i="22"/>
  <c r="T85" i="22"/>
  <c r="T76" i="22"/>
  <c r="T84" i="22"/>
  <c r="S31" i="22"/>
  <c r="O25" i="22"/>
  <c r="O26" i="22"/>
  <c r="R7" i="22"/>
  <c r="R2" i="22"/>
  <c r="W24" i="22"/>
  <c r="W23" i="22"/>
  <c r="S23" i="22"/>
  <c r="S24" i="22"/>
  <c r="O23" i="22"/>
  <c r="O20" i="22"/>
  <c r="U35" i="22"/>
  <c r="U43" i="22"/>
  <c r="U34" i="22"/>
  <c r="U42" i="22"/>
  <c r="Q33" i="22"/>
  <c r="Q41" i="22"/>
  <c r="Q32" i="22"/>
  <c r="Q40" i="22"/>
  <c r="Q48" i="22"/>
  <c r="W80" i="22"/>
  <c r="W88" i="22"/>
  <c r="W79" i="22"/>
  <c r="W87" i="22"/>
  <c r="S79" i="22"/>
  <c r="S87" i="22"/>
  <c r="S78" i="22"/>
  <c r="S86" i="22"/>
  <c r="O77" i="22"/>
  <c r="O85" i="22"/>
  <c r="O82" i="22"/>
  <c r="O78" i="22"/>
  <c r="U51" i="22"/>
  <c r="Q51" i="22"/>
  <c r="U3" i="22"/>
  <c r="U6" i="22"/>
  <c r="Q5" i="22"/>
  <c r="Q8" i="22"/>
  <c r="T71" i="22"/>
  <c r="P70" i="22"/>
  <c r="P73" i="22"/>
  <c r="T55" i="22"/>
  <c r="P54" i="22"/>
  <c r="P57" i="22"/>
  <c r="U61" i="22"/>
  <c r="Y19" i="22"/>
  <c r="Y18" i="22"/>
  <c r="R52" i="22"/>
  <c r="R32" i="22"/>
  <c r="O98" i="22"/>
  <c r="Q14" i="22"/>
  <c r="T79" i="22"/>
  <c r="O27" i="22"/>
  <c r="S18" i="22"/>
  <c r="U36" i="22"/>
  <c r="Q34" i="22"/>
  <c r="W90" i="22"/>
  <c r="S89" i="22"/>
  <c r="O87" i="22"/>
  <c r="Q2" i="22"/>
  <c r="P56" i="22"/>
  <c r="Y23" i="22"/>
  <c r="R49" i="22"/>
  <c r="Y91" i="22"/>
  <c r="Y97" i="22"/>
  <c r="T97" i="22"/>
  <c r="T96" i="22"/>
  <c r="P96" i="22"/>
  <c r="P95" i="22"/>
  <c r="P91" i="22"/>
  <c r="V65" i="22"/>
  <c r="V68" i="22"/>
  <c r="R64" i="22"/>
  <c r="W70" i="22"/>
  <c r="W73" i="22"/>
  <c r="S70" i="22"/>
  <c r="O73" i="22"/>
  <c r="Y53" i="22"/>
  <c r="S57" i="22"/>
  <c r="O55" i="22"/>
  <c r="V15" i="22"/>
  <c r="V16" i="22"/>
  <c r="R15" i="22"/>
  <c r="R16" i="22"/>
  <c r="Q79" i="22"/>
  <c r="Q87" i="22"/>
  <c r="Q78" i="22"/>
  <c r="Q86" i="22"/>
  <c r="O50" i="22"/>
  <c r="V31" i="22"/>
  <c r="V69" i="22"/>
  <c r="V72" i="22"/>
  <c r="R70" i="22"/>
  <c r="S13" i="22"/>
  <c r="S14" i="22"/>
  <c r="O13" i="22"/>
  <c r="O14" i="22"/>
  <c r="W62" i="22"/>
  <c r="O61" i="22"/>
  <c r="W49" i="22"/>
  <c r="O65" i="22"/>
  <c r="O68" i="22"/>
  <c r="U29" i="22"/>
  <c r="U30" i="22"/>
  <c r="Q31" i="22"/>
  <c r="U73" i="22"/>
  <c r="Q71" i="22"/>
  <c r="V53" i="22"/>
  <c r="V56" i="22"/>
  <c r="R54" i="22"/>
  <c r="P88" i="22"/>
  <c r="P22" i="22"/>
  <c r="T87" i="22"/>
  <c r="O30" i="22"/>
  <c r="R4" i="22"/>
  <c r="W18" i="22"/>
  <c r="O17" i="22"/>
  <c r="U44" i="22"/>
  <c r="Q42" i="22"/>
  <c r="W81" i="22"/>
  <c r="S80" i="22"/>
  <c r="O90" i="22"/>
  <c r="U5" i="22"/>
  <c r="U58" i="22"/>
  <c r="Y22" i="22"/>
  <c r="Y95" i="22"/>
  <c r="Y92" i="22"/>
  <c r="Y94" i="22"/>
  <c r="Y101" i="22"/>
  <c r="T91" i="22"/>
  <c r="T99" i="22"/>
  <c r="T98" i="22"/>
  <c r="P98" i="22"/>
  <c r="P103" i="22"/>
  <c r="P99" i="22"/>
  <c r="V67" i="22"/>
  <c r="R63" i="22"/>
  <c r="R66" i="22"/>
  <c r="W72" i="22"/>
  <c r="S69" i="22"/>
  <c r="S72" i="22"/>
  <c r="O72" i="22"/>
  <c r="Y55" i="22"/>
  <c r="Y57" i="22"/>
  <c r="S54" i="22"/>
  <c r="O57" i="22"/>
  <c r="V9" i="22"/>
  <c r="V10" i="22"/>
  <c r="R9" i="22"/>
  <c r="R10" i="22"/>
  <c r="Q81" i="22"/>
  <c r="Q89" i="22"/>
  <c r="Q80" i="22"/>
  <c r="Q88" i="22"/>
  <c r="O52" i="22"/>
  <c r="V25" i="22"/>
  <c r="V26" i="22"/>
  <c r="V71" i="22"/>
  <c r="R69" i="22"/>
  <c r="R72" i="22"/>
  <c r="S15" i="22"/>
  <c r="S16" i="22"/>
  <c r="O15" i="22"/>
  <c r="O12" i="22"/>
  <c r="W59" i="22"/>
  <c r="O58" i="22"/>
  <c r="W51" i="22"/>
  <c r="O67" i="22"/>
  <c r="U31" i="22"/>
  <c r="Q25" i="22"/>
  <c r="Q26" i="22"/>
  <c r="U70" i="22"/>
  <c r="Q73" i="22"/>
  <c r="V55" i="22"/>
  <c r="R53" i="22"/>
  <c r="R56" i="22"/>
  <c r="W28" i="22"/>
  <c r="W97" i="22"/>
  <c r="P17" i="22"/>
  <c r="T78" i="22"/>
  <c r="S25" i="22"/>
  <c r="W17" i="22"/>
  <c r="O18" i="22"/>
  <c r="U37" i="22"/>
  <c r="Q35" i="22"/>
  <c r="W74" i="22"/>
  <c r="W89" i="22"/>
  <c r="S88" i="22"/>
  <c r="O86" i="22"/>
  <c r="U50" i="22"/>
  <c r="U8" i="22"/>
  <c r="T73" i="22"/>
  <c r="Y99" i="22"/>
  <c r="Y96" i="22"/>
  <c r="Y98" i="22"/>
  <c r="T93" i="22"/>
  <c r="T101" i="22"/>
  <c r="T92" i="22"/>
  <c r="T100" i="22"/>
  <c r="P92" i="22"/>
  <c r="P100" i="22"/>
  <c r="P93" i="22"/>
  <c r="P97" i="22"/>
  <c r="V64" i="22"/>
  <c r="R65" i="22"/>
  <c r="R68" i="22"/>
  <c r="W69" i="22"/>
  <c r="S71" i="22"/>
  <c r="O69" i="22"/>
  <c r="O70" i="22"/>
  <c r="Y56" i="22"/>
  <c r="S53" i="22"/>
  <c r="S56" i="22"/>
  <c r="O56" i="22"/>
  <c r="V11" i="22"/>
  <c r="V12" i="22"/>
  <c r="R11" i="22"/>
  <c r="R12" i="22"/>
  <c r="Q75" i="22"/>
  <c r="Q83" i="22"/>
  <c r="Q74" i="22"/>
  <c r="Q82" i="22"/>
  <c r="Q90" i="22"/>
  <c r="O49" i="22"/>
  <c r="V27" i="22"/>
  <c r="V28" i="22"/>
  <c r="V73" i="22"/>
  <c r="R71" i="22"/>
  <c r="S9" i="22"/>
  <c r="S10" i="22"/>
  <c r="O9" i="22"/>
  <c r="O10" i="22"/>
  <c r="W58" i="22"/>
  <c r="W61" i="22"/>
  <c r="O62" i="22"/>
  <c r="W50" i="22"/>
  <c r="O66" i="22"/>
  <c r="U25" i="22"/>
  <c r="U26" i="22"/>
  <c r="Q27" i="22"/>
  <c r="Q28" i="22"/>
  <c r="U69" i="22"/>
  <c r="U72" i="22"/>
  <c r="Q70" i="22"/>
  <c r="V57" i="22"/>
  <c r="R55" i="22"/>
  <c r="U66" i="22"/>
  <c r="S26" i="22"/>
  <c r="U45" i="22"/>
  <c r="O79" i="22"/>
  <c r="Q50" i="22"/>
  <c r="Y100" i="22"/>
  <c r="T103" i="22"/>
  <c r="P102" i="22"/>
  <c r="R67" i="22"/>
  <c r="O71" i="22"/>
  <c r="Y54" i="22"/>
  <c r="V14" i="22"/>
  <c r="Q77" i="22"/>
  <c r="R73" i="22"/>
  <c r="S12" i="22"/>
  <c r="U28" i="22"/>
  <c r="Q69" i="22"/>
  <c r="R57" i="22"/>
  <c r="S59" i="22"/>
  <c r="S62" i="22"/>
  <c r="Y43" i="22"/>
  <c r="Y40" i="22"/>
  <c r="Y38" i="22"/>
  <c r="Y41" i="22"/>
  <c r="U77" i="22"/>
  <c r="U85" i="22"/>
  <c r="U76" i="22"/>
  <c r="U84" i="22"/>
  <c r="S51" i="22"/>
  <c r="S67" i="22"/>
  <c r="R31" i="22"/>
  <c r="V21" i="22"/>
  <c r="V22" i="22"/>
  <c r="R21" i="22"/>
  <c r="R22" i="22"/>
  <c r="T37" i="22"/>
  <c r="T45" i="22"/>
  <c r="T36" i="22"/>
  <c r="T44" i="22"/>
  <c r="P34" i="22"/>
  <c r="P42" i="22"/>
  <c r="P37" i="22"/>
  <c r="P33" i="22"/>
  <c r="V95" i="22"/>
  <c r="V103" i="22"/>
  <c r="V94" i="22"/>
  <c r="V102" i="22"/>
  <c r="R93" i="22"/>
  <c r="R101" i="22"/>
  <c r="R92" i="22"/>
  <c r="R100" i="22"/>
  <c r="T3" i="22"/>
  <c r="T6" i="22"/>
  <c r="P6" i="22"/>
  <c r="P3" i="22"/>
  <c r="U57" i="22"/>
  <c r="Q55" i="22"/>
  <c r="T59" i="22"/>
  <c r="T62" i="22"/>
  <c r="P61" i="22"/>
  <c r="U19" i="22"/>
  <c r="U20" i="22"/>
  <c r="Q19" i="22"/>
  <c r="Q20" i="22"/>
  <c r="W34" i="22"/>
  <c r="W42" i="22"/>
  <c r="W33" i="22"/>
  <c r="W41" i="22"/>
  <c r="S33" i="22"/>
  <c r="S41" i="22"/>
  <c r="S32" i="22"/>
  <c r="S40" i="22"/>
  <c r="S48" i="22"/>
  <c r="O39" i="22"/>
  <c r="O47" i="22"/>
  <c r="O40" i="22"/>
  <c r="O36" i="22"/>
  <c r="V79" i="22"/>
  <c r="V87" i="22"/>
  <c r="V78" i="22"/>
  <c r="V86" i="22"/>
  <c r="R77" i="22"/>
  <c r="R85" i="22"/>
  <c r="R76" i="22"/>
  <c r="R84" i="22"/>
  <c r="T51" i="22"/>
  <c r="P52" i="22"/>
  <c r="U97" i="22"/>
  <c r="U96" i="22"/>
  <c r="Q95" i="22"/>
  <c r="Q103" i="22"/>
  <c r="Q94" i="22"/>
  <c r="Q102" i="22"/>
  <c r="T64" i="22"/>
  <c r="P66" i="22"/>
  <c r="P67" i="22"/>
  <c r="T24" i="22"/>
  <c r="T86" i="22"/>
  <c r="Q43" i="22"/>
  <c r="P72" i="22"/>
  <c r="Y102" i="22"/>
  <c r="T94" i="22"/>
  <c r="P101" i="22"/>
  <c r="S55" i="22"/>
  <c r="R13" i="22"/>
  <c r="Q85" i="22"/>
  <c r="O51" i="22"/>
  <c r="V29" i="22"/>
  <c r="O11" i="22"/>
  <c r="W60" i="22"/>
  <c r="Q29" i="22"/>
  <c r="Q72" i="22"/>
  <c r="S61" i="22"/>
  <c r="Y47" i="22"/>
  <c r="Y44" i="22"/>
  <c r="Y42" i="22"/>
  <c r="Y45" i="22"/>
  <c r="U79" i="22"/>
  <c r="U87" i="22"/>
  <c r="U78" i="22"/>
  <c r="U86" i="22"/>
  <c r="S50" i="22"/>
  <c r="S64" i="22"/>
  <c r="R25" i="22"/>
  <c r="R26" i="22"/>
  <c r="V23" i="22"/>
  <c r="V24" i="22"/>
  <c r="R23" i="22"/>
  <c r="R24" i="22"/>
  <c r="T39" i="22"/>
  <c r="T47" i="22"/>
  <c r="T38" i="22"/>
  <c r="T46" i="22"/>
  <c r="P36" i="22"/>
  <c r="P44" i="22"/>
  <c r="P45" i="22"/>
  <c r="P41" i="22"/>
  <c r="V97" i="22"/>
  <c r="V96" i="22"/>
  <c r="R95" i="22"/>
  <c r="R103" i="22"/>
  <c r="R94" i="22"/>
  <c r="R102" i="22"/>
  <c r="T5" i="22"/>
  <c r="T8" i="22"/>
  <c r="P8" i="22"/>
  <c r="P2" i="22"/>
  <c r="U54" i="22"/>
  <c r="Q57" i="22"/>
  <c r="T61" i="22"/>
  <c r="P58" i="22"/>
  <c r="P59" i="22"/>
  <c r="U21" i="22"/>
  <c r="U22" i="22"/>
  <c r="Q21" i="22"/>
  <c r="Q22" i="22"/>
  <c r="W36" i="22"/>
  <c r="W44" i="22"/>
  <c r="W35" i="22"/>
  <c r="W43" i="22"/>
  <c r="S35" i="22"/>
  <c r="S43" i="22"/>
  <c r="S34" i="22"/>
  <c r="S42" i="22"/>
  <c r="O33" i="22"/>
  <c r="O41" i="22"/>
  <c r="O34" i="22"/>
  <c r="O48" i="22"/>
  <c r="O44" i="22"/>
  <c r="V81" i="22"/>
  <c r="V89" i="22"/>
  <c r="V80" i="22"/>
  <c r="V88" i="22"/>
  <c r="R79" i="22"/>
  <c r="R87" i="22"/>
  <c r="R78" i="22"/>
  <c r="R86" i="22"/>
  <c r="T50" i="22"/>
  <c r="P49" i="22"/>
  <c r="U91" i="22"/>
  <c r="U99" i="22"/>
  <c r="U98" i="22"/>
  <c r="Q97" i="22"/>
  <c r="Q96" i="22"/>
  <c r="T63" i="22"/>
  <c r="T66" i="22"/>
  <c r="P68" i="22"/>
  <c r="S17" i="22"/>
  <c r="W82" i="22"/>
  <c r="T57" i="22"/>
  <c r="Y93" i="22"/>
  <c r="T102" i="22"/>
  <c r="V63" i="22"/>
  <c r="W71" i="22"/>
  <c r="O53" i="22"/>
  <c r="R14" i="22"/>
  <c r="Q76" i="22"/>
  <c r="V30" i="22"/>
  <c r="O16" i="22"/>
  <c r="O59" i="22"/>
  <c r="W52" i="22"/>
  <c r="O63" i="22"/>
  <c r="Q30" i="22"/>
  <c r="S58" i="22"/>
  <c r="Y35" i="22"/>
  <c r="Y32" i="22"/>
  <c r="Y48" i="22"/>
  <c r="Y46" i="22"/>
  <c r="Y33" i="22"/>
  <c r="U81" i="22"/>
  <c r="U89" i="22"/>
  <c r="U80" i="22"/>
  <c r="U88" i="22"/>
  <c r="S52" i="22"/>
  <c r="S63" i="22"/>
  <c r="S66" i="22"/>
  <c r="R27" i="22"/>
  <c r="R28" i="22"/>
  <c r="V17" i="22"/>
  <c r="V18" i="22"/>
  <c r="R17" i="22"/>
  <c r="R18" i="22"/>
  <c r="T33" i="22"/>
  <c r="T41" i="22"/>
  <c r="T32" i="22"/>
  <c r="T40" i="22"/>
  <c r="T48" i="22"/>
  <c r="P38" i="22"/>
  <c r="P46" i="22"/>
  <c r="P39" i="22"/>
  <c r="P35" i="22"/>
  <c r="V91" i="22"/>
  <c r="V99" i="22"/>
  <c r="V98" i="22"/>
  <c r="R97" i="22"/>
  <c r="R96" i="22"/>
  <c r="T7" i="22"/>
  <c r="T2" i="22"/>
  <c r="P5" i="22"/>
  <c r="U53" i="22"/>
  <c r="U56" i="22"/>
  <c r="Q54" i="22"/>
  <c r="T58" i="22"/>
  <c r="P60" i="22"/>
  <c r="U23" i="22"/>
  <c r="U24" i="22"/>
  <c r="Q23" i="22"/>
  <c r="Q24" i="22"/>
  <c r="W38" i="22"/>
  <c r="W46" i="22"/>
  <c r="W37" i="22"/>
  <c r="W45" i="22"/>
  <c r="S37" i="22"/>
  <c r="S45" i="22"/>
  <c r="S36" i="22"/>
  <c r="S44" i="22"/>
  <c r="O35" i="22"/>
  <c r="O43" i="22"/>
  <c r="O42" i="22"/>
  <c r="O38" i="22"/>
  <c r="V75" i="22"/>
  <c r="V83" i="22"/>
  <c r="V74" i="22"/>
  <c r="V82" i="22"/>
  <c r="V90" i="22"/>
  <c r="R81" i="22"/>
  <c r="R89" i="22"/>
  <c r="R80" i="22"/>
  <c r="R88" i="22"/>
  <c r="T52" i="22"/>
  <c r="P51" i="22"/>
  <c r="U93" i="22"/>
  <c r="U101" i="22"/>
  <c r="U92" i="22"/>
  <c r="U100" i="22"/>
  <c r="Q91" i="22"/>
  <c r="Q99" i="22"/>
  <c r="Q98" i="22"/>
  <c r="T65" i="22"/>
  <c r="Y103" i="22"/>
  <c r="S11" i="22"/>
  <c r="O60" i="22"/>
  <c r="U71" i="22"/>
  <c r="S60" i="22"/>
  <c r="Y34" i="22"/>
  <c r="U74" i="22"/>
  <c r="V19" i="22"/>
  <c r="T43" i="22"/>
  <c r="P40" i="22"/>
  <c r="V100" i="22"/>
  <c r="R98" i="22"/>
  <c r="T4" i="22"/>
  <c r="U18" i="22"/>
  <c r="W48" i="22"/>
  <c r="S47" i="22"/>
  <c r="O45" i="22"/>
  <c r="V85" i="22"/>
  <c r="R83" i="22"/>
  <c r="U103" i="22"/>
  <c r="Q101" i="22"/>
  <c r="T67" i="22"/>
  <c r="P65" i="22"/>
  <c r="S4" i="22"/>
  <c r="O3" i="22"/>
  <c r="O6" i="22"/>
  <c r="T9" i="22"/>
  <c r="T10" i="22"/>
  <c r="P10" i="22"/>
  <c r="P13" i="22"/>
  <c r="N59" i="22"/>
  <c r="N51" i="22"/>
  <c r="N68" i="22"/>
  <c r="N10" i="22"/>
  <c r="N15" i="22"/>
  <c r="N18" i="22"/>
  <c r="N24" i="22"/>
  <c r="X93" i="22"/>
  <c r="X101" i="22"/>
  <c r="X94" i="22"/>
  <c r="X98" i="22"/>
  <c r="X29" i="22"/>
  <c r="X30" i="22"/>
  <c r="X73" i="22"/>
  <c r="X55" i="22"/>
  <c r="N42" i="22"/>
  <c r="N43" i="22"/>
  <c r="N41" i="22"/>
  <c r="N78" i="22"/>
  <c r="N75" i="22"/>
  <c r="N84" i="22"/>
  <c r="N89" i="22"/>
  <c r="N7" i="22"/>
  <c r="S73" i="22"/>
  <c r="Q84" i="22"/>
  <c r="Y36" i="22"/>
  <c r="S49" i="22"/>
  <c r="P32" i="22"/>
  <c r="V92" i="22"/>
  <c r="Q56" i="22"/>
  <c r="P62" i="22"/>
  <c r="O37" i="22"/>
  <c r="R75" i="22"/>
  <c r="P50" i="22"/>
  <c r="U95" i="22"/>
  <c r="P63" i="22"/>
  <c r="S7" i="22"/>
  <c r="O8" i="22"/>
  <c r="T16" i="22"/>
  <c r="N13" i="22"/>
  <c r="N21" i="22"/>
  <c r="X53" i="22"/>
  <c r="N39" i="22"/>
  <c r="N90" i="22"/>
  <c r="T95" i="22"/>
  <c r="V66" i="22"/>
  <c r="O54" i="22"/>
  <c r="Y37" i="22"/>
  <c r="U82" i="22"/>
  <c r="R29" i="22"/>
  <c r="V20" i="22"/>
  <c r="T34" i="22"/>
  <c r="P48" i="22"/>
  <c r="V93" i="22"/>
  <c r="R91" i="22"/>
  <c r="P4" i="22"/>
  <c r="U55" i="22"/>
  <c r="Q17" i="22"/>
  <c r="W39" i="22"/>
  <c r="S38" i="22"/>
  <c r="O32" i="22"/>
  <c r="V76" i="22"/>
  <c r="R74" i="22"/>
  <c r="U94" i="22"/>
  <c r="Q92" i="22"/>
  <c r="T68" i="22"/>
  <c r="S3" i="22"/>
  <c r="S6" i="22"/>
  <c r="O5" i="22"/>
  <c r="O4" i="22"/>
  <c r="T11" i="22"/>
  <c r="T12" i="22"/>
  <c r="P12" i="22"/>
  <c r="P15" i="22"/>
  <c r="N2" i="22"/>
  <c r="N60" i="22"/>
  <c r="N50" i="22"/>
  <c r="N63" i="22"/>
  <c r="N14" i="22"/>
  <c r="N12" i="22"/>
  <c r="N22" i="22"/>
  <c r="N20" i="22"/>
  <c r="X95" i="22"/>
  <c r="X103" i="22"/>
  <c r="X102" i="22"/>
  <c r="X31" i="22"/>
  <c r="X70" i="22"/>
  <c r="X57" i="22"/>
  <c r="N46" i="22"/>
  <c r="N33" i="22"/>
  <c r="N44" i="22"/>
  <c r="N82" i="22"/>
  <c r="N85" i="22"/>
  <c r="N87" i="22"/>
  <c r="N4" i="22"/>
  <c r="N83" i="22"/>
  <c r="P27" i="22"/>
  <c r="V54" i="22"/>
  <c r="U83" i="22"/>
  <c r="T35" i="22"/>
  <c r="P43" i="22"/>
  <c r="U17" i="22"/>
  <c r="W40" i="22"/>
  <c r="S39" i="22"/>
  <c r="V77" i="22"/>
  <c r="R90" i="22"/>
  <c r="Q93" i="22"/>
  <c r="S2" i="22"/>
  <c r="P16" i="22"/>
  <c r="O2" i="22"/>
  <c r="N62" i="22"/>
  <c r="N52" i="22"/>
  <c r="N67" i="22"/>
  <c r="N19" i="22"/>
  <c r="X99" i="22"/>
  <c r="X27" i="22"/>
  <c r="X56" i="22"/>
  <c r="N38" i="22"/>
  <c r="N74" i="22"/>
  <c r="N79" i="22"/>
  <c r="N5" i="22"/>
  <c r="N32" i="22"/>
  <c r="S94" i="22"/>
  <c r="S81" i="22"/>
  <c r="Q7" i="22"/>
  <c r="P94" i="22"/>
  <c r="V13" i="22"/>
  <c r="V70" i="22"/>
  <c r="O64" i="22"/>
  <c r="Y39" i="22"/>
  <c r="U75" i="22"/>
  <c r="U90" i="22"/>
  <c r="S65" i="22"/>
  <c r="R30" i="22"/>
  <c r="R19" i="22"/>
  <c r="T42" i="22"/>
  <c r="P47" i="22"/>
  <c r="V101" i="22"/>
  <c r="R99" i="22"/>
  <c r="P7" i="22"/>
  <c r="Q53" i="22"/>
  <c r="T60" i="22"/>
  <c r="Q18" i="22"/>
  <c r="W32" i="22"/>
  <c r="W47" i="22"/>
  <c r="S46" i="22"/>
  <c r="O46" i="22"/>
  <c r="V84" i="22"/>
  <c r="R82" i="22"/>
  <c r="T49" i="22"/>
  <c r="U102" i="22"/>
  <c r="Q100" i="22"/>
  <c r="P64" i="22"/>
  <c r="S5" i="22"/>
  <c r="S8" i="22"/>
  <c r="O7" i="22"/>
  <c r="T13" i="22"/>
  <c r="T14" i="22"/>
  <c r="P14" i="22"/>
  <c r="P9" i="22"/>
  <c r="N77" i="22"/>
  <c r="N35" i="22"/>
  <c r="N58" i="22"/>
  <c r="N61" i="22"/>
  <c r="N49" i="22"/>
  <c r="N66" i="22"/>
  <c r="N64" i="22"/>
  <c r="N9" i="22"/>
  <c r="N16" i="22"/>
  <c r="N17" i="22"/>
  <c r="N23" i="22"/>
  <c r="X97" i="22"/>
  <c r="X92" i="22"/>
  <c r="X96" i="22"/>
  <c r="X25" i="22"/>
  <c r="X26" i="22"/>
  <c r="X69" i="22"/>
  <c r="X72" i="22"/>
  <c r="X54" i="22"/>
  <c r="N34" i="22"/>
  <c r="N37" i="22"/>
  <c r="N36" i="22"/>
  <c r="N47" i="22"/>
  <c r="N86" i="22"/>
  <c r="N88" i="22"/>
  <c r="N76" i="22"/>
  <c r="N6" i="22"/>
  <c r="N8" i="22"/>
  <c r="N45" i="22"/>
  <c r="U27" i="22"/>
  <c r="S68" i="22"/>
  <c r="R20" i="22"/>
  <c r="T15" i="22"/>
  <c r="P11" i="22"/>
  <c r="N65" i="22"/>
  <c r="N11" i="22"/>
  <c r="X91" i="22"/>
  <c r="X100" i="22"/>
  <c r="X28" i="22"/>
  <c r="X71" i="22"/>
  <c r="N40" i="22"/>
  <c r="N81" i="22"/>
  <c r="N69" i="22"/>
  <c r="N27" i="22"/>
  <c r="Y8" i="22"/>
  <c r="Y60" i="22"/>
  <c r="Y12" i="22"/>
  <c r="Y9" i="22"/>
  <c r="Y67" i="22"/>
  <c r="Y65" i="22"/>
  <c r="W53" i="22"/>
  <c r="V50" i="22"/>
  <c r="V58" i="22"/>
  <c r="Y69" i="22"/>
  <c r="Y31" i="22"/>
  <c r="Y25" i="22"/>
  <c r="Y50" i="22"/>
  <c r="W4" i="22"/>
  <c r="W5" i="22"/>
  <c r="V35" i="22"/>
  <c r="V43" i="22"/>
  <c r="V34" i="22"/>
  <c r="V42" i="22"/>
  <c r="Y83" i="22"/>
  <c r="Y84" i="22"/>
  <c r="Y82" i="22"/>
  <c r="Y89" i="22"/>
  <c r="W12" i="22"/>
  <c r="W11" i="22"/>
  <c r="W64" i="22"/>
  <c r="W65" i="22"/>
  <c r="N54" i="22"/>
  <c r="N57" i="22"/>
  <c r="X11" i="22"/>
  <c r="X12" i="22"/>
  <c r="X64" i="22"/>
  <c r="X75" i="22"/>
  <c r="X83" i="22"/>
  <c r="X78" i="22"/>
  <c r="X74" i="22"/>
  <c r="X88" i="22"/>
  <c r="N98" i="22"/>
  <c r="N101" i="22"/>
  <c r="N100" i="22"/>
  <c r="X3" i="22"/>
  <c r="X6" i="22"/>
  <c r="X49" i="22"/>
  <c r="X59" i="22"/>
  <c r="X62" i="22"/>
  <c r="X23" i="22"/>
  <c r="X24" i="22"/>
  <c r="X33" i="22"/>
  <c r="X41" i="22"/>
  <c r="X32" i="22"/>
  <c r="X40" i="22"/>
  <c r="X48" i="22"/>
  <c r="Y61" i="22"/>
  <c r="Y15" i="22"/>
  <c r="Y63" i="22"/>
  <c r="W56" i="22"/>
  <c r="Y70" i="22"/>
  <c r="W3" i="22"/>
  <c r="V41" i="22"/>
  <c r="V48" i="22"/>
  <c r="Y79" i="22"/>
  <c r="Y78" i="22"/>
  <c r="X9" i="22"/>
  <c r="X81" i="22"/>
  <c r="X80" i="22"/>
  <c r="N97" i="22"/>
  <c r="N95" i="22"/>
  <c r="X4" i="22"/>
  <c r="X60" i="22"/>
  <c r="X47" i="22"/>
  <c r="N72" i="22"/>
  <c r="Y3" i="22"/>
  <c r="Y6" i="22"/>
  <c r="Y58" i="22"/>
  <c r="Y16" i="22"/>
  <c r="Y13" i="22"/>
  <c r="Y64" i="22"/>
  <c r="W55" i="22"/>
  <c r="V52" i="22"/>
  <c r="V60" i="22"/>
  <c r="Y71" i="22"/>
  <c r="Y73" i="22"/>
  <c r="Y28" i="22"/>
  <c r="Y29" i="22"/>
  <c r="Y49" i="22"/>
  <c r="W6" i="22"/>
  <c r="W7" i="22"/>
  <c r="V37" i="22"/>
  <c r="V45" i="22"/>
  <c r="V36" i="22"/>
  <c r="V44" i="22"/>
  <c r="Y87" i="22"/>
  <c r="Y88" i="22"/>
  <c r="Y86" i="22"/>
  <c r="Y77" i="22"/>
  <c r="W14" i="22"/>
  <c r="W13" i="22"/>
  <c r="W66" i="22"/>
  <c r="W67" i="22"/>
  <c r="N53" i="22"/>
  <c r="X13" i="22"/>
  <c r="X14" i="22"/>
  <c r="X63" i="22"/>
  <c r="X66" i="22"/>
  <c r="X77" i="22"/>
  <c r="X85" i="22"/>
  <c r="X86" i="22"/>
  <c r="X82" i="22"/>
  <c r="N102" i="22"/>
  <c r="N103" i="22"/>
  <c r="N96" i="22"/>
  <c r="X5" i="22"/>
  <c r="X8" i="22"/>
  <c r="X51" i="22"/>
  <c r="X61" i="22"/>
  <c r="X17" i="22"/>
  <c r="X18" i="22"/>
  <c r="X35" i="22"/>
  <c r="X43" i="22"/>
  <c r="X34" i="22"/>
  <c r="X42" i="22"/>
  <c r="N26" i="22"/>
  <c r="N73" i="22"/>
  <c r="Y4" i="22"/>
  <c r="Y14" i="22"/>
  <c r="Y66" i="22"/>
  <c r="V61" i="22"/>
  <c r="Y52" i="22"/>
  <c r="V33" i="22"/>
  <c r="V40" i="22"/>
  <c r="Y80" i="22"/>
  <c r="W10" i="22"/>
  <c r="X10" i="22"/>
  <c r="X67" i="22"/>
  <c r="X84" i="22"/>
  <c r="N91" i="22"/>
  <c r="N99" i="22"/>
  <c r="X52" i="22"/>
  <c r="X21" i="22"/>
  <c r="X39" i="22"/>
  <c r="X38" i="22"/>
  <c r="X46" i="22"/>
  <c r="N29" i="22"/>
  <c r="N28" i="22"/>
  <c r="N25" i="22"/>
  <c r="N31" i="22"/>
  <c r="Y7" i="22"/>
  <c r="Y5" i="22"/>
  <c r="Y62" i="22"/>
  <c r="Y11" i="22"/>
  <c r="Y10" i="22"/>
  <c r="Y68" i="22"/>
  <c r="W54" i="22"/>
  <c r="W57" i="22"/>
  <c r="V49" i="22"/>
  <c r="V59" i="22"/>
  <c r="V62" i="22"/>
  <c r="Y72" i="22"/>
  <c r="Y26" i="22"/>
  <c r="Y51" i="22"/>
  <c r="W8" i="22"/>
  <c r="W2" i="22"/>
  <c r="V39" i="22"/>
  <c r="V47" i="22"/>
  <c r="V38" i="22"/>
  <c r="V46" i="22"/>
  <c r="Y75" i="22"/>
  <c r="Y76" i="22"/>
  <c r="Y74" i="22"/>
  <c r="Y90" i="22"/>
  <c r="Y81" i="22"/>
  <c r="W16" i="22"/>
  <c r="W15" i="22"/>
  <c r="W68" i="22"/>
  <c r="N56" i="22"/>
  <c r="X15" i="22"/>
  <c r="X16" i="22"/>
  <c r="X65" i="22"/>
  <c r="X68" i="22"/>
  <c r="X79" i="22"/>
  <c r="X87" i="22"/>
  <c r="X76" i="22"/>
  <c r="X90" i="22"/>
  <c r="N92" i="22"/>
  <c r="N93" i="22"/>
  <c r="X7" i="22"/>
  <c r="X2" i="22"/>
  <c r="X50" i="22"/>
  <c r="X58" i="22"/>
  <c r="X19" i="22"/>
  <c r="X20" i="22"/>
  <c r="X37" i="22"/>
  <c r="X45" i="22"/>
  <c r="X36" i="22"/>
  <c r="X44" i="22"/>
  <c r="N71" i="22"/>
  <c r="N70" i="22"/>
  <c r="N30" i="22"/>
  <c r="Y2" i="22"/>
  <c r="Y59" i="22"/>
  <c r="V51" i="22"/>
  <c r="Y27" i="22"/>
  <c r="Y30" i="22"/>
  <c r="V32" i="22"/>
  <c r="Y85" i="22"/>
  <c r="W9" i="22"/>
  <c r="W63" i="22"/>
  <c r="N55" i="22"/>
  <c r="X89" i="22"/>
  <c r="N94" i="22"/>
  <c r="X22" i="22"/>
  <c r="O103" i="12"/>
  <c r="K103" i="12"/>
  <c r="J103" i="12"/>
  <c r="M103" i="12"/>
  <c r="I103" i="12"/>
  <c r="N103" i="12"/>
  <c r="H133" i="12"/>
  <c r="H145" i="12"/>
  <c r="H165" i="12"/>
  <c r="H174" i="12"/>
  <c r="H284" i="12"/>
  <c r="H348" i="12"/>
  <c r="H137" i="12"/>
  <c r="H143" i="12"/>
  <c r="H151" i="12"/>
  <c r="H163" i="12"/>
  <c r="H186" i="12"/>
  <c r="H300" i="12"/>
  <c r="H380" i="12"/>
  <c r="H141" i="12"/>
  <c r="H149" i="12"/>
  <c r="H155" i="12"/>
  <c r="H161" i="12"/>
  <c r="H169" i="12"/>
  <c r="H316" i="12"/>
  <c r="H412" i="12"/>
  <c r="H159" i="12"/>
  <c r="H167" i="12"/>
  <c r="H268" i="12"/>
  <c r="H428" i="12"/>
  <c r="H139" i="12"/>
  <c r="H157" i="12"/>
  <c r="H422" i="12"/>
  <c r="H386" i="12"/>
  <c r="H350" i="12"/>
  <c r="H314" i="12"/>
  <c r="H278" i="12"/>
  <c r="H242" i="12"/>
  <c r="H413" i="12"/>
  <c r="H395" i="12"/>
  <c r="H359" i="12"/>
  <c r="H323" i="12"/>
  <c r="H287" i="12"/>
  <c r="H251" i="12"/>
  <c r="H224" i="12"/>
  <c r="H206" i="12"/>
  <c r="H188" i="12"/>
  <c r="H431" i="12"/>
  <c r="H377" i="12"/>
  <c r="H341" i="12"/>
  <c r="H305" i="12"/>
  <c r="H269" i="12"/>
  <c r="H233" i="12"/>
  <c r="H215" i="12"/>
  <c r="H197" i="12"/>
  <c r="H179" i="12"/>
  <c r="H426" i="12"/>
  <c r="H390" i="12"/>
  <c r="H354" i="12"/>
  <c r="H318" i="12"/>
  <c r="H282" i="12"/>
  <c r="H246" i="12"/>
  <c r="H417" i="12"/>
  <c r="H399" i="12"/>
  <c r="H363" i="12"/>
  <c r="H327" i="12"/>
  <c r="H291" i="12"/>
  <c r="H255" i="12"/>
  <c r="H228" i="12"/>
  <c r="H210" i="12"/>
  <c r="H192" i="12"/>
  <c r="H435" i="12"/>
  <c r="H381" i="12"/>
  <c r="H345" i="12"/>
  <c r="H309" i="12"/>
  <c r="H273" i="12"/>
  <c r="H237" i="12"/>
  <c r="H219" i="12"/>
  <c r="H201" i="12"/>
  <c r="H183" i="12"/>
  <c r="I186" i="12"/>
  <c r="H176" i="12"/>
  <c r="H248" i="12"/>
  <c r="H264" i="12"/>
  <c r="H280" i="12"/>
  <c r="H296" i="12"/>
  <c r="H312" i="12"/>
  <c r="H344" i="12"/>
  <c r="H376" i="12"/>
  <c r="H408" i="12"/>
  <c r="H414" i="12"/>
  <c r="H378" i="12"/>
  <c r="H342" i="12"/>
  <c r="H306" i="12"/>
  <c r="H270" i="12"/>
  <c r="H405" i="12"/>
  <c r="H387" i="12"/>
  <c r="H351" i="12"/>
  <c r="H315" i="12"/>
  <c r="H279" i="12"/>
  <c r="H243" i="12"/>
  <c r="H234" i="12"/>
  <c r="H216" i="12"/>
  <c r="H198" i="12"/>
  <c r="H180" i="12"/>
  <c r="H423" i="12"/>
  <c r="H369" i="12"/>
  <c r="H333" i="12"/>
  <c r="H297" i="12"/>
  <c r="H261" i="12"/>
  <c r="H225" i="12"/>
  <c r="H207" i="12"/>
  <c r="H189" i="12"/>
  <c r="H171" i="12"/>
  <c r="H418" i="12"/>
  <c r="H382" i="12"/>
  <c r="H346" i="12"/>
  <c r="H310" i="12"/>
  <c r="H274" i="12"/>
  <c r="H184" i="12"/>
  <c r="H409" i="12"/>
  <c r="H391" i="12"/>
  <c r="H355" i="12"/>
  <c r="H319" i="12"/>
  <c r="H283" i="12"/>
  <c r="H247" i="12"/>
  <c r="H238" i="12"/>
  <c r="H220" i="12"/>
  <c r="H202" i="12"/>
  <c r="H427" i="12"/>
  <c r="H373" i="12"/>
  <c r="H337" i="12"/>
  <c r="H301" i="12"/>
  <c r="H265" i="12"/>
  <c r="H229" i="12"/>
  <c r="H211" i="12"/>
  <c r="H193" i="12"/>
  <c r="H175" i="12"/>
  <c r="H153" i="12"/>
  <c r="H252" i="12"/>
  <c r="H364" i="12"/>
  <c r="H396" i="12"/>
  <c r="H406" i="12"/>
  <c r="H370" i="12"/>
  <c r="H334" i="12"/>
  <c r="H298" i="12"/>
  <c r="H262" i="12"/>
  <c r="H433" i="12"/>
  <c r="H379" i="12"/>
  <c r="H343" i="12"/>
  <c r="H307" i="12"/>
  <c r="H271" i="12"/>
  <c r="H226" i="12"/>
  <c r="H208" i="12"/>
  <c r="H190" i="12"/>
  <c r="H415" i="12"/>
  <c r="H397" i="12"/>
  <c r="H361" i="12"/>
  <c r="H325" i="12"/>
  <c r="H289" i="12"/>
  <c r="H253" i="12"/>
  <c r="H235" i="12"/>
  <c r="H217" i="12"/>
  <c r="H199" i="12"/>
  <c r="H181" i="12"/>
  <c r="H410" i="12"/>
  <c r="H374" i="12"/>
  <c r="H338" i="12"/>
  <c r="H302" i="12"/>
  <c r="H266" i="12"/>
  <c r="H437" i="12"/>
  <c r="H383" i="12"/>
  <c r="H347" i="12"/>
  <c r="H311" i="12"/>
  <c r="H275" i="12"/>
  <c r="H230" i="12"/>
  <c r="H212" i="12"/>
  <c r="H194" i="12"/>
  <c r="H185" i="12"/>
  <c r="H419" i="12"/>
  <c r="H401" i="12"/>
  <c r="H365" i="12"/>
  <c r="H329" i="12"/>
  <c r="H293" i="12"/>
  <c r="H257" i="12"/>
  <c r="H239" i="12"/>
  <c r="H221" i="12"/>
  <c r="H203" i="12"/>
  <c r="I184" i="12"/>
  <c r="H172" i="12"/>
  <c r="H256" i="12"/>
  <c r="H272" i="12"/>
  <c r="H288" i="12"/>
  <c r="H320" i="12"/>
  <c r="H336" i="12"/>
  <c r="H352" i="12"/>
  <c r="H368" i="12"/>
  <c r="H400" i="12"/>
  <c r="H432" i="12"/>
  <c r="H135" i="12"/>
  <c r="H430" i="12"/>
  <c r="H394" i="12"/>
  <c r="H358" i="12"/>
  <c r="H322" i="12"/>
  <c r="H286" i="12"/>
  <c r="H250" i="12"/>
  <c r="H421" i="12"/>
  <c r="H367" i="12"/>
  <c r="H331" i="12"/>
  <c r="H295" i="12"/>
  <c r="H259" i="12"/>
  <c r="H232" i="12"/>
  <c r="H214" i="12"/>
  <c r="H196" i="12"/>
  <c r="H403" i="12"/>
  <c r="H385" i="12"/>
  <c r="H349" i="12"/>
  <c r="H313" i="12"/>
  <c r="H277" i="12"/>
  <c r="H241" i="12"/>
  <c r="H223" i="12"/>
  <c r="H205" i="12"/>
  <c r="H187" i="12"/>
  <c r="H434" i="12"/>
  <c r="H398" i="12"/>
  <c r="H362" i="12"/>
  <c r="H326" i="12"/>
  <c r="H290" i="12"/>
  <c r="H254" i="12"/>
  <c r="H425" i="12"/>
  <c r="H371" i="12"/>
  <c r="H335" i="12"/>
  <c r="H299" i="12"/>
  <c r="H263" i="12"/>
  <c r="H236" i="12"/>
  <c r="H218" i="12"/>
  <c r="H200" i="12"/>
  <c r="H182" i="12"/>
  <c r="H407" i="12"/>
  <c r="H389" i="12"/>
  <c r="H353" i="12"/>
  <c r="H317" i="12"/>
  <c r="H281" i="12"/>
  <c r="H245" i="12"/>
  <c r="H227" i="12"/>
  <c r="H209" i="12"/>
  <c r="H191" i="12"/>
  <c r="H173" i="12"/>
  <c r="H438" i="12"/>
  <c r="H402" i="12"/>
  <c r="H366" i="12"/>
  <c r="H330" i="12"/>
  <c r="H294" i="12"/>
  <c r="H258" i="12"/>
  <c r="H429" i="12"/>
  <c r="H375" i="12"/>
  <c r="H339" i="12"/>
  <c r="H303" i="12"/>
  <c r="H267" i="12"/>
  <c r="H240" i="12"/>
  <c r="H222" i="12"/>
  <c r="H204" i="12"/>
  <c r="H411" i="12"/>
  <c r="H393" i="12"/>
  <c r="H357" i="12"/>
  <c r="H321" i="12"/>
  <c r="H285" i="12"/>
  <c r="H249" i="12"/>
  <c r="H231" i="12"/>
  <c r="H213" i="12"/>
  <c r="H195" i="12"/>
  <c r="H177" i="12"/>
  <c r="I185" i="12"/>
  <c r="H134" i="12"/>
  <c r="H136" i="12"/>
  <c r="H138" i="12"/>
  <c r="H140" i="12"/>
  <c r="H142" i="12"/>
  <c r="H144" i="12"/>
  <c r="H146" i="12"/>
  <c r="H148" i="12"/>
  <c r="H150" i="12"/>
  <c r="H152" i="12"/>
  <c r="H154" i="12"/>
  <c r="H156" i="12"/>
  <c r="H158" i="12"/>
  <c r="H160" i="12"/>
  <c r="H162" i="12"/>
  <c r="H164" i="12"/>
  <c r="H166" i="12"/>
  <c r="H168" i="12"/>
  <c r="H170" i="12"/>
  <c r="H178" i="12"/>
  <c r="H244" i="12"/>
  <c r="H260" i="12"/>
  <c r="H276" i="12"/>
  <c r="H292" i="12"/>
  <c r="H308" i="12"/>
  <c r="H324" i="12"/>
  <c r="H340" i="12"/>
  <c r="H356" i="12"/>
  <c r="H372" i="12"/>
  <c r="H388" i="12"/>
  <c r="H404" i="12"/>
  <c r="H420" i="12"/>
  <c r="H436" i="12"/>
  <c r="I179" i="12"/>
  <c r="I181" i="12"/>
  <c r="P1" i="23"/>
  <c r="I145" i="12"/>
  <c r="I152" i="12"/>
  <c r="I167" i="12"/>
  <c r="I215" i="12"/>
  <c r="I226" i="12"/>
  <c r="I236" i="12"/>
  <c r="I407" i="12"/>
  <c r="I417" i="12"/>
  <c r="I428" i="12"/>
  <c r="I140" i="12"/>
  <c r="I147" i="12"/>
  <c r="I154" i="12"/>
  <c r="I158" i="12"/>
  <c r="I172" i="12"/>
  <c r="I176" i="12"/>
  <c r="I194" i="12"/>
  <c r="I200" i="12"/>
  <c r="I206" i="12"/>
  <c r="I221" i="12"/>
  <c r="I137" i="12"/>
  <c r="I141" i="12"/>
  <c r="I144" i="12"/>
  <c r="I148" i="12"/>
  <c r="I155" i="12"/>
  <c r="I162" i="12"/>
  <c r="I166" i="12"/>
  <c r="I173" i="12"/>
  <c r="I177" i="12"/>
  <c r="I191" i="12"/>
  <c r="I195" i="12"/>
  <c r="I197" i="12"/>
  <c r="I201" i="12"/>
  <c r="I207" i="12"/>
  <c r="I211" i="12"/>
  <c r="I218" i="12"/>
  <c r="I222" i="12"/>
  <c r="I225" i="12"/>
  <c r="I229" i="12"/>
  <c r="I235" i="12"/>
  <c r="I239" i="12"/>
  <c r="I406" i="12"/>
  <c r="I410" i="12"/>
  <c r="I416" i="12"/>
  <c r="I423" i="12"/>
  <c r="I427" i="12"/>
  <c r="I434" i="12"/>
  <c r="I438" i="12"/>
  <c r="I192" i="12"/>
  <c r="I202" i="12"/>
  <c r="I212" i="12"/>
  <c r="I411" i="12"/>
  <c r="I431" i="12"/>
  <c r="I135" i="12"/>
  <c r="I139" i="12"/>
  <c r="I146" i="12"/>
  <c r="I153" i="12"/>
  <c r="I157" i="12"/>
  <c r="I164" i="12"/>
  <c r="I171" i="12"/>
  <c r="I175" i="12"/>
  <c r="I189" i="12"/>
  <c r="I193" i="12"/>
  <c r="I199" i="12"/>
  <c r="I203" i="12"/>
  <c r="I209" i="12"/>
  <c r="I213" i="12"/>
  <c r="I216" i="12"/>
  <c r="I220" i="12"/>
  <c r="I227" i="12"/>
  <c r="I231" i="12"/>
  <c r="I233" i="12"/>
  <c r="I237" i="12"/>
  <c r="I402" i="12"/>
  <c r="I404" i="12"/>
  <c r="I408" i="12"/>
  <c r="I414" i="12"/>
  <c r="I418" i="12"/>
  <c r="I425" i="12"/>
  <c r="I429" i="12"/>
  <c r="I432" i="12"/>
  <c r="I436" i="12"/>
  <c r="I149" i="12"/>
  <c r="I156" i="12"/>
  <c r="I163" i="12"/>
  <c r="I174" i="12"/>
  <c r="I188" i="12"/>
  <c r="I198" i="12"/>
  <c r="I208" i="12"/>
  <c r="I219" i="12"/>
  <c r="I230" i="12"/>
  <c r="I240" i="12"/>
  <c r="I413" i="12"/>
  <c r="I424" i="12"/>
  <c r="I435" i="12"/>
  <c r="I136" i="12"/>
  <c r="I143" i="12"/>
  <c r="I165" i="12"/>
  <c r="I190" i="12"/>
  <c r="I204" i="12"/>
  <c r="I210" i="12"/>
  <c r="I217" i="12"/>
  <c r="I224" i="12"/>
  <c r="I228" i="12"/>
  <c r="I234" i="12"/>
  <c r="I238" i="12"/>
  <c r="I405" i="12"/>
  <c r="I409" i="12"/>
  <c r="I415" i="12"/>
  <c r="I419" i="12"/>
  <c r="I422" i="12"/>
  <c r="I426" i="12"/>
  <c r="I433" i="12"/>
  <c r="I437" i="12"/>
  <c r="H2" i="12"/>
  <c r="L2" i="12"/>
  <c r="P2" i="12"/>
  <c r="P2" i="7"/>
  <c r="R2" i="7"/>
  <c r="I160" i="12"/>
  <c r="I178" i="12"/>
  <c r="I205" i="12"/>
  <c r="I196" i="12"/>
  <c r="I232" i="12"/>
  <c r="I403" i="12"/>
  <c r="I142" i="12"/>
  <c r="I187" i="12"/>
  <c r="I223" i="12"/>
  <c r="I430" i="12"/>
  <c r="I151" i="12"/>
  <c r="I169" i="12"/>
  <c r="I214" i="12"/>
  <c r="I412" i="12"/>
  <c r="G2" i="12"/>
  <c r="J6" i="23" l="1"/>
  <c r="J9" i="23"/>
  <c r="J14" i="23"/>
  <c r="J8" i="23"/>
  <c r="L103" i="12"/>
  <c r="U993" i="22"/>
  <c r="P993" i="22"/>
  <c r="V993" i="22"/>
  <c r="T993" i="22"/>
  <c r="R993" i="22"/>
  <c r="F10" i="23"/>
  <c r="F8" i="23"/>
  <c r="F6" i="23"/>
  <c r="F9" i="23"/>
  <c r="H103" i="12"/>
  <c r="P103" i="12"/>
  <c r="Q993" i="22"/>
  <c r="E7" i="23"/>
  <c r="G103" i="12"/>
  <c r="I6" i="23"/>
  <c r="H7" i="23"/>
  <c r="L7" i="23"/>
  <c r="G8" i="23"/>
  <c r="K8" i="23"/>
  <c r="I10" i="23"/>
  <c r="H11" i="23"/>
  <c r="L11" i="23"/>
  <c r="G12" i="23"/>
  <c r="K12" i="23"/>
  <c r="I14" i="23"/>
  <c r="H15" i="23"/>
  <c r="L15" i="23"/>
  <c r="G16" i="23"/>
  <c r="K16" i="23"/>
  <c r="E18" i="23"/>
  <c r="I18" i="23"/>
  <c r="H19" i="23"/>
  <c r="L19" i="23"/>
  <c r="G20" i="23"/>
  <c r="K20" i="23"/>
  <c r="F21" i="23"/>
  <c r="J21" i="23"/>
  <c r="E22" i="23"/>
  <c r="I22" i="23"/>
  <c r="M22" i="23"/>
  <c r="H23" i="23"/>
  <c r="L23" i="23"/>
  <c r="G24" i="23"/>
  <c r="K24" i="23"/>
  <c r="F25" i="23"/>
  <c r="J25" i="23"/>
  <c r="E26" i="23"/>
  <c r="I26" i="23"/>
  <c r="M26" i="23"/>
  <c r="H27" i="23"/>
  <c r="L27" i="23"/>
  <c r="I7" i="23"/>
  <c r="H8" i="23"/>
  <c r="L8" i="23"/>
  <c r="G9" i="23"/>
  <c r="K9" i="23"/>
  <c r="J10" i="23"/>
  <c r="I11" i="23"/>
  <c r="H12" i="23"/>
  <c r="L12" i="23"/>
  <c r="G13" i="23"/>
  <c r="K13" i="23"/>
  <c r="E15" i="23"/>
  <c r="I15" i="23"/>
  <c r="H16" i="23"/>
  <c r="L16" i="23"/>
  <c r="G17" i="23"/>
  <c r="K17" i="23"/>
  <c r="F18" i="23"/>
  <c r="J18" i="23"/>
  <c r="E19" i="23"/>
  <c r="I19" i="23"/>
  <c r="M19" i="23"/>
  <c r="H20" i="23"/>
  <c r="L20" i="23"/>
  <c r="G21" i="23"/>
  <c r="K21" i="23"/>
  <c r="F22" i="23"/>
  <c r="J22" i="23"/>
  <c r="E23" i="23"/>
  <c r="I23" i="23"/>
  <c r="M23" i="23"/>
  <c r="H24" i="23"/>
  <c r="L24" i="23"/>
  <c r="G25" i="23"/>
  <c r="K25" i="23"/>
  <c r="F26" i="23"/>
  <c r="J26" i="23"/>
  <c r="E27" i="23"/>
  <c r="I27" i="23"/>
  <c r="G6" i="23"/>
  <c r="K6" i="23"/>
  <c r="F7" i="23"/>
  <c r="J7" i="23"/>
  <c r="E8" i="23"/>
  <c r="I8" i="23"/>
  <c r="H9" i="23"/>
  <c r="L9" i="23"/>
  <c r="G10" i="23"/>
  <c r="K10" i="23"/>
  <c r="F11" i="23"/>
  <c r="J11" i="23"/>
  <c r="E12" i="23"/>
  <c r="I12" i="23"/>
  <c r="H13" i="23"/>
  <c r="L13" i="23"/>
  <c r="G14" i="23"/>
  <c r="K14" i="23"/>
  <c r="F15" i="23"/>
  <c r="J15" i="23"/>
  <c r="I16" i="23"/>
  <c r="H17" i="23"/>
  <c r="L17" i="23"/>
  <c r="G18" i="23"/>
  <c r="K18" i="23"/>
  <c r="F19" i="23"/>
  <c r="J19" i="23"/>
  <c r="E20" i="23"/>
  <c r="I20" i="23"/>
  <c r="H21" i="23"/>
  <c r="L21" i="23"/>
  <c r="G22" i="23"/>
  <c r="K22" i="23"/>
  <c r="F23" i="23"/>
  <c r="J23" i="23"/>
  <c r="E24" i="23"/>
  <c r="I24" i="23"/>
  <c r="M24" i="23"/>
  <c r="H25" i="23"/>
  <c r="L25" i="23"/>
  <c r="G26" i="23"/>
  <c r="K26" i="23"/>
  <c r="F27" i="23"/>
  <c r="J27" i="23"/>
  <c r="H6" i="23"/>
  <c r="L6" i="23"/>
  <c r="G7" i="23"/>
  <c r="K7" i="23"/>
  <c r="I9" i="23"/>
  <c r="H10" i="23"/>
  <c r="L10" i="23"/>
  <c r="G11" i="23"/>
  <c r="K11" i="23"/>
  <c r="F12" i="23"/>
  <c r="J12" i="23"/>
  <c r="I13" i="23"/>
  <c r="G15" i="23"/>
  <c r="L18" i="23"/>
  <c r="J20" i="23"/>
  <c r="H22" i="23"/>
  <c r="F24" i="23"/>
  <c r="M25" i="23"/>
  <c r="K27" i="23"/>
  <c r="G28" i="23"/>
  <c r="K28" i="23"/>
  <c r="F29" i="23"/>
  <c r="J29" i="23"/>
  <c r="E30" i="23"/>
  <c r="I30" i="23"/>
  <c r="M30" i="23"/>
  <c r="H31" i="23"/>
  <c r="L31" i="23"/>
  <c r="G32" i="23"/>
  <c r="K32" i="23"/>
  <c r="F33" i="23"/>
  <c r="J33" i="23"/>
  <c r="E34" i="23"/>
  <c r="I34" i="23"/>
  <c r="M34" i="23"/>
  <c r="H35" i="23"/>
  <c r="L35" i="23"/>
  <c r="G36" i="23"/>
  <c r="K36" i="23"/>
  <c r="F37" i="23"/>
  <c r="J37" i="23"/>
  <c r="E38" i="23"/>
  <c r="I38" i="23"/>
  <c r="M38" i="23"/>
  <c r="H39" i="23"/>
  <c r="L39" i="23"/>
  <c r="G40" i="23"/>
  <c r="K40" i="23"/>
  <c r="F41" i="23"/>
  <c r="J41" i="23"/>
  <c r="E42" i="23"/>
  <c r="I42" i="23"/>
  <c r="M42" i="23"/>
  <c r="H43" i="23"/>
  <c r="L43" i="23"/>
  <c r="G44" i="23"/>
  <c r="K44" i="23"/>
  <c r="F45" i="23"/>
  <c r="J45" i="23"/>
  <c r="E46" i="23"/>
  <c r="I46" i="23"/>
  <c r="M46" i="23"/>
  <c r="H47" i="23"/>
  <c r="L47" i="23"/>
  <c r="G48" i="23"/>
  <c r="K48" i="23"/>
  <c r="F49" i="23"/>
  <c r="J49" i="23"/>
  <c r="E50" i="23"/>
  <c r="I50" i="23"/>
  <c r="M50" i="23"/>
  <c r="H51" i="23"/>
  <c r="L51" i="23"/>
  <c r="G52" i="23"/>
  <c r="K52" i="23"/>
  <c r="F53" i="23"/>
  <c r="J53" i="23"/>
  <c r="E54" i="23"/>
  <c r="I54" i="23"/>
  <c r="M54" i="23"/>
  <c r="H55" i="23"/>
  <c r="L55" i="23"/>
  <c r="G56" i="23"/>
  <c r="K56" i="23"/>
  <c r="F57" i="23"/>
  <c r="J57" i="23"/>
  <c r="E58" i="23"/>
  <c r="I58" i="23"/>
  <c r="K15" i="23"/>
  <c r="I17" i="23"/>
  <c r="G19" i="23"/>
  <c r="E21" i="23"/>
  <c r="L22" i="23"/>
  <c r="J24" i="23"/>
  <c r="H26" i="23"/>
  <c r="M27" i="23"/>
  <c r="H28" i="23"/>
  <c r="L28" i="23"/>
  <c r="G29" i="23"/>
  <c r="K29" i="23"/>
  <c r="F30" i="23"/>
  <c r="J30" i="23"/>
  <c r="E31" i="23"/>
  <c r="I31" i="23"/>
  <c r="M31" i="23"/>
  <c r="H32" i="23"/>
  <c r="L32" i="23"/>
  <c r="G33" i="23"/>
  <c r="K33" i="23"/>
  <c r="F34" i="23"/>
  <c r="J34" i="23"/>
  <c r="E35" i="23"/>
  <c r="I35" i="23"/>
  <c r="M35" i="23"/>
  <c r="H36" i="23"/>
  <c r="L36" i="23"/>
  <c r="G37" i="23"/>
  <c r="K37" i="23"/>
  <c r="F38" i="23"/>
  <c r="J38" i="23"/>
  <c r="E39" i="23"/>
  <c r="I39" i="23"/>
  <c r="M39" i="23"/>
  <c r="H40" i="23"/>
  <c r="L40" i="23"/>
  <c r="G41" i="23"/>
  <c r="K41" i="23"/>
  <c r="F42" i="23"/>
  <c r="J42" i="23"/>
  <c r="E43" i="23"/>
  <c r="I43" i="23"/>
  <c r="M43" i="23"/>
  <c r="H44" i="23"/>
  <c r="L44" i="23"/>
  <c r="G45" i="23"/>
  <c r="K45" i="23"/>
  <c r="F46" i="23"/>
  <c r="J46" i="23"/>
  <c r="E47" i="23"/>
  <c r="I47" i="23"/>
  <c r="M47" i="23"/>
  <c r="H48" i="23"/>
  <c r="L48" i="23"/>
  <c r="G49" i="23"/>
  <c r="K49" i="23"/>
  <c r="F50" i="23"/>
  <c r="J50" i="23"/>
  <c r="E51" i="23"/>
  <c r="I51" i="23"/>
  <c r="M51" i="23"/>
  <c r="H52" i="23"/>
  <c r="L52" i="23"/>
  <c r="G53" i="23"/>
  <c r="K53" i="23"/>
  <c r="F54" i="23"/>
  <c r="J54" i="23"/>
  <c r="E55" i="23"/>
  <c r="I55" i="23"/>
  <c r="M55" i="23"/>
  <c r="H56" i="23"/>
  <c r="L56" i="23"/>
  <c r="G57" i="23"/>
  <c r="K57" i="23"/>
  <c r="F58" i="23"/>
  <c r="J58" i="23"/>
  <c r="E59" i="23"/>
  <c r="I59" i="23"/>
  <c r="H14" i="23"/>
  <c r="F16" i="23"/>
  <c r="K19" i="23"/>
  <c r="I21" i="23"/>
  <c r="G23" i="23"/>
  <c r="E25" i="23"/>
  <c r="L26" i="23"/>
  <c r="E28" i="23"/>
  <c r="I28" i="23"/>
  <c r="M28" i="23"/>
  <c r="H29" i="23"/>
  <c r="L29" i="23"/>
  <c r="G30" i="23"/>
  <c r="K30" i="23"/>
  <c r="F31" i="23"/>
  <c r="J31" i="23"/>
  <c r="E32" i="23"/>
  <c r="I32" i="23"/>
  <c r="M32" i="23"/>
  <c r="H33" i="23"/>
  <c r="L33" i="23"/>
  <c r="G34" i="23"/>
  <c r="K34" i="23"/>
  <c r="F35" i="23"/>
  <c r="J35" i="23"/>
  <c r="E36" i="23"/>
  <c r="I36" i="23"/>
  <c r="M36" i="23"/>
  <c r="H37" i="23"/>
  <c r="L37" i="23"/>
  <c r="G38" i="23"/>
  <c r="K38" i="23"/>
  <c r="F39" i="23"/>
  <c r="J39" i="23"/>
  <c r="E40" i="23"/>
  <c r="I40" i="23"/>
  <c r="M40" i="23"/>
  <c r="H41" i="23"/>
  <c r="L41" i="23"/>
  <c r="G42" i="23"/>
  <c r="K42" i="23"/>
  <c r="F43" i="23"/>
  <c r="J43" i="23"/>
  <c r="E44" i="23"/>
  <c r="I44" i="23"/>
  <c r="M44" i="23"/>
  <c r="H45" i="23"/>
  <c r="L45" i="23"/>
  <c r="G46" i="23"/>
  <c r="K46" i="23"/>
  <c r="F47" i="23"/>
  <c r="J47" i="23"/>
  <c r="E48" i="23"/>
  <c r="I48" i="23"/>
  <c r="M48" i="23"/>
  <c r="H49" i="23"/>
  <c r="L49" i="23"/>
  <c r="G50" i="23"/>
  <c r="K50" i="23"/>
  <c r="F51" i="23"/>
  <c r="J51" i="23"/>
  <c r="E52" i="23"/>
  <c r="I52" i="23"/>
  <c r="M52" i="23"/>
  <c r="H53" i="23"/>
  <c r="L53" i="23"/>
  <c r="G54" i="23"/>
  <c r="K54" i="23"/>
  <c r="F55" i="23"/>
  <c r="J55" i="23"/>
  <c r="E56" i="23"/>
  <c r="I56" i="23"/>
  <c r="M56" i="23"/>
  <c r="H57" i="23"/>
  <c r="L57" i="23"/>
  <c r="G58" i="23"/>
  <c r="K58" i="23"/>
  <c r="F59" i="23"/>
  <c r="J59" i="23"/>
  <c r="E60" i="23"/>
  <c r="L14" i="23"/>
  <c r="J16" i="23"/>
  <c r="H18" i="23"/>
  <c r="F20" i="23"/>
  <c r="M21" i="23"/>
  <c r="K23" i="23"/>
  <c r="I25" i="23"/>
  <c r="G27" i="23"/>
  <c r="F28" i="23"/>
  <c r="J28" i="23"/>
  <c r="E29" i="23"/>
  <c r="I29" i="23"/>
  <c r="M29" i="23"/>
  <c r="H30" i="23"/>
  <c r="L30" i="23"/>
  <c r="G31" i="23"/>
  <c r="K31" i="23"/>
  <c r="F32" i="23"/>
  <c r="J32" i="23"/>
  <c r="E33" i="23"/>
  <c r="I33" i="23"/>
  <c r="M33" i="23"/>
  <c r="H34" i="23"/>
  <c r="L34" i="23"/>
  <c r="G35" i="23"/>
  <c r="K35" i="23"/>
  <c r="F36" i="23"/>
  <c r="J36" i="23"/>
  <c r="E37" i="23"/>
  <c r="I37" i="23"/>
  <c r="M37" i="23"/>
  <c r="H38" i="23"/>
  <c r="L38" i="23"/>
  <c r="G39" i="23"/>
  <c r="K39" i="23"/>
  <c r="F40" i="23"/>
  <c r="J40" i="23"/>
  <c r="E41" i="23"/>
  <c r="I41" i="23"/>
  <c r="M41" i="23"/>
  <c r="H42" i="23"/>
  <c r="L42" i="23"/>
  <c r="G43" i="23"/>
  <c r="K43" i="23"/>
  <c r="F44" i="23"/>
  <c r="J44" i="23"/>
  <c r="E45" i="23"/>
  <c r="I45" i="23"/>
  <c r="M45" i="23"/>
  <c r="H46" i="23"/>
  <c r="L46" i="23"/>
  <c r="G47" i="23"/>
  <c r="K47" i="23"/>
  <c r="F48" i="23"/>
  <c r="J48" i="23"/>
  <c r="E49" i="23"/>
  <c r="I49" i="23"/>
  <c r="M49" i="23"/>
  <c r="H50" i="23"/>
  <c r="L50" i="23"/>
  <c r="G51" i="23"/>
  <c r="K51" i="23"/>
  <c r="F52" i="23"/>
  <c r="J52" i="23"/>
  <c r="E53" i="23"/>
  <c r="I53" i="23"/>
  <c r="M53" i="23"/>
  <c r="H54" i="23"/>
  <c r="L54" i="23"/>
  <c r="G55" i="23"/>
  <c r="K55" i="23"/>
  <c r="F56" i="23"/>
  <c r="J56" i="23"/>
  <c r="E57" i="23"/>
  <c r="I57" i="23"/>
  <c r="M57" i="23"/>
  <c r="H58" i="23"/>
  <c r="L58" i="23"/>
  <c r="G59" i="23"/>
  <c r="K59" i="23"/>
  <c r="F60" i="23"/>
  <c r="J60" i="23"/>
  <c r="E61" i="23"/>
  <c r="I61" i="23"/>
  <c r="M61" i="23"/>
  <c r="M58" i="23"/>
  <c r="G60" i="23"/>
  <c r="L60" i="23"/>
  <c r="H61" i="23"/>
  <c r="E62" i="23"/>
  <c r="I62" i="23"/>
  <c r="M62" i="23"/>
  <c r="H63" i="23"/>
  <c r="L63" i="23"/>
  <c r="G64" i="23"/>
  <c r="K64" i="23"/>
  <c r="F65" i="23"/>
  <c r="J65" i="23"/>
  <c r="E66" i="23"/>
  <c r="I66" i="23"/>
  <c r="M66" i="23"/>
  <c r="H59" i="23"/>
  <c r="H60" i="23"/>
  <c r="M60" i="23"/>
  <c r="J61" i="23"/>
  <c r="F62" i="23"/>
  <c r="J62" i="23"/>
  <c r="E63" i="23"/>
  <c r="I63" i="23"/>
  <c r="M63" i="23"/>
  <c r="H64" i="23"/>
  <c r="L64" i="23"/>
  <c r="G65" i="23"/>
  <c r="K65" i="23"/>
  <c r="F66" i="23"/>
  <c r="J66" i="23"/>
  <c r="L59" i="23"/>
  <c r="I60" i="23"/>
  <c r="F61" i="23"/>
  <c r="K61" i="23"/>
  <c r="G62" i="23"/>
  <c r="K62" i="23"/>
  <c r="F63" i="23"/>
  <c r="J63" i="23"/>
  <c r="E64" i="23"/>
  <c r="I64" i="23"/>
  <c r="M64" i="23"/>
  <c r="H65" i="23"/>
  <c r="L65" i="23"/>
  <c r="G66" i="23"/>
  <c r="K66" i="23"/>
  <c r="M59" i="23"/>
  <c r="K60" i="23"/>
  <c r="G61" i="23"/>
  <c r="L61" i="23"/>
  <c r="H62" i="23"/>
  <c r="L62" i="23"/>
  <c r="G63" i="23"/>
  <c r="K63" i="23"/>
  <c r="F64" i="23"/>
  <c r="J64" i="23"/>
  <c r="E65" i="23"/>
  <c r="I65" i="23"/>
  <c r="M65" i="23"/>
  <c r="H66" i="23"/>
  <c r="L66" i="23"/>
  <c r="E16" i="23"/>
  <c r="E6" i="23"/>
  <c r="E11" i="23"/>
  <c r="E10" i="23"/>
  <c r="E9" i="23"/>
  <c r="Q2" i="12"/>
  <c r="J5" i="23"/>
  <c r="I5" i="23"/>
  <c r="L5" i="23"/>
  <c r="G5" i="23"/>
  <c r="H5" i="23"/>
  <c r="F5" i="23"/>
  <c r="K5" i="23"/>
  <c r="I150" i="12"/>
  <c r="I138" i="12"/>
  <c r="R2" i="12"/>
  <c r="I161" i="12"/>
  <c r="I420" i="12"/>
  <c r="I170" i="12"/>
  <c r="I134" i="12"/>
  <c r="I159" i="12"/>
  <c r="I168" i="12"/>
  <c r="I421" i="12"/>
  <c r="I133" i="12"/>
  <c r="F14" i="23" l="1"/>
  <c r="E14" i="23"/>
  <c r="O993" i="22"/>
  <c r="S993" i="22"/>
  <c r="W993" i="22"/>
  <c r="M7" i="23"/>
  <c r="M6" i="23"/>
  <c r="P6" i="23" s="1"/>
  <c r="R103" i="12"/>
  <c r="E17" i="23"/>
  <c r="Q103" i="12"/>
  <c r="N993" i="22"/>
  <c r="F17" i="23"/>
  <c r="J17" i="23"/>
  <c r="M8" i="23"/>
  <c r="P8" i="23" s="1"/>
  <c r="I2" i="23"/>
  <c r="I3" i="23" s="1"/>
  <c r="H2" i="23"/>
  <c r="H3" i="23" s="1"/>
  <c r="G2" i="23"/>
  <c r="G3" i="23" s="1"/>
  <c r="K2" i="23"/>
  <c r="K3" i="23" s="1"/>
  <c r="L2" i="23"/>
  <c r="L3" i="23" s="1"/>
  <c r="F13" i="23"/>
  <c r="J13" i="23"/>
  <c r="M11" i="23"/>
  <c r="P11" i="23" s="1"/>
  <c r="M16" i="23"/>
  <c r="P16" i="23" s="1"/>
  <c r="M9" i="23"/>
  <c r="P9" i="23" s="1"/>
  <c r="E13" i="23"/>
  <c r="P57" i="23"/>
  <c r="P41" i="23"/>
  <c r="P65" i="23"/>
  <c r="P53" i="23"/>
  <c r="P37" i="23"/>
  <c r="P48" i="23"/>
  <c r="P32" i="23"/>
  <c r="P55" i="23"/>
  <c r="P39" i="23"/>
  <c r="P54" i="23"/>
  <c r="P38" i="23"/>
  <c r="P24" i="23"/>
  <c r="P19" i="23"/>
  <c r="P49" i="23"/>
  <c r="P33" i="23"/>
  <c r="P60" i="23"/>
  <c r="P44" i="23"/>
  <c r="P28" i="23"/>
  <c r="P51" i="23"/>
  <c r="P35" i="23"/>
  <c r="P21" i="23"/>
  <c r="P50" i="23"/>
  <c r="P34" i="23"/>
  <c r="P66" i="23"/>
  <c r="P61" i="23"/>
  <c r="P45" i="23"/>
  <c r="P29" i="23"/>
  <c r="P56" i="23"/>
  <c r="P40" i="23"/>
  <c r="P47" i="23"/>
  <c r="P31" i="23"/>
  <c r="P46" i="23"/>
  <c r="P30" i="23"/>
  <c r="P27" i="23"/>
  <c r="P26" i="23"/>
  <c r="P64" i="23"/>
  <c r="P63" i="23"/>
  <c r="P62" i="23"/>
  <c r="P52" i="23"/>
  <c r="P36" i="23"/>
  <c r="P25" i="23"/>
  <c r="P59" i="23"/>
  <c r="P43" i="23"/>
  <c r="P58" i="23"/>
  <c r="P42" i="23"/>
  <c r="P23" i="23"/>
  <c r="P7" i="23"/>
  <c r="P22" i="23"/>
  <c r="E5" i="23"/>
  <c r="Y993" i="22" l="1"/>
  <c r="X993" i="22"/>
  <c r="M14" i="23"/>
  <c r="P14" i="23" s="1"/>
  <c r="M10" i="23"/>
  <c r="P10" i="23" s="1"/>
  <c r="M15" i="23"/>
  <c r="P15" i="23" s="1"/>
  <c r="M17" i="23"/>
  <c r="P17" i="23" s="1"/>
  <c r="E2" i="23"/>
  <c r="E3" i="23" s="1"/>
  <c r="M12" i="23"/>
  <c r="P12" i="23" s="1"/>
  <c r="M20" i="23"/>
  <c r="P20" i="23" s="1"/>
  <c r="M18" i="23"/>
  <c r="P18" i="23" s="1"/>
  <c r="J2" i="23"/>
  <c r="J3" i="23" s="1"/>
  <c r="F2" i="23"/>
  <c r="F3" i="23" s="1"/>
  <c r="M5" i="23"/>
  <c r="M13" i="23"/>
  <c r="P5" i="23" l="1"/>
  <c r="M2" i="23"/>
  <c r="M3" i="23" s="1"/>
  <c r="P13" i="23"/>
  <c r="P2" i="23" l="1"/>
  <c r="P3" i="23" s="1"/>
  <c r="Q2" i="23"/>
</calcChain>
</file>

<file path=xl/connections.xml><?xml version="1.0" encoding="utf-8"?>
<connections xmlns="http://schemas.openxmlformats.org/spreadsheetml/2006/main">
  <connection id="1" name="UPA" type="1" refreshedVersion="5" background="1" saveData="1">
    <dbPr connection="DSN=OA;DATABASE=UPA;SERVER=oa.ext.upa.com;PORT=5432;UID=openpg;SSLmode=disable;ReadOnly=0;Protocol=7.4;FakeOidIndex=0;ShowOidColumn=0;RowVersioning=0;ShowSystemTables=0;ConnSettings=;Fetch=100;Socket=4096;UnknownSizes=0;MaxVarcharSize=255;MaxLongVarcharSize=8190;Debug=0;CommLog=0;Optimizer=0;Ksqo=1;UseDeclareFetch=0;TextAsLongVarchar=1;UnknownsAsLongVarchar=0;BoolsAsChar=1;Parse=0;CancelAsFreeStmt=0;ExtraSysTablePrefixes=dd_;LFConversion=1;UpdatableCursors=1;DisallowPremature=0;TrueIsMinus1=0;BI=0;ByteaAsLongVarBinary=0;UseServerSidePrepare=1;LowerCaseIdentifier=0;GssAuthUseGSS=0;XaOpt=1" command="select *_x000d__x000a_from vw_report_timesheet"/>
  </connection>
</connections>
</file>

<file path=xl/sharedStrings.xml><?xml version="1.0" encoding="utf-8"?>
<sst xmlns="http://schemas.openxmlformats.org/spreadsheetml/2006/main" count="20394" uniqueCount="481">
  <si>
    <t>emp_name</t>
  </si>
  <si>
    <t>year</t>
  </si>
  <si>
    <t>month</t>
  </si>
  <si>
    <t>week_start_date</t>
  </si>
  <si>
    <t>account_code</t>
  </si>
  <si>
    <t>hours</t>
  </si>
  <si>
    <t>2014</t>
  </si>
  <si>
    <t>04</t>
  </si>
  <si>
    <t>后台工作</t>
  </si>
  <si>
    <t>市场推广</t>
  </si>
  <si>
    <t>ITMOD012014</t>
  </si>
  <si>
    <t>CUPS-BSD012013</t>
  </si>
  <si>
    <t>CGB012014</t>
  </si>
  <si>
    <t>研究</t>
  </si>
  <si>
    <t>PSBC-JS012013</t>
  </si>
  <si>
    <t>GZCB022013</t>
  </si>
  <si>
    <t>培训</t>
  </si>
  <si>
    <t>BCM012013</t>
  </si>
  <si>
    <t>LUFAX012014</t>
  </si>
  <si>
    <t xml:space="preserve">JSB012013 </t>
  </si>
  <si>
    <t>CCB012014</t>
  </si>
  <si>
    <t>ITWEB012014</t>
  </si>
  <si>
    <t>CHINAUMS012014</t>
  </si>
  <si>
    <t>CMB012013</t>
  </si>
  <si>
    <t>BONX012013</t>
  </si>
  <si>
    <t>NCL012013</t>
  </si>
  <si>
    <t>MOD022014-01</t>
  </si>
  <si>
    <t>年假</t>
  </si>
  <si>
    <t>Sum of hours</t>
  </si>
  <si>
    <t>03</t>
  </si>
  <si>
    <t>公共假日</t>
  </si>
  <si>
    <t>JEWELS012014</t>
  </si>
  <si>
    <t>ETL032014</t>
  </si>
  <si>
    <t>MOD022013-04</t>
  </si>
  <si>
    <t>病假</t>
  </si>
  <si>
    <t>HSB012013</t>
  </si>
  <si>
    <t>CEBBANK012014</t>
  </si>
  <si>
    <t>OA042014</t>
  </si>
  <si>
    <t>week</t>
  </si>
  <si>
    <t>赵萌_x000D_
管理层</t>
  </si>
  <si>
    <t>呼延如生_x000D_
管理层</t>
  </si>
  <si>
    <t>王世今_x000D_
管理层</t>
  </si>
  <si>
    <t>钟晓蕙_x000D_
管理层</t>
  </si>
  <si>
    <t>陈静如_x000D_
策略分析部</t>
  </si>
  <si>
    <t>曲保吉_x000D_
策略分析部</t>
  </si>
  <si>
    <t>李文君_x000D_
战略市场部</t>
  </si>
  <si>
    <t>郭骁哲_x000D_
战略市场部</t>
  </si>
  <si>
    <t>张心之_x000D_
战略市场部</t>
  </si>
  <si>
    <t>殷敦伟_x000D_
决策科学部</t>
  </si>
  <si>
    <t>徐婷婷_x000D_
决策科学部</t>
  </si>
  <si>
    <t>诸赟_x000D_
决策科学部</t>
  </si>
  <si>
    <t>刘轶如_x000D_
决策科学部</t>
  </si>
  <si>
    <t>吴晓娇_x000D_
决策科学部</t>
  </si>
  <si>
    <t>师鹏云_x000D_
决策科学部</t>
  </si>
  <si>
    <t>汤红平_x000D_
信息技术部</t>
  </si>
  <si>
    <t>胡宾_x000D_
信息技术部</t>
  </si>
  <si>
    <t>单黄勇_x000D_
信息技术部</t>
  </si>
  <si>
    <t>林杰_x000D_
信息技术部</t>
  </si>
  <si>
    <t>杨金燕_x000D_
人事行政部</t>
  </si>
  <si>
    <t>林斌_x000D_
财务管理部</t>
  </si>
  <si>
    <t>姚睿睿_x000D_
财务管理部</t>
  </si>
  <si>
    <t>陈昂_x000D_
策略分析部</t>
  </si>
  <si>
    <t>CUP-PCD012014</t>
  </si>
  <si>
    <t>其他</t>
  </si>
  <si>
    <t>SAS012014</t>
  </si>
  <si>
    <t>CUPS-BSD022013</t>
  </si>
  <si>
    <t>CITIC012014</t>
  </si>
  <si>
    <t>GRCB032013</t>
  </si>
  <si>
    <t>事假</t>
  </si>
  <si>
    <t>HDP042014</t>
  </si>
  <si>
    <t>state</t>
  </si>
  <si>
    <t>done</t>
  </si>
  <si>
    <t>draft</t>
  </si>
  <si>
    <t>confirm</t>
  </si>
  <si>
    <t>05</t>
  </si>
  <si>
    <t>06</t>
  </si>
  <si>
    <t>BR012014</t>
  </si>
  <si>
    <t>07</t>
  </si>
  <si>
    <t>CMBC-GZ012014</t>
  </si>
  <si>
    <t>08</t>
  </si>
  <si>
    <t>CUP-BS022014</t>
  </si>
  <si>
    <t>09</t>
  </si>
  <si>
    <t>MCC012014</t>
  </si>
  <si>
    <t>UPAS012014</t>
  </si>
  <si>
    <t>MID012014</t>
  </si>
  <si>
    <t>CUP-BS012014</t>
  </si>
  <si>
    <t>CITIC022014</t>
  </si>
  <si>
    <t>MOD022013-03</t>
  </si>
  <si>
    <t>BOHZ012013</t>
  </si>
  <si>
    <t>探亲假</t>
  </si>
  <si>
    <t>ABC012014</t>
  </si>
  <si>
    <t>CITIC042014</t>
  </si>
  <si>
    <t>BAI012014</t>
  </si>
  <si>
    <t>CUPS-BSD012014</t>
  </si>
  <si>
    <t>NCL012014</t>
  </si>
  <si>
    <t>ZDF022013</t>
  </si>
  <si>
    <t>CITIC032014</t>
  </si>
  <si>
    <t>面试</t>
  </si>
  <si>
    <t>MOD022013</t>
  </si>
  <si>
    <t>XTBANK12014</t>
  </si>
  <si>
    <t>CUP-BJ012014</t>
  </si>
  <si>
    <t>WEB062013</t>
  </si>
  <si>
    <t>体检</t>
  </si>
  <si>
    <t>GZCB012014</t>
  </si>
  <si>
    <t>CUPS-TC012014</t>
  </si>
  <si>
    <t>ITCRD2014</t>
  </si>
  <si>
    <t>婚假</t>
  </si>
  <si>
    <t>HD062014</t>
  </si>
  <si>
    <t>哈越_x000D_
信息技术部</t>
  </si>
  <si>
    <t>王伟_x000D_
信息技术部</t>
  </si>
  <si>
    <t>汤旻玮_x000D_
决策科学部</t>
  </si>
  <si>
    <t>杨程稀_x000D_
决策科学部</t>
  </si>
  <si>
    <t>赖宇鹏_x000D_
战略市场部</t>
  </si>
  <si>
    <t>沈志健_x000D_
财务管理部</t>
  </si>
  <si>
    <t>叶雷磊_x000D_
战略市场部</t>
  </si>
  <si>
    <t>荣亮_x000D_
决策科学部</t>
  </si>
  <si>
    <t>列标签</t>
  </si>
  <si>
    <t>行标签</t>
  </si>
  <si>
    <t>总计</t>
  </si>
  <si>
    <t>求和项:hours</t>
  </si>
  <si>
    <t>13A3524</t>
  </si>
  <si>
    <t>13A3525</t>
  </si>
  <si>
    <t>14F7286</t>
  </si>
  <si>
    <t>14H1330</t>
  </si>
  <si>
    <t>14P3637</t>
  </si>
  <si>
    <t>费用性质</t>
  </si>
  <si>
    <t>中智员工号</t>
  </si>
  <si>
    <t>员工姓名</t>
  </si>
  <si>
    <t>雇员编号</t>
  </si>
  <si>
    <t>雇员姓名</t>
  </si>
  <si>
    <t>社保所在城市</t>
  </si>
  <si>
    <t>养老基数</t>
  </si>
  <si>
    <t>公积金基数</t>
  </si>
  <si>
    <t>应收养老公司缴费</t>
  </si>
  <si>
    <t>应收失业公司缴费</t>
  </si>
  <si>
    <t>应收工伤公司缴费</t>
  </si>
  <si>
    <t>应收公积金公司缴费</t>
  </si>
  <si>
    <t>应收服务费</t>
  </si>
  <si>
    <t>其中管理费</t>
  </si>
  <si>
    <t>其中社保费</t>
  </si>
  <si>
    <t>其中公积金</t>
  </si>
  <si>
    <t>13C0183</t>
  </si>
  <si>
    <t>13C0184</t>
  </si>
  <si>
    <t>13G2700</t>
  </si>
  <si>
    <t>13P4703</t>
  </si>
  <si>
    <t>13T0813</t>
  </si>
  <si>
    <t>13T0816</t>
  </si>
  <si>
    <t>13T2436</t>
  </si>
  <si>
    <t>14B2886</t>
  </si>
  <si>
    <t>14B2891</t>
  </si>
  <si>
    <t>14B7776</t>
  </si>
  <si>
    <t>14E4038</t>
  </si>
  <si>
    <t>14E4039</t>
  </si>
  <si>
    <t>14J0094</t>
  </si>
  <si>
    <t>CIICNO.</t>
  </si>
  <si>
    <t>成本合计</t>
  </si>
  <si>
    <t>薪酬总计</t>
  </si>
  <si>
    <t>养老总计</t>
  </si>
  <si>
    <t>失业总计</t>
  </si>
  <si>
    <t>工伤总计</t>
  </si>
  <si>
    <t>生育总计</t>
  </si>
  <si>
    <t>医疗总计</t>
  </si>
  <si>
    <t>住房公积金总计</t>
  </si>
  <si>
    <t>管理费总计</t>
  </si>
  <si>
    <t>工资支付服务费总计</t>
  </si>
  <si>
    <t>人事费用合计</t>
  </si>
  <si>
    <t>姓名</t>
  </si>
  <si>
    <t>费用分类</t>
    <phoneticPr fontId="2" type="noConversion"/>
  </si>
  <si>
    <t>金额</t>
    <phoneticPr fontId="2" type="noConversion"/>
  </si>
  <si>
    <t>项目名称</t>
  </si>
  <si>
    <t>项目名称</t>
    <phoneticPr fontId="1" type="noConversion"/>
  </si>
  <si>
    <t>A</t>
  </si>
  <si>
    <t>14M2734</t>
  </si>
  <si>
    <t>14Q9056</t>
  </si>
  <si>
    <t>14Q9050</t>
  </si>
  <si>
    <t xml:space="preserve"> 管理费总计</t>
    <phoneticPr fontId="1" type="noConversion"/>
  </si>
  <si>
    <t>住房公积金总计</t>
    <phoneticPr fontId="1" type="noConversion"/>
  </si>
  <si>
    <t>(空白)</t>
  </si>
  <si>
    <t>BOC012014</t>
  </si>
  <si>
    <t>BOS012014</t>
  </si>
  <si>
    <t>应收费用总计</t>
  </si>
  <si>
    <t>备注</t>
  </si>
  <si>
    <t>14T0380</t>
  </si>
  <si>
    <t>10</t>
  </si>
  <si>
    <t>王心语_x000D_
策略分析部</t>
  </si>
  <si>
    <t>11</t>
  </si>
  <si>
    <t>PABD112014</t>
  </si>
  <si>
    <t>12</t>
  </si>
  <si>
    <t>BCAS-TR012014</t>
  </si>
  <si>
    <t xml:space="preserve">BAIDU012014 </t>
  </si>
  <si>
    <t>BCM-TR012014</t>
  </si>
  <si>
    <t>SPDB-TR012014</t>
  </si>
  <si>
    <t>IPPJR141124</t>
  </si>
  <si>
    <t>RONGYU012014</t>
  </si>
  <si>
    <t>UPMPAY141124</t>
  </si>
  <si>
    <t>BJXXS122514</t>
  </si>
  <si>
    <t>BR-CQRCB012014</t>
  </si>
  <si>
    <t>CMB-CR012014</t>
  </si>
  <si>
    <t>BOCO22014</t>
  </si>
  <si>
    <t>CMB-SMF012014</t>
  </si>
  <si>
    <t>邵镜宸_x000D_
信息技术部</t>
  </si>
  <si>
    <t>叶星_x000D_
战略市场部</t>
  </si>
  <si>
    <t>张怡_x000D_
人事行政部</t>
  </si>
  <si>
    <t>account_name</t>
  </si>
  <si>
    <t>广州农商交叉销售</t>
  </si>
  <si>
    <t>新华人寿保险股份有限公司跨境营销项目</t>
  </si>
  <si>
    <t>广发银行2014年度项目</t>
  </si>
  <si>
    <t>银行交易报告</t>
  </si>
  <si>
    <t>民生广州分行潜力客户聚焦项目</t>
  </si>
  <si>
    <t>中国银联业务部-借贷分离项目</t>
  </si>
  <si>
    <t>陆家嘴国际金融有限公司2014年度合作项目</t>
  </si>
  <si>
    <t>2014年度区域行项目</t>
  </si>
  <si>
    <t>2014年平安集团大数据项目</t>
  </si>
  <si>
    <t>光大银行2014年度项目</t>
  </si>
  <si>
    <t>中国农业银行2014年度项目</t>
  </si>
  <si>
    <t>银联智策与SAS产品开发合作</t>
  </si>
  <si>
    <t>Hadoop综合处理平台</t>
  </si>
  <si>
    <t>MCC商户清理项目</t>
  </si>
  <si>
    <t>消费综合评分体系</t>
  </si>
  <si>
    <t>宏观指数开发</t>
  </si>
  <si>
    <t>智策云开发</t>
  </si>
  <si>
    <t>中国银联北京分公司-北京地区POS机或商户异地收单</t>
  </si>
  <si>
    <t>中信银行信用卡中心风险部</t>
  </si>
  <si>
    <t>北京信息所指数产品项目</t>
  </si>
  <si>
    <t>重庆农商信用卡年度报告</t>
  </si>
  <si>
    <t>江苏银行DSI餐娱类营销项目</t>
  </si>
  <si>
    <t>交通银行2013年度项目</t>
  </si>
  <si>
    <t>银联高端卡</t>
  </si>
  <si>
    <t>中国建设银行2014年度项目</t>
  </si>
  <si>
    <t>中国银联业务交流</t>
  </si>
  <si>
    <t>再激活模型</t>
  </si>
  <si>
    <t>中信银行2014年度项目</t>
  </si>
  <si>
    <t>中信银行2014年信用卡营销团队培训</t>
  </si>
  <si>
    <t>广州银行CLI</t>
  </si>
  <si>
    <t>杭州银行CLI</t>
  </si>
  <si>
    <t>北京农业投资有限公司UPA SCORES项目</t>
  </si>
  <si>
    <t>招商银行2013年度项目</t>
  </si>
  <si>
    <t>新华人寿保险客群管理</t>
  </si>
  <si>
    <t>周大福消费分析合作项目</t>
  </si>
  <si>
    <t>中信银行信用卡中心销售部</t>
  </si>
  <si>
    <t xml:space="preserve">2014年银行服务部培训项目 </t>
  </si>
  <si>
    <t>跨境消费模型</t>
  </si>
  <si>
    <t>银联商务商圈分析项目</t>
  </si>
  <si>
    <t>邢台银行潜力客户聚焦与贷后跟踪预警项目</t>
  </si>
  <si>
    <t>中国银行跨境消费项目</t>
  </si>
  <si>
    <t>四川省卡业协会培训项目</t>
  </si>
  <si>
    <t>广州银行钱包位置</t>
  </si>
  <si>
    <t xml:space="preserve"> 百度中国（百度金融）2014年度项目</t>
  </si>
  <si>
    <t>交行信用卡中心14年度培训</t>
  </si>
  <si>
    <t>民生银行信用卡中心2014年度项目</t>
  </si>
  <si>
    <t>浦发银行信用卡中心14年度培训</t>
  </si>
  <si>
    <t>中国银行2014年度二期合作项目</t>
  </si>
  <si>
    <t>上海银行信用卡项目</t>
  </si>
  <si>
    <t>网站建设</t>
  </si>
  <si>
    <t>Model开发</t>
  </si>
  <si>
    <t>持卡人价值细分</t>
  </si>
  <si>
    <t>区域行2013年度项目</t>
  </si>
  <si>
    <t>宁夏银行DSI</t>
  </si>
  <si>
    <t>中国邮政储蓄银行江苏省分行DSI</t>
  </si>
  <si>
    <t>中国银联支付学院（建行山东省分行）培训</t>
  </si>
  <si>
    <t>珠宝类行业分析报告</t>
  </si>
  <si>
    <t xml:space="preserve">联动优势科技UPA Scores采购项目 </t>
  </si>
  <si>
    <t>民生银行小微金融部2014年度项目</t>
  </si>
  <si>
    <t>快速ETL</t>
  </si>
  <si>
    <t>商户报告开发</t>
  </si>
  <si>
    <t>信用卡卡使用状态细分</t>
  </si>
  <si>
    <t>2015</t>
  </si>
  <si>
    <t>01</t>
  </si>
  <si>
    <t>Hadoop分析系统搭建（二期）</t>
  </si>
  <si>
    <t>OA实施一期</t>
  </si>
  <si>
    <t>徽商银行DSI</t>
  </si>
  <si>
    <t>PP金融UPA Scores采购项目</t>
  </si>
  <si>
    <t>上海融行UPA Scores采购项目</t>
  </si>
  <si>
    <t>14W3664</t>
  </si>
  <si>
    <t>14W5075</t>
  </si>
  <si>
    <t>14M2866</t>
  </si>
  <si>
    <t>姚睿睿_x000D_
计划财务部</t>
  </si>
  <si>
    <t>郭骁哲_x000D_
数据分析部</t>
  </si>
  <si>
    <t>殷敦伟_x000D_
数据分析部</t>
  </si>
  <si>
    <t>徐婷婷_x000D_
量化分析部</t>
  </si>
  <si>
    <t>汤红平_x000D_
应用开发部</t>
  </si>
  <si>
    <t>李文君_x000D_
战略分析部</t>
  </si>
  <si>
    <t>单黄勇_x000D_
数据分析部</t>
  </si>
  <si>
    <t>张心之_x000D_
数据分析部</t>
  </si>
  <si>
    <t>诸赟_x000D_
数据分析部</t>
  </si>
  <si>
    <t>陈昂_x000D_
战略分析部</t>
  </si>
  <si>
    <t>刘轶如_x000D_
战略分析部</t>
  </si>
  <si>
    <t>哈越_x000D_
应用开发部</t>
  </si>
  <si>
    <t>汤旻玮_x000D_
量化分析部</t>
  </si>
  <si>
    <t>杨程稀_x000D_
宏观分析部</t>
  </si>
  <si>
    <t>叶雷磊_x000D_
市场营销部</t>
  </si>
  <si>
    <t>沈志健_x000D_
计划财务部</t>
  </si>
  <si>
    <t>王心语_x000D_
数据分析部</t>
  </si>
  <si>
    <t>叶星_x000D_
市场营销部</t>
  </si>
  <si>
    <t>邵镜宸_x000D_
生产运维部</t>
  </si>
  <si>
    <t>AA157</t>
  </si>
  <si>
    <t>中国银行2015年度项目</t>
  </si>
  <si>
    <t>SAICFINANCE012015</t>
  </si>
  <si>
    <t>上汽集团财务公司UPA SCORES采购项目</t>
  </si>
  <si>
    <t>林杰_x000D_
应用开发部</t>
  </si>
  <si>
    <t>王伟_x000D_
应用开发部</t>
  </si>
  <si>
    <t>赖宇鹏_x000D_
管理层</t>
  </si>
  <si>
    <t>CHINAPAY012015</t>
  </si>
  <si>
    <t>CP实名验证</t>
  </si>
  <si>
    <t>02</t>
  </si>
  <si>
    <t>产假</t>
  </si>
  <si>
    <t>陈静如_x000D_
战略分析部</t>
  </si>
  <si>
    <t>曲保吉_x000D_
数据分析部</t>
  </si>
  <si>
    <t>师鹏云_x000D_
数据分析部</t>
  </si>
  <si>
    <t>胡宾_x000D_
应用开发部</t>
  </si>
  <si>
    <t>邱懋霖_x000D_
数据分析部</t>
  </si>
  <si>
    <t>荣亮_x000D_
数据分析部</t>
  </si>
  <si>
    <t>陈茂伟_x000D_
战略分析部</t>
  </si>
  <si>
    <t>田启云_x000D_
生产运维部</t>
  </si>
  <si>
    <t>方征阳_x000D_
数据分析部</t>
  </si>
  <si>
    <t>15C4050</t>
  </si>
  <si>
    <t>15C7610</t>
  </si>
  <si>
    <t>---公共假日</t>
  </si>
  <si>
    <t>---产假</t>
  </si>
  <si>
    <t>---年假</t>
  </si>
  <si>
    <t>---病假</t>
  </si>
  <si>
    <t>---探亲假</t>
  </si>
  <si>
    <t>求和项:薪酬总计</t>
  </si>
  <si>
    <t>---事假</t>
  </si>
  <si>
    <t>-UPA-FS-G&amp;A</t>
  </si>
  <si>
    <t>-UPA-SC-G&amp;A</t>
  </si>
  <si>
    <t>-UPA-HR-G&amp;A</t>
  </si>
  <si>
    <t>15D4909</t>
  </si>
  <si>
    <t>15F5384</t>
  </si>
  <si>
    <t>15X8613</t>
  </si>
  <si>
    <t>15Z4741</t>
  </si>
  <si>
    <t>实际收费月份</t>
  </si>
  <si>
    <t>类型</t>
  </si>
  <si>
    <t>正常收费</t>
  </si>
  <si>
    <t>工资支付服务费总计</t>
    <phoneticPr fontId="1" type="noConversion"/>
  </si>
  <si>
    <t>Name</t>
  </si>
  <si>
    <t>失业总计</t>
    <phoneticPr fontId="1" type="noConversion"/>
  </si>
  <si>
    <t>生育总计</t>
    <phoneticPr fontId="1" type="noConversion"/>
  </si>
  <si>
    <t>医疗总计</t>
    <phoneticPr fontId="1" type="noConversion"/>
  </si>
  <si>
    <t>应收生育公司缴费</t>
  </si>
  <si>
    <t>应收医疗公司缴费</t>
  </si>
  <si>
    <t>住房公积金总计</t>
    <phoneticPr fontId="1" type="noConversion"/>
  </si>
  <si>
    <t>16Z4439</t>
  </si>
  <si>
    <t>2016-UPA-ALL-G&amp;A</t>
  </si>
  <si>
    <t>basesalary</t>
  </si>
  <si>
    <t>16L7210</t>
  </si>
  <si>
    <t>补充住房公积金</t>
    <phoneticPr fontId="1" type="noConversion"/>
  </si>
  <si>
    <t>补充公积金总计</t>
    <phoneticPr fontId="1" type="noConversion"/>
  </si>
  <si>
    <t>补充住房公积金总计</t>
    <phoneticPr fontId="1" type="noConversion"/>
  </si>
  <si>
    <t>2016-JX-ALL-UPAS</t>
  </si>
  <si>
    <t>2016-UPA-IME-R&amp;D</t>
  </si>
  <si>
    <t>应收补充公积金公司缴费</t>
  </si>
  <si>
    <t>应收档案费</t>
  </si>
  <si>
    <t>应收体检费</t>
  </si>
  <si>
    <t>其中补充公积金</t>
  </si>
  <si>
    <t>2016-MSXFJR-ALL-UPAS</t>
  </si>
  <si>
    <t/>
  </si>
  <si>
    <t>2016-UPA-ALL-R&amp;DGL</t>
  </si>
  <si>
    <t>2016-JDDT-ALL-R&amp;D</t>
  </si>
  <si>
    <t>2016-FFT-ALL-R&amp;DSC</t>
  </si>
  <si>
    <t>17M1776</t>
  </si>
  <si>
    <t>应收代发工资费用</t>
  </si>
  <si>
    <t>应收管理费总计</t>
  </si>
  <si>
    <t>员工编号</t>
  </si>
  <si>
    <t>费用归属</t>
  </si>
  <si>
    <t>市场营销部</t>
  </si>
  <si>
    <t>北京分公司</t>
  </si>
  <si>
    <t>费用归属</t>
    <phoneticPr fontId="1" type="noConversion"/>
  </si>
  <si>
    <t>2016-SC-ALL-R&amp;D</t>
  </si>
  <si>
    <t>2017-BX-ALL-R&amp;D</t>
  </si>
  <si>
    <t>2016-GOVM-ALL-G&amp;A</t>
  </si>
  <si>
    <t>年</t>
    <phoneticPr fontId="1" type="noConversion"/>
  </si>
  <si>
    <t>月</t>
    <phoneticPr fontId="1" type="noConversion"/>
  </si>
  <si>
    <t>工作日期始</t>
    <phoneticPr fontId="1" type="noConversion"/>
  </si>
  <si>
    <t>项目编号</t>
    <phoneticPr fontId="1" type="noConversion"/>
  </si>
  <si>
    <t>项目合计</t>
    <phoneticPr fontId="1" type="noConversion"/>
  </si>
  <si>
    <t>周数</t>
    <phoneticPr fontId="1" type="noConversion"/>
  </si>
  <si>
    <t>状态</t>
    <phoneticPr fontId="1" type="noConversion"/>
  </si>
  <si>
    <t>OA员工信息</t>
  </si>
  <si>
    <t>OA部门</t>
    <phoneticPr fontId="1" type="noConversion"/>
  </si>
  <si>
    <t>费用归属</t>
    <phoneticPr fontId="1" type="noConversion"/>
  </si>
  <si>
    <t>17H3784</t>
  </si>
  <si>
    <t>OA员工信息</t>
    <phoneticPr fontId="2" type="noConversion"/>
  </si>
  <si>
    <t>2017-LHP-MD-UPAS</t>
  </si>
  <si>
    <t>2017-UPA-BF-M&amp;D</t>
  </si>
  <si>
    <t>2016-JAJH-ALL-UPAS</t>
  </si>
  <si>
    <t>2017-UPA-DL-R&amp;DSYDT</t>
  </si>
  <si>
    <t>17J7152</t>
  </si>
  <si>
    <t>2017-QHZX-SL-UPSP</t>
  </si>
  <si>
    <t>2017-BAM-ZI-IND</t>
  </si>
  <si>
    <t>2016-SZGJ-ALL-SA</t>
  </si>
  <si>
    <t>2015-UPA-ALL-INTERVIEW</t>
  </si>
  <si>
    <t>2017-UPA-CA-INF</t>
  </si>
  <si>
    <t>2017-ZLZHY-MD-UPAS</t>
  </si>
  <si>
    <t>2016-SNJR-ALL-UPAS</t>
  </si>
  <si>
    <t>2017-PMY-SC-R&amp;D</t>
  </si>
  <si>
    <t>2017-UPA-MO-NT&amp;M</t>
  </si>
  <si>
    <t>2016-ZGYL-ALL-G&amp;A</t>
  </si>
  <si>
    <t>2017-JSKJ-BX-SC</t>
  </si>
  <si>
    <t>2017-UBS-ZS-AG</t>
  </si>
  <si>
    <t>2017-GSDS-BF-UPAS</t>
  </si>
  <si>
    <t>2017-FG-ZI-IND</t>
  </si>
  <si>
    <t>-UPA-MA-M&amp;D</t>
  </si>
  <si>
    <t>办公室</t>
  </si>
  <si>
    <t>管理费用</t>
  </si>
  <si>
    <t>主营业务成本</t>
  </si>
  <si>
    <t>产品运营部-伯信</t>
  </si>
  <si>
    <t>2017-UPA-MO-SWB&amp;MT</t>
  </si>
  <si>
    <t>2017-JKSH-BD-RPT</t>
  </si>
  <si>
    <t>2017-PPX-BX-UPSP</t>
  </si>
  <si>
    <t>2017-KLZX-DO-R&amp;D</t>
  </si>
  <si>
    <t>2017-DDL-MD-UPAS</t>
  </si>
  <si>
    <t>2016-EGA-IR&amp;D-IND</t>
  </si>
  <si>
    <t>2017</t>
  </si>
  <si>
    <t>2016-MZJF-ALL-UPAS</t>
  </si>
  <si>
    <t>2017-SHFW-SL-SC</t>
  </si>
  <si>
    <t>2017-UPA-ALL-R&amp;DSYDC</t>
  </si>
  <si>
    <t>2017-FJJR-CA-BSC</t>
  </si>
  <si>
    <t>2017-UPA-MO-HLWH</t>
  </si>
  <si>
    <t>2017-YLZC-HR-G&amp;A</t>
  </si>
  <si>
    <t>2017-YH-ZI-IND</t>
  </si>
  <si>
    <t>10月工资</t>
    <phoneticPr fontId="1" type="noConversion"/>
  </si>
  <si>
    <t>2017.10</t>
  </si>
  <si>
    <t>2017-10-02</t>
  </si>
  <si>
    <t>2017-10-09</t>
  </si>
  <si>
    <t>2017-10-16</t>
  </si>
  <si>
    <t>2017-10-23</t>
  </si>
  <si>
    <t>2017-YLHH-BF-UPAS</t>
  </si>
  <si>
    <t>2016-WPH-ALL-UPAS</t>
  </si>
  <si>
    <t>2017-HEXJ-ALL-UPAS</t>
  </si>
  <si>
    <t>2016-SHWK-ALL-UPAS</t>
  </si>
  <si>
    <t>2015-UPA-HR-PR</t>
  </si>
  <si>
    <t>2017-QHZX-SL-UPSM</t>
  </si>
  <si>
    <t>张三</t>
  </si>
  <si>
    <t>张三</t>
    <phoneticPr fontId="1" type="noConversion"/>
  </si>
  <si>
    <t>李四</t>
  </si>
  <si>
    <t>李四</t>
    <phoneticPr fontId="1" type="noConversion"/>
  </si>
  <si>
    <t>王五</t>
  </si>
  <si>
    <t>王五</t>
    <phoneticPr fontId="1" type="noConversion"/>
  </si>
  <si>
    <t>赵六</t>
  </si>
  <si>
    <t>赵六</t>
    <phoneticPr fontId="1" type="noConversion"/>
  </si>
  <si>
    <t>李雷</t>
  </si>
  <si>
    <t>李雷</t>
    <phoneticPr fontId="1" type="noConversion"/>
  </si>
  <si>
    <t>韩梅梅</t>
  </si>
  <si>
    <t>韩梅梅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</si>
  <si>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</si>
  <si>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</si>
  <si>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</si>
  <si>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</si>
  <si>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李雷</t>
    <phoneticPr fontId="1" type="noConversion"/>
  </si>
  <si>
    <t>韩梅梅</t>
    <phoneticPr fontId="1" type="noConversion"/>
  </si>
  <si>
    <t>上海</t>
    <phoneticPr fontId="1" type="noConversion"/>
  </si>
  <si>
    <t>李雷</t>
    <phoneticPr fontId="1" type="noConversion"/>
  </si>
  <si>
    <t>17M1776</t>
    <phoneticPr fontId="1" type="noConversion"/>
  </si>
  <si>
    <t>16Z4439</t>
    <phoneticPr fontId="1" type="noConversion"/>
  </si>
  <si>
    <t>17H3784</t>
    <phoneticPr fontId="1" type="noConversion"/>
  </si>
  <si>
    <t>17J7152</t>
    <phoneticPr fontId="1" type="noConversion"/>
  </si>
  <si>
    <t>17M1776</t>
    <phoneticPr fontId="1" type="noConversion"/>
  </si>
  <si>
    <t>16Z4439</t>
    <phoneticPr fontId="1" type="noConversion"/>
  </si>
  <si>
    <t>17H3784</t>
    <phoneticPr fontId="1" type="noConversion"/>
  </si>
  <si>
    <t>17J7152</t>
    <phoneticPr fontId="1" type="noConversion"/>
  </si>
  <si>
    <t>上海</t>
    <phoneticPr fontId="1" type="noConversion"/>
  </si>
  <si>
    <t>北京</t>
    <phoneticPr fontId="1" type="noConversion"/>
  </si>
  <si>
    <t>昆明</t>
    <phoneticPr fontId="1" type="noConversion"/>
  </si>
  <si>
    <t>北京</t>
    <phoneticPr fontId="1" type="noConversion"/>
  </si>
  <si>
    <t>张三公司高管</t>
  </si>
  <si>
    <t>张三公司高管</t>
    <phoneticPr fontId="1" type="noConversion"/>
  </si>
  <si>
    <t>李四公司高管</t>
  </si>
  <si>
    <t>李四公司高管</t>
    <phoneticPr fontId="1" type="noConversion"/>
  </si>
  <si>
    <t>王五公司高管</t>
  </si>
  <si>
    <t>王五公司高管</t>
    <phoneticPr fontId="1" type="noConversion"/>
  </si>
  <si>
    <t>赵六公司高管</t>
  </si>
  <si>
    <t>赵六公司高管</t>
    <phoneticPr fontId="1" type="noConversion"/>
  </si>
  <si>
    <t>李雷公司高管</t>
  </si>
  <si>
    <t>李雷公司高管</t>
    <phoneticPr fontId="1" type="noConversion"/>
  </si>
  <si>
    <t>韩梅梅公司高管</t>
  </si>
  <si>
    <t>韩梅梅公司高管</t>
    <phoneticPr fontId="1" type="noConversion"/>
  </si>
  <si>
    <t>16L7210</t>
    <phoneticPr fontId="1" type="noConversion"/>
  </si>
  <si>
    <t>16L7210</t>
    <phoneticPr fontId="1" type="noConversion"/>
  </si>
  <si>
    <t>16L7210</t>
    <phoneticPr fontId="1" type="noConversion"/>
  </si>
  <si>
    <t>雇员编号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</si>
</sst>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.00_ "/>
    <numFmt numFmtId="177" formatCode="_ * #,##0_ ;_ * \-#,##0_ ;_ * &quot;-&quot;??_ ;_ @_ "/>
    <numFmt numFmtId="178" formatCode="0.00_);[Red]\(0.00\)"/>
    <numFmt numFmtId="179" formatCode="0.00_ ;[Red]\-0.00\ "/>
    <numFmt numFmtId="180" formatCode="#,##0.00_);[Red]\(#,##0.00\)"/>
    <numFmt numFmtId="181" formatCode="#,##0.00_ "/>
  </numFmts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0"/>
      <name val="Arial"/>
      <family val="2"/>
    </font>
    <font>
      <sz val="12"/>
      <name val="宋体"/>
      <family val="3"/>
      <charset val="134"/>
    </font>
    <font>
      <sz val="10"/>
      <color rgb="FF7030A0"/>
      <name val="Arial"/>
      <family val="2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0"/>
      <name val="宋体"/>
      <family val="2"/>
      <scheme val="minor"/>
    </font>
    <font>
      <sz val="10"/>
      <color indexed="36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" fillId="0" borderId="0"/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3" fillId="0" borderId="0"/>
    <xf numFmtId="0" fontId="6" fillId="0" borderId="0"/>
  </cellStyleXfs>
  <cellXfs count="7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Fill="1" applyBorder="1" applyAlignment="1">
      <alignment vertical="center"/>
    </xf>
    <xf numFmtId="43" fontId="0" fillId="0" borderId="0" xfId="1" applyFont="1"/>
    <xf numFmtId="177" fontId="0" fillId="0" borderId="0" xfId="1" applyNumberFormat="1" applyFont="1"/>
    <xf numFmtId="0" fontId="0" fillId="0" borderId="0" xfId="0" applyFill="1"/>
    <xf numFmtId="178" fontId="3" fillId="0" borderId="0" xfId="3" applyNumberFormat="1" applyFont="1" applyBorder="1" applyAlignment="1">
      <alignment horizontal="right" vertical="center"/>
    </xf>
    <xf numFmtId="0" fontId="5" fillId="0" borderId="0" xfId="3" applyFont="1" applyFill="1" applyBorder="1" applyAlignment="1"/>
    <xf numFmtId="0" fontId="7" fillId="0" borderId="0" xfId="3" applyFont="1" applyFill="1" applyBorder="1" applyAlignment="1"/>
    <xf numFmtId="0" fontId="3" fillId="0" borderId="0" xfId="3" applyFont="1" applyFill="1" applyBorder="1" applyAlignment="1">
      <alignment vertical="center"/>
    </xf>
    <xf numFmtId="0" fontId="3" fillId="0" borderId="0" xfId="3" applyFont="1" applyBorder="1" applyAlignment="1">
      <alignment vertical="center"/>
    </xf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0" fontId="3" fillId="0" borderId="0" xfId="0" applyFont="1" applyBorder="1" applyAlignment="1">
      <alignment vertical="center"/>
    </xf>
    <xf numFmtId="0" fontId="9" fillId="0" borderId="0" xfId="0" applyFont="1"/>
    <xf numFmtId="43" fontId="0" fillId="0" borderId="0" xfId="0" applyNumberFormat="1"/>
    <xf numFmtId="0" fontId="10" fillId="0" borderId="0" xfId="0" applyFont="1"/>
    <xf numFmtId="0" fontId="11" fillId="0" borderId="0" xfId="0" applyFont="1" applyFill="1" applyBorder="1" applyAlignment="1">
      <alignment vertical="center"/>
    </xf>
    <xf numFmtId="176" fontId="11" fillId="0" borderId="0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176" fontId="11" fillId="0" borderId="0" xfId="0" applyNumberFormat="1" applyFont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3" applyFont="1" applyFill="1" applyBorder="1" applyAlignment="1">
      <alignment vertical="center"/>
    </xf>
    <xf numFmtId="0" fontId="10" fillId="0" borderId="0" xfId="0" applyFont="1" applyFill="1" applyBorder="1"/>
    <xf numFmtId="43" fontId="0" fillId="0" borderId="0" xfId="1" applyFont="1" applyFill="1" applyAlignment="1">
      <alignment wrapText="1"/>
    </xf>
    <xf numFmtId="43" fontId="0" fillId="0" borderId="0" xfId="1" applyFont="1" applyFill="1" applyAlignment="1">
      <alignment horizontal="right" wrapText="1"/>
    </xf>
    <xf numFmtId="43" fontId="10" fillId="0" borderId="0" xfId="1" applyFont="1" applyFill="1"/>
    <xf numFmtId="43" fontId="10" fillId="0" borderId="0" xfId="1" applyFont="1"/>
    <xf numFmtId="43" fontId="0" fillId="0" borderId="0" xfId="1" applyFont="1" applyFill="1"/>
    <xf numFmtId="0" fontId="9" fillId="3" borderId="0" xfId="0" applyFont="1" applyFill="1"/>
    <xf numFmtId="0" fontId="0" fillId="0" borderId="0" xfId="0" applyFont="1"/>
    <xf numFmtId="0" fontId="12" fillId="2" borderId="2" xfId="0" applyFont="1" applyFill="1" applyBorder="1"/>
    <xf numFmtId="179" fontId="13" fillId="0" borderId="0" xfId="0" applyNumberFormat="1" applyFont="1" applyFill="1" applyBorder="1" applyAlignment="1"/>
    <xf numFmtId="178" fontId="3" fillId="0" borderId="1" xfId="7" applyNumberForma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178" fontId="0" fillId="0" borderId="0" xfId="0" applyNumberFormat="1"/>
    <xf numFmtId="178" fontId="0" fillId="0" borderId="0" xfId="1" applyNumberFormat="1" applyFont="1"/>
    <xf numFmtId="180" fontId="0" fillId="0" borderId="0" xfId="0" applyNumberFormat="1"/>
    <xf numFmtId="178" fontId="3" fillId="0" borderId="1" xfId="7" applyNumberFormat="1" applyFill="1" applyBorder="1" applyAlignment="1">
      <alignment horizontal="center" vertical="center" wrapText="1"/>
    </xf>
    <xf numFmtId="178" fontId="6" fillId="0" borderId="0" xfId="3" applyNumberFormat="1" applyFill="1" applyAlignment="1">
      <alignment vertical="center"/>
    </xf>
    <xf numFmtId="176" fontId="3" fillId="0" borderId="1" xfId="10" applyNumberFormat="1" applyBorder="1"/>
    <xf numFmtId="178" fontId="3" fillId="0" borderId="1" xfId="7" applyNumberFormat="1" applyBorder="1"/>
    <xf numFmtId="178" fontId="4" fillId="0" borderId="1" xfId="7" applyNumberFormat="1" applyFont="1" applyFill="1" applyBorder="1"/>
    <xf numFmtId="178" fontId="3" fillId="0" borderId="3" xfId="7" applyNumberFormat="1" applyFill="1" applyBorder="1"/>
    <xf numFmtId="178" fontId="3" fillId="0" borderId="0" xfId="7" applyNumberFormat="1" applyFill="1" applyBorder="1"/>
    <xf numFmtId="178" fontId="6" fillId="0" borderId="0" xfId="3" applyNumberFormat="1" applyAlignment="1">
      <alignment vertical="center"/>
    </xf>
    <xf numFmtId="178" fontId="4" fillId="0" borderId="0" xfId="7" applyNumberFormat="1" applyFont="1" applyFill="1" applyBorder="1"/>
    <xf numFmtId="178" fontId="6" fillId="0" borderId="0" xfId="3" applyNumberFormat="1" applyFill="1" applyBorder="1" applyAlignment="1">
      <alignment vertical="center"/>
    </xf>
    <xf numFmtId="178" fontId="3" fillId="0" borderId="4" xfId="7" applyNumberFormat="1" applyFill="1" applyBorder="1"/>
    <xf numFmtId="176" fontId="3" fillId="0" borderId="0" xfId="10" applyNumberFormat="1" applyFill="1" applyBorder="1"/>
    <xf numFmtId="49" fontId="3" fillId="0" borderId="0" xfId="10" applyNumberFormat="1" applyFill="1" applyBorder="1"/>
    <xf numFmtId="181" fontId="10" fillId="0" borderId="0" xfId="0" applyNumberFormat="1" applyFont="1"/>
    <xf numFmtId="0" fontId="14" fillId="0" borderId="0" xfId="0" applyFont="1"/>
    <xf numFmtId="0" fontId="0" fillId="0" borderId="0" xfId="0" applyFont="1" applyFill="1" applyBorder="1" applyAlignment="1">
      <alignment wrapText="1"/>
    </xf>
    <xf numFmtId="0" fontId="15" fillId="0" borderId="0" xfId="0" applyFont="1" applyFill="1" applyBorder="1" applyAlignment="1">
      <alignment vertical="center"/>
    </xf>
    <xf numFmtId="176" fontId="15" fillId="0" borderId="0" xfId="0" applyNumberFormat="1" applyFont="1" applyFill="1" applyBorder="1" applyAlignment="1">
      <alignment vertical="center"/>
    </xf>
    <xf numFmtId="43" fontId="15" fillId="0" borderId="0" xfId="0" applyNumberFormat="1" applyFont="1"/>
    <xf numFmtId="176" fontId="3" fillId="0" borderId="1" xfId="10" applyNumberFormat="1" applyFill="1" applyBorder="1"/>
    <xf numFmtId="49" fontId="3" fillId="0" borderId="1" xfId="10" applyNumberFormat="1" applyFill="1" applyBorder="1"/>
    <xf numFmtId="178" fontId="3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vertical="center"/>
    </xf>
    <xf numFmtId="43" fontId="3" fillId="0" borderId="0" xfId="4" applyFont="1" applyFill="1" applyBorder="1" applyAlignment="1"/>
    <xf numFmtId="178" fontId="3" fillId="0" borderId="0" xfId="7" applyNumberFormat="1" applyBorder="1"/>
  </cellXfs>
  <cellStyles count="12">
    <cellStyle name="百分比 2" xfId="5"/>
    <cellStyle name="百分比 2 2" xfId="6"/>
    <cellStyle name="常规" xfId="0" builtinId="0"/>
    <cellStyle name="常规 11" xfId="10"/>
    <cellStyle name="常规 2" xfId="3"/>
    <cellStyle name="常规 23" xfId="9"/>
    <cellStyle name="常规 3" xfId="11"/>
    <cellStyle name="常规 31" xfId="2"/>
    <cellStyle name="常规 5" xfId="7"/>
    <cellStyle name="千位分隔" xfId="1" builtinId="3"/>
    <cellStyle name="千位分隔 2" xfId="4"/>
    <cellStyle name="千位分隔 3" xfId="8"/>
  </cellStyles>
  <dxfs count="5"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numFmt numFmtId="19" formatCode="yyyy/m/d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hijian.shen\Desktop\8&#26376;timeshee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12&#26376;timesheet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timesheet%20-2015.03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898.667803819444" createdVersion="5" refreshedVersion="5" minRefreshableVersion="3" recordCount="1486">
  <cacheSource type="worksheet">
    <worksheetSource name="Table_UPA" r:id="rId2"/>
  </cacheSource>
  <cacheFields count="8">
    <cacheField name="year" numFmtId="0">
      <sharedItems containsBlank="1" count="2">
        <s v="2014"/>
        <m/>
      </sharedItems>
    </cacheField>
    <cacheField name="month" numFmtId="0">
      <sharedItems containsBlank="1" count="8">
        <s v="03"/>
        <s v="04"/>
        <s v="05"/>
        <s v="06"/>
        <s v="07"/>
        <s v="08"/>
        <s v="09"/>
        <m/>
      </sharedItems>
    </cacheField>
    <cacheField name="week_start_date" numFmtId="14">
      <sharedItems containsNonDate="0" containsDate="1" containsString="0" containsBlank="1" minDate="2014-03-03T00:00:00" maxDate="2014-09-09T00:00:00" count="29">
        <d v="2014-03-31T00:00:00"/>
        <d v="2014-04-07T00:00:00"/>
        <d v="2014-04-14T00:00:00"/>
        <d v="2014-04-21T00:00:00"/>
        <d v="2014-04-28T00:00:00"/>
        <d v="2014-05-05T00:00:00"/>
        <d v="2014-05-12T00:00:00"/>
        <d v="2014-05-19T00:00:00"/>
        <d v="2014-05-26T00:00:00"/>
        <d v="2014-06-02T00:00:00"/>
        <d v="2014-06-09T00:00:00"/>
        <d v="2014-06-16T00:00:00"/>
        <d v="2014-06-23T00:00:00"/>
        <d v="2014-06-30T00:00:00"/>
        <d v="2014-07-07T00:00:00"/>
        <d v="2014-07-14T00:00:00"/>
        <d v="2014-07-21T00:00:00"/>
        <d v="2014-07-28T00:00:00"/>
        <d v="2014-08-04T00:00:00"/>
        <d v="2014-08-11T00:00:00"/>
        <d v="2014-08-18T00:00:00"/>
        <d v="2014-08-25T00:00:00"/>
        <d v="2014-09-01T00:00:00"/>
        <d v="2014-09-08T00:00:00"/>
        <d v="2014-03-03T00:00:00"/>
        <d v="2014-03-10T00:00:00"/>
        <d v="2014-03-17T00:00:00"/>
        <d v="2014-03-24T00:00:00"/>
        <m/>
      </sharedItems>
    </cacheField>
    <cacheField name="account_code" numFmtId="0">
      <sharedItems containsBlank="1" count="67">
        <s v="后台工作"/>
        <s v="市场推广"/>
        <s v="公共假日"/>
        <s v="年假"/>
        <s v="GRCB032013"/>
        <s v="NCL012013"/>
        <s v="研究"/>
        <s v="BR012014"/>
        <s v="CGB012014"/>
        <s v="CMBC-GZ012014"/>
        <s v="CUP-BS022014"/>
        <s v="培训"/>
        <s v="SAS012014"/>
        <s v="HDP042014"/>
        <s v="MCC012014"/>
        <s v="UPAS012014"/>
        <s v="MID012014"/>
        <s v="面试"/>
        <s v="病假"/>
        <s v="JSB012013 "/>
        <s v="BCM012013"/>
        <s v="CUP-PCD012014"/>
        <s v="CCB012014"/>
        <s v="CEBBANK012014"/>
        <s v="CUP-BS012014"/>
        <s v="CITIC012014"/>
        <s v="CITIC022014"/>
        <s v="MOD022013-03"/>
        <s v="BOHZ012013"/>
        <s v="GZCB022013"/>
        <s v="探亲假"/>
        <s v="ABC012014"/>
        <s v="CITIC042014"/>
        <s v="BAI012014"/>
        <s v="CMB012013"/>
        <s v="CUPS-BSD012014"/>
        <s v="NCL012014"/>
        <s v="ZDF022013"/>
        <s v="CITIC032014"/>
        <s v="CHINAUMS012014"/>
        <s v="CUPS-BSD022013"/>
        <s v="MOD022013"/>
        <s v="XTBANK12014"/>
        <s v="CUP-BJ012014"/>
        <s v="其他"/>
        <s v="LUFAX012014"/>
        <s v="WEB062013"/>
        <s v="体检"/>
        <s v="ITMOD012014"/>
        <s v="事假"/>
        <s v="GZCB012014"/>
        <s v="MOD022013-04"/>
        <s v="CUPS-BSD012013"/>
        <s v="BONX012013"/>
        <s v="PSBC-JS012013"/>
        <s v="CUPS-TC012014"/>
        <s v="JEWELS012014"/>
        <s v="ETL032014"/>
        <s v="ITCRD2014"/>
        <s v="MOD022014-01"/>
        <s v="ITWEB012014"/>
        <s v="婚假"/>
        <s v="HD062014"/>
        <s v="OA042014"/>
        <s v="HSB012013"/>
        <s v="丧假"/>
        <m/>
      </sharedItems>
    </cacheField>
    <cacheField name="hours" numFmtId="0">
      <sharedItems containsString="0" containsBlank="1" containsNumber="1" minValue="0.5" maxValue="40"/>
    </cacheField>
    <cacheField name="week" numFmtId="0">
      <sharedItems containsString="0" containsBlank="1" containsNumber="1" containsInteger="1" minValue="10" maxValue="37"/>
    </cacheField>
    <cacheField name="emp_name" numFmtId="0">
      <sharedItems count="32">
        <s v="赵萌_x000d__x000a_管理层"/>
        <s v="呼延如生_x000d__x000a_管理层"/>
        <s v="王世今_x000d__x000a_管理层"/>
        <s v="钟晓蕙_x000d__x000a_管理层"/>
        <s v="陈静如_x000d__x000a_策略分析部"/>
        <s v="曲保吉_x000d__x000a_策略分析部"/>
        <s v="李文君_x000d__x000a_战略市场部"/>
        <s v="郭骁哲_x000d__x000a_战略市场部"/>
        <s v="张心之_x000d__x000a_战略市场部"/>
        <s v="殷敦伟_x000d__x000a_决策科学部"/>
        <s v="徐婷婷_x000d__x000a_决策科学部"/>
        <s v="诸赟_x000d__x000a_决策科学部"/>
        <s v="刘轶如_x000d__x000a_决策科学部"/>
        <s v="吴晓娇_x000d__x000a_决策科学部"/>
        <s v="师鹏云_x000d__x000a_决策科学部"/>
        <s v="汤红平_x000d__x000a_信息技术部"/>
        <s v="胡宾_x000d__x000a_信息技术部"/>
        <s v="单黄勇_x000d__x000a_信息技术部"/>
        <s v="哈越_x000d__x000a_信息技术部"/>
        <s v="林杰_x000d__x000a_信息技术部"/>
        <s v="杨金燕_x000d__x000a_人事行政部"/>
        <s v="林斌_x000d__x000a_财务管理部"/>
        <s v="姚睿睿_x000d__x000a_财务管理部"/>
        <s v="陈昂_x000d__x000a_策略分析部"/>
        <s v="王伟_x000d__x000a_信息技术部"/>
        <s v="汤旻玮_x000d__x000a_决策科学部"/>
        <s v="杨程稀_x000d__x000a_决策科学部"/>
        <s v="赖宇鹏_x000d__x000a_战略市场部"/>
        <s v="邱懋霖_x000d__x000a_决策科学部"/>
        <s v="沈志健_x000d__x000a_财务管理部"/>
        <s v="叶雷磊_x000d__x000a_战略市场部"/>
        <s v="荣亮_x000d__x000a_决策科学部"/>
      </sharedItems>
    </cacheField>
    <cacheField name="state" numFmtId="0">
      <sharedItems containsBlank="1" count="4">
        <s v="done"/>
        <s v="draft"/>
        <s v="confir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016.616142361112" createdVersion="5" refreshedVersion="5" minRefreshableVersion="3" recordCount="328">
  <cacheSource type="worksheet">
    <worksheetSource ref="A1:G1048576" sheet="Sheet5" r:id="rId2"/>
  </cacheSource>
  <cacheFields count="7">
    <cacheField name="year" numFmtId="0">
      <sharedItems containsBlank="1" count="2">
        <s v="2014"/>
        <m/>
      </sharedItems>
    </cacheField>
    <cacheField name="month" numFmtId="0">
      <sharedItems containsBlank="1" count="2">
        <s v="12"/>
        <m/>
      </sharedItems>
    </cacheField>
    <cacheField name="week_start_date" numFmtId="0">
      <sharedItems containsNonDate="0" containsDate="1" containsString="0" containsBlank="1" minDate="2014-12-01T00:00:00" maxDate="2014-12-30T00:00:00" count="6">
        <d v="2014-12-29T00:00:00"/>
        <d v="2014-12-01T00:00:00"/>
        <d v="2014-12-08T00:00:00"/>
        <d v="2014-12-15T00:00:00"/>
        <d v="2014-12-22T00:00:00"/>
        <m/>
      </sharedItems>
    </cacheField>
    <cacheField name="account_code" numFmtId="0">
      <sharedItems containsBlank="1" count="39">
        <s v="CUPS-BSD012014"/>
        <s v="公共假日"/>
        <s v="PABD112014"/>
        <s v="BJXXS122514"/>
        <s v="后台工作"/>
        <s v="BR-CQRCB012014"/>
        <s v="MID012014"/>
        <s v="面试"/>
        <s v="市场推广"/>
        <s v="年假"/>
        <s v="ABC012014"/>
        <s v="CITIC012014"/>
        <s v="BAIDU012014 "/>
        <s v="CGB012014"/>
        <s v="BCM-TR012014"/>
        <s v="CMB-CR012014"/>
        <s v="MOD022013-03"/>
        <s v="BOC012014"/>
        <s v="CITIC042014"/>
        <s v="CEBBANK012014"/>
        <s v="SPDB-TR012014"/>
        <s v="BOCO22014"/>
        <s v="BOS012014"/>
        <s v="CUP-PCD012014"/>
        <s v="BCM012013"/>
        <s v="培训"/>
        <s v="体检"/>
        <s v="病假"/>
        <s v="UPMPAY141124"/>
        <s v="事假"/>
        <s v="CMB-SMF012014"/>
        <s v="UPAS012014"/>
        <s v="BR012014"/>
        <s v="CUP-BS022014"/>
        <s v="MCC012014"/>
        <s v="HDP042014"/>
        <s v="ITMOD012014"/>
        <s v="ITWEB012014"/>
        <m/>
      </sharedItems>
    </cacheField>
    <cacheField name="hours" numFmtId="0">
      <sharedItems containsString="0" containsBlank="1" containsNumber="1" minValue="1" maxValue="40"/>
    </cacheField>
    <cacheField name="week" numFmtId="0">
      <sharedItems containsString="0" containsBlank="1" containsNumber="1" containsInteger="1" minValue="1" maxValue="52" count="6">
        <n v="1"/>
        <n v="49"/>
        <n v="50"/>
        <n v="51"/>
        <n v="52"/>
        <m/>
      </sharedItems>
    </cacheField>
    <cacheField name="emp_name" numFmtId="0">
      <sharedItems containsBlank="1" count="32">
        <s v="赵萌_x000d__x000a_管理层"/>
        <s v="呼延如生_x000d__x000a_管理层"/>
        <s v="王世今_x000d__x000a_管理层"/>
        <s v="钟晓蕙_x000d__x000a_管理层"/>
        <s v="曲保吉_x000d__x000a_策略分析部"/>
        <s v="李文君_x000d__x000a_战略市场部"/>
        <s v="郭骁哲_x000d__x000a_战略市场部"/>
        <s v="张心之_x000d__x000a_战略市场部"/>
        <s v="殷敦伟_x000d__x000a_决策科学部"/>
        <s v="徐婷婷_x000d__x000a_决策科学部"/>
        <s v="诸赟_x000d__x000a_决策科学部"/>
        <s v="刘轶如_x000d__x000a_决策科学部"/>
        <s v="师鹏云_x000d__x000a_决策科学部"/>
        <s v="汤红平_x000d__x000a_信息技术部"/>
        <s v="单黄勇_x000d__x000a_信息技术部"/>
        <s v="哈越_x000d__x000a_信息技术部"/>
        <s v="林杰_x000d__x000a_信息技术部"/>
        <s v="杨金燕_x000d__x000a_人事行政部"/>
        <s v="姚睿睿_x000d__x000a_财务管理部"/>
        <s v="陈昂_x000d__x000a_策略分析部"/>
        <s v="王伟_x000d__x000a_信息技术部"/>
        <s v="汤旻玮_x000d__x000a_决策科学部"/>
        <s v="杨程稀_x000d__x000a_决策科学部"/>
        <s v="赖宇鹏_x000d__x000a_战略市场部"/>
        <s v="沈志健_x000d__x000a_财务管理部"/>
        <s v="叶雷磊_x000d__x000a_战略市场部"/>
        <s v="荣亮_x000d__x000a_决策科学部"/>
        <s v="王心语_x000d__x000a_策略分析部"/>
        <s v="张怡_x000d__x000a_人事行政部"/>
        <s v="叶星_x000d__x000a_战略市场部"/>
        <s v="邵镜宸_x000d__x000a_信息技术部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128.653308564812" createdVersion="5" refreshedVersion="5" minRefreshableVersion="3" recordCount="431">
  <cacheSource type="worksheet">
    <worksheetSource ref="A1:Y1048576" sheet="合并表" r:id="rId2"/>
  </cacheSource>
  <cacheFields count="25">
    <cacheField name="year" numFmtId="0">
      <sharedItems containsBlank="1"/>
    </cacheField>
    <cacheField name="month" numFmtId="0">
      <sharedItems containsBlank="1"/>
    </cacheField>
    <cacheField name="week_start_date" numFmtId="0">
      <sharedItems containsDate="1" containsString="0" containsBlank="1" containsMixedTypes="1" minDate="1900-01-05T21:49:04" maxDate="1900-01-06T00:49:04"/>
    </cacheField>
    <cacheField name="account_code" numFmtId="0">
      <sharedItems containsBlank="1"/>
    </cacheField>
    <cacheField name="hours" numFmtId="0">
      <sharedItems containsString="0" containsBlank="1" containsNumber="1" minValue="1" maxValue="80"/>
    </cacheField>
    <cacheField name="week" numFmtId="0">
      <sharedItems containsString="0" containsBlank="1" containsNumber="1" containsInteger="1" minValue="10" maxValue="14"/>
    </cacheField>
    <cacheField name="emp_name" numFmtId="0">
      <sharedItems containsBlank="1"/>
    </cacheField>
    <cacheField name="state" numFmtId="0">
      <sharedItems containsBlank="1"/>
    </cacheField>
    <cacheField name="中智员工号" numFmtId="0">
      <sharedItems containsBlank="1" count="32">
        <s v="13C0183"/>
        <s v="13T0816"/>
        <s v="13C0184"/>
        <s v="14E4038"/>
        <s v="13T0813"/>
        <s v="13G2700"/>
        <s v="13P4703"/>
        <s v="14H1330"/>
        <s v="13T2436"/>
        <s v="14B7776"/>
        <s v="14B2886"/>
        <s v="14E4039"/>
        <s v="13A3525"/>
        <s v="13A3524"/>
        <s v="14F7286"/>
        <s v="14J0094"/>
        <s v="14B2891"/>
        <s v="14M2734"/>
        <s v="14P3637"/>
        <s v="14M2866"/>
        <s v="14Q9050"/>
        <s v="14Q9056"/>
        <s v="14T0380"/>
        <s v="14W3664"/>
        <s v="14W5075"/>
        <s v="15C7610"/>
        <s v="15C4050"/>
        <s v="15F5384"/>
        <s v="15Z4741"/>
        <s v="15D4909"/>
        <s v="15X8613"/>
        <m/>
      </sharedItems>
    </cacheField>
    <cacheField name="姓名" numFmtId="0">
      <sharedItems containsBlank="1"/>
    </cacheField>
    <cacheField name="0A系统用名" numFmtId="0">
      <sharedItems containsBlank="1"/>
    </cacheField>
    <cacheField name="部门" numFmtId="0">
      <sharedItems containsBlank="1"/>
    </cacheField>
    <cacheField name="费用性质" numFmtId="0">
      <sharedItems containsBlank="1"/>
    </cacheField>
    <cacheField name="薪酬总计" numFmtId="0">
      <sharedItems containsString="0" containsBlank="1" containsNumber="1" minValue="187" maxValue="14482.8125"/>
    </cacheField>
    <cacheField name="养老总计" numFmtId="0">
      <sharedItems containsString="0" containsBlank="1" containsNumber="1" minValue="-571.20000000000005" maxValue="793.17"/>
    </cacheField>
    <cacheField name="失业总计" numFmtId="0">
      <sharedItems containsString="0" containsBlank="1" containsNumber="1" minValue="-40.799999999999997" maxValue="56.654999999999994"/>
    </cacheField>
    <cacheField name="工伤总计" numFmtId="0">
      <sharedItems containsString="0" containsBlank="1" containsNumber="1" minValue="-13.6" maxValue="18.885000000000002"/>
    </cacheField>
    <cacheField name="生育总计" numFmtId="0">
      <sharedItems containsString="0" containsBlank="1" containsNumber="1" minValue="-27.2" maxValue="37.770000000000003"/>
    </cacheField>
    <cacheField name="医疗总计" numFmtId="0">
      <sharedItems containsString="0" containsBlank="1" containsNumber="1" minValue="-299.2" maxValue="415.47000000000008"/>
    </cacheField>
    <cacheField name="住房公积金总计" numFmtId="0">
      <sharedItems containsString="0" containsBlank="1" containsNumber="1" minValue="0" maxValue="403.96875"/>
    </cacheField>
    <cacheField name="管理费总计" numFmtId="0">
      <sharedItems containsString="0" containsBlank="1" containsNumber="1" minValue="0" maxValue="42.5"/>
    </cacheField>
    <cacheField name="工资支付服务费总计" numFmtId="0">
      <sharedItems containsString="0" containsBlank="1" containsNumber="1" containsInteger="1" minValue="0" maxValue="0"/>
    </cacheField>
    <cacheField name="成本合计" numFmtId="0">
      <sharedItems containsString="0" containsBlank="1" containsNumber="1" minValue="83.3" maxValue="16000.584124999998"/>
    </cacheField>
    <cacheField name="人事费用合计" numFmtId="0">
      <sharedItems containsString="0" containsBlank="1" containsNumber="1" minValue="0" maxValue="42.5"/>
    </cacheField>
    <cacheField name="项目名称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3034.628427662035" createdVersion="5" refreshedVersion="5" minRefreshableVersion="3" recordCount="102">
  <cacheSource type="worksheet">
    <worksheetSource ref="A1:Z103" sheet="合并表"/>
  </cacheSource>
  <cacheFields count="26">
    <cacheField name="年" numFmtId="0">
      <sharedItems/>
    </cacheField>
    <cacheField name="月" numFmtId="0">
      <sharedItems/>
    </cacheField>
    <cacheField name="工作日期始" numFmtId="14">
      <sharedItems/>
    </cacheField>
    <cacheField name="项目编号" numFmtId="0">
      <sharedItems/>
    </cacheField>
    <cacheField name="项目合计" numFmtId="0">
      <sharedItems containsSemiMixedTypes="0" containsString="0" containsNumber="1" containsInteger="1" minValue="0" maxValue="40"/>
    </cacheField>
    <cacheField name="周数" numFmtId="0">
      <sharedItems containsSemiMixedTypes="0" containsString="0" containsNumber="1" containsInteger="1" minValue="40" maxValue="43"/>
    </cacheField>
    <cacheField name="OA员工信息" numFmtId="0">
      <sharedItems/>
    </cacheField>
    <cacheField name="状态" numFmtId="0">
      <sharedItems/>
    </cacheField>
    <cacheField name="中智员工号" numFmtId="0">
      <sharedItems/>
    </cacheField>
    <cacheField name="姓名" numFmtId="0">
      <sharedItems/>
    </cacheField>
    <cacheField name="OA部门" numFmtId="0">
      <sharedItems/>
    </cacheField>
    <cacheField name="费用归属" numFmtId="0">
      <sharedItems count="4">
        <s v="办公室"/>
        <s v="产品运营部-伯信"/>
        <s v="市场营销部"/>
        <s v="北京分公司"/>
      </sharedItems>
    </cacheField>
    <cacheField name="费用性质" numFmtId="0">
      <sharedItems count="2">
        <s v="主营业务成本"/>
        <s v="管理费用"/>
      </sharedItems>
    </cacheField>
    <cacheField name="薪酬总计" numFmtId="43">
      <sharedItems containsSemiMixedTypes="0" containsString="0" containsNumber="1" minValue="0" maxValue="7000"/>
    </cacheField>
    <cacheField name="养老总计" numFmtId="43">
      <sharedItems containsSemiMixedTypes="0" containsString="0" containsNumber="1" minValue="0" maxValue="1098.105"/>
    </cacheField>
    <cacheField name="失业总计" numFmtId="43">
      <sharedItems containsSemiMixedTypes="0" containsString="0" containsNumber="1" minValue="0" maxValue="46.234999999999999"/>
    </cacheField>
    <cacheField name="工伤总计" numFmtId="43">
      <sharedItems containsSemiMixedTypes="0" containsString="0" containsNumber="1" minValue="0" maxValue="17.337499999999999"/>
    </cacheField>
    <cacheField name="生育总计" numFmtId="43">
      <sharedItems containsSemiMixedTypes="0" containsString="0" containsNumber="1" minValue="0" maxValue="46.234999999999999"/>
    </cacheField>
    <cacheField name="医疗总计" numFmtId="43">
      <sharedItems containsSemiMixedTypes="0" containsString="0" containsNumber="1" minValue="0" maxValue="577.95000000000005"/>
    </cacheField>
    <cacheField name="住房公积金总计" numFmtId="43">
      <sharedItems containsSemiMixedTypes="0" containsString="0" containsNumber="1" minValue="0" maxValue="693.5"/>
    </cacheField>
    <cacheField name="补充公积金总计" numFmtId="43">
      <sharedItems containsSemiMixedTypes="0" containsString="0" containsNumber="1" containsInteger="1" minValue="0" maxValue="0"/>
    </cacheField>
    <cacheField name="管理费总计" numFmtId="43">
      <sharedItems containsSemiMixedTypes="0" containsString="0" containsNumber="1" minValue="0" maxValue="48.93"/>
    </cacheField>
    <cacheField name="工资支付服务费总计" numFmtId="43">
      <sharedItems containsSemiMixedTypes="0" containsString="0" containsNumber="1" containsInteger="1" minValue="0" maxValue="0"/>
    </cacheField>
    <cacheField name="成本合计" numFmtId="43">
      <sharedItems containsSemiMixedTypes="0" containsString="0" containsNumber="1" minValue="0" maxValue="9032.4200000000019"/>
    </cacheField>
    <cacheField name="人事费用合计" numFmtId="178">
      <sharedItems containsSemiMixedTypes="0" containsString="0" containsNumber="1" minValue="0" maxValue="48.93"/>
    </cacheField>
    <cacheField name="项目名称" numFmtId="0">
      <sharedItems count="52">
        <s v="2016-UPA-ALL-R&amp;DGL"/>
        <s v="A"/>
        <s v="2017-JKSH-BD-RPT"/>
        <s v="2017-KLZX-DO-R&amp;D"/>
        <s v="2017-UPA-ALL-R&amp;DSYDC"/>
        <s v="2017-PMY-SC-R&amp;D"/>
        <s v="2016-FFT-ALL-R&amp;DSC"/>
        <s v="2017-UPA-MO-NT&amp;M"/>
        <s v="2017-JSKJ-BX-SC"/>
        <s v="2017-UPA-MO-SWB&amp;MT"/>
        <s v="2017-UPA-MO-HLWH"/>
        <s v="2016-SNJR-ALL-UPAS"/>
        <s v="2017-ZLZHY-MD-UPAS"/>
        <s v="2016-JAJH-ALL-UPAS"/>
        <s v="2016-JX-ALL-UPAS"/>
        <s v="2017-LHP-MD-UPAS"/>
        <s v="2016-WPH-ALL-UPAS"/>
        <s v="2017-DDL-MD-UPAS"/>
        <s v="2016-MZJF-ALL-UPAS"/>
        <s v="2017-HEXJ-ALL-UPAS"/>
        <s v="-UPA-MA-M&amp;D"/>
        <s v="2016-SC-ALL-R&amp;D"/>
        <s v="2017-BX-ALL-R&amp;D"/>
        <s v="2016-ZGYL-ALL-G&amp;A"/>
        <s v="2016-JDDT-ALL-R&amp;D"/>
        <s v="2016-GOVM-ALL-G&amp;A"/>
        <s v="2017-PPX-BX-UPSP"/>
        <s v="2017-FJJR-CA-BSC"/>
        <s v="2017-UPA-CA-INF"/>
        <s v="2017-SHFW-SL-SC"/>
        <s v="2016-SHWK-ALL-UPAS"/>
        <s v="2017-UPA-DL-R&amp;DSYDT"/>
        <s v="2016-UPA-ALL-G&amp;A"/>
        <s v="2016-SZGJ-ALL-SA"/>
        <s v="2016-MSXFJR-ALL-UPAS"/>
        <s v="2017-UPA-BF-M&amp;D"/>
        <s v="2015-UPA-HR-PR"/>
        <s v="2017-FG-ZI-IND"/>
        <s v="2017-YH-ZI-IND"/>
        <s v="2016-UPA-IME-R&amp;D"/>
        <s v="2016-EGA-IR&amp;D-IND"/>
        <s v="2017-UBS-ZS-AG"/>
        <s v="2017-BAM-ZI-IND"/>
        <s v="2017-GSDS-BF-UPAS"/>
        <s v="2015-UPA-ALL-INTERVIEW"/>
        <s v="2017-YLHH-BF-UPAS"/>
        <s v="-UPA-SC-G&amp;A"/>
        <s v="-UPA-FS-G&amp;A"/>
        <s v="2017-QHZX-SL-UPSM"/>
        <s v="2017-YLZC-HR-G&amp;A"/>
        <s v="-UPA-HR-G&amp;A"/>
        <s v="2017-QHZX-SL-UPS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6">
  <r>
    <x v="0"/>
    <x v="0"/>
    <x v="0"/>
    <x v="0"/>
    <n v="36"/>
    <n v="14"/>
    <x v="0"/>
    <x v="0"/>
  </r>
  <r>
    <x v="0"/>
    <x v="0"/>
    <x v="0"/>
    <x v="1"/>
    <n v="4"/>
    <n v="14"/>
    <x v="0"/>
    <x v="0"/>
  </r>
  <r>
    <x v="0"/>
    <x v="1"/>
    <x v="1"/>
    <x v="2"/>
    <n v="8"/>
    <n v="15"/>
    <x v="0"/>
    <x v="0"/>
  </r>
  <r>
    <x v="0"/>
    <x v="1"/>
    <x v="1"/>
    <x v="3"/>
    <n v="32"/>
    <n v="15"/>
    <x v="0"/>
    <x v="0"/>
  </r>
  <r>
    <x v="0"/>
    <x v="1"/>
    <x v="2"/>
    <x v="0"/>
    <n v="24"/>
    <n v="16"/>
    <x v="0"/>
    <x v="0"/>
  </r>
  <r>
    <x v="0"/>
    <x v="1"/>
    <x v="2"/>
    <x v="1"/>
    <n v="16"/>
    <n v="16"/>
    <x v="0"/>
    <x v="0"/>
  </r>
  <r>
    <x v="0"/>
    <x v="1"/>
    <x v="3"/>
    <x v="0"/>
    <n v="32"/>
    <n v="17"/>
    <x v="0"/>
    <x v="0"/>
  </r>
  <r>
    <x v="0"/>
    <x v="1"/>
    <x v="3"/>
    <x v="1"/>
    <n v="8"/>
    <n v="17"/>
    <x v="0"/>
    <x v="0"/>
  </r>
  <r>
    <x v="0"/>
    <x v="1"/>
    <x v="4"/>
    <x v="2"/>
    <n v="8"/>
    <n v="18"/>
    <x v="0"/>
    <x v="0"/>
  </r>
  <r>
    <x v="0"/>
    <x v="1"/>
    <x v="4"/>
    <x v="0"/>
    <n v="32"/>
    <n v="18"/>
    <x v="0"/>
    <x v="0"/>
  </r>
  <r>
    <x v="0"/>
    <x v="2"/>
    <x v="5"/>
    <x v="4"/>
    <n v="4"/>
    <n v="19"/>
    <x v="0"/>
    <x v="0"/>
  </r>
  <r>
    <x v="0"/>
    <x v="2"/>
    <x v="5"/>
    <x v="5"/>
    <n v="4"/>
    <n v="19"/>
    <x v="0"/>
    <x v="0"/>
  </r>
  <r>
    <x v="0"/>
    <x v="2"/>
    <x v="5"/>
    <x v="0"/>
    <n v="8"/>
    <n v="19"/>
    <x v="0"/>
    <x v="0"/>
  </r>
  <r>
    <x v="0"/>
    <x v="2"/>
    <x v="5"/>
    <x v="1"/>
    <n v="24"/>
    <n v="19"/>
    <x v="0"/>
    <x v="0"/>
  </r>
  <r>
    <x v="0"/>
    <x v="2"/>
    <x v="6"/>
    <x v="0"/>
    <n v="20"/>
    <n v="20"/>
    <x v="0"/>
    <x v="0"/>
  </r>
  <r>
    <x v="0"/>
    <x v="2"/>
    <x v="6"/>
    <x v="1"/>
    <n v="20"/>
    <n v="20"/>
    <x v="0"/>
    <x v="0"/>
  </r>
  <r>
    <x v="0"/>
    <x v="2"/>
    <x v="7"/>
    <x v="0"/>
    <n v="20"/>
    <n v="21"/>
    <x v="0"/>
    <x v="0"/>
  </r>
  <r>
    <x v="0"/>
    <x v="2"/>
    <x v="7"/>
    <x v="1"/>
    <n v="20"/>
    <n v="21"/>
    <x v="0"/>
    <x v="0"/>
  </r>
  <r>
    <x v="0"/>
    <x v="2"/>
    <x v="8"/>
    <x v="0"/>
    <n v="28"/>
    <n v="22"/>
    <x v="0"/>
    <x v="0"/>
  </r>
  <r>
    <x v="0"/>
    <x v="2"/>
    <x v="8"/>
    <x v="1"/>
    <n v="4"/>
    <n v="22"/>
    <x v="0"/>
    <x v="0"/>
  </r>
  <r>
    <x v="0"/>
    <x v="2"/>
    <x v="8"/>
    <x v="6"/>
    <n v="8"/>
    <n v="22"/>
    <x v="0"/>
    <x v="0"/>
  </r>
  <r>
    <x v="0"/>
    <x v="3"/>
    <x v="9"/>
    <x v="3"/>
    <n v="40"/>
    <n v="23"/>
    <x v="0"/>
    <x v="0"/>
  </r>
  <r>
    <x v="0"/>
    <x v="3"/>
    <x v="10"/>
    <x v="7"/>
    <n v="16"/>
    <n v="24"/>
    <x v="0"/>
    <x v="0"/>
  </r>
  <r>
    <x v="0"/>
    <x v="3"/>
    <x v="10"/>
    <x v="8"/>
    <n v="8"/>
    <n v="24"/>
    <x v="0"/>
    <x v="0"/>
  </r>
  <r>
    <x v="0"/>
    <x v="3"/>
    <x v="10"/>
    <x v="0"/>
    <n v="10"/>
    <n v="24"/>
    <x v="0"/>
    <x v="0"/>
  </r>
  <r>
    <x v="0"/>
    <x v="3"/>
    <x v="10"/>
    <x v="1"/>
    <n v="6"/>
    <n v="24"/>
    <x v="0"/>
    <x v="0"/>
  </r>
  <r>
    <x v="0"/>
    <x v="3"/>
    <x v="11"/>
    <x v="7"/>
    <n v="6"/>
    <n v="25"/>
    <x v="0"/>
    <x v="0"/>
  </r>
  <r>
    <x v="0"/>
    <x v="3"/>
    <x v="11"/>
    <x v="8"/>
    <n v="8"/>
    <n v="25"/>
    <x v="0"/>
    <x v="0"/>
  </r>
  <r>
    <x v="0"/>
    <x v="3"/>
    <x v="11"/>
    <x v="0"/>
    <n v="18"/>
    <n v="25"/>
    <x v="0"/>
    <x v="0"/>
  </r>
  <r>
    <x v="0"/>
    <x v="3"/>
    <x v="11"/>
    <x v="1"/>
    <n v="8"/>
    <n v="25"/>
    <x v="0"/>
    <x v="0"/>
  </r>
  <r>
    <x v="0"/>
    <x v="3"/>
    <x v="12"/>
    <x v="0"/>
    <n v="20"/>
    <n v="26"/>
    <x v="0"/>
    <x v="0"/>
  </r>
  <r>
    <x v="0"/>
    <x v="3"/>
    <x v="12"/>
    <x v="1"/>
    <n v="20"/>
    <n v="26"/>
    <x v="0"/>
    <x v="0"/>
  </r>
  <r>
    <x v="0"/>
    <x v="3"/>
    <x v="13"/>
    <x v="7"/>
    <n v="4"/>
    <n v="27"/>
    <x v="0"/>
    <x v="0"/>
  </r>
  <r>
    <x v="0"/>
    <x v="3"/>
    <x v="13"/>
    <x v="0"/>
    <n v="16"/>
    <n v="27"/>
    <x v="0"/>
    <x v="0"/>
  </r>
  <r>
    <x v="0"/>
    <x v="3"/>
    <x v="13"/>
    <x v="1"/>
    <n v="20"/>
    <n v="27"/>
    <x v="0"/>
    <x v="0"/>
  </r>
  <r>
    <x v="0"/>
    <x v="4"/>
    <x v="14"/>
    <x v="0"/>
    <n v="36"/>
    <n v="28"/>
    <x v="0"/>
    <x v="0"/>
  </r>
  <r>
    <x v="0"/>
    <x v="4"/>
    <x v="14"/>
    <x v="1"/>
    <n v="4"/>
    <n v="28"/>
    <x v="0"/>
    <x v="0"/>
  </r>
  <r>
    <x v="0"/>
    <x v="4"/>
    <x v="15"/>
    <x v="9"/>
    <n v="8"/>
    <n v="29"/>
    <x v="0"/>
    <x v="0"/>
  </r>
  <r>
    <x v="0"/>
    <x v="4"/>
    <x v="15"/>
    <x v="0"/>
    <n v="24"/>
    <n v="29"/>
    <x v="0"/>
    <x v="0"/>
  </r>
  <r>
    <x v="0"/>
    <x v="4"/>
    <x v="15"/>
    <x v="1"/>
    <n v="8"/>
    <n v="29"/>
    <x v="0"/>
    <x v="0"/>
  </r>
  <r>
    <x v="0"/>
    <x v="4"/>
    <x v="16"/>
    <x v="7"/>
    <n v="2"/>
    <n v="30"/>
    <x v="0"/>
    <x v="0"/>
  </r>
  <r>
    <x v="0"/>
    <x v="4"/>
    <x v="16"/>
    <x v="0"/>
    <n v="32"/>
    <n v="30"/>
    <x v="0"/>
    <x v="0"/>
  </r>
  <r>
    <x v="0"/>
    <x v="4"/>
    <x v="16"/>
    <x v="1"/>
    <n v="6"/>
    <n v="30"/>
    <x v="0"/>
    <x v="0"/>
  </r>
  <r>
    <x v="0"/>
    <x v="4"/>
    <x v="17"/>
    <x v="7"/>
    <n v="2"/>
    <n v="31"/>
    <x v="0"/>
    <x v="0"/>
  </r>
  <r>
    <x v="0"/>
    <x v="4"/>
    <x v="17"/>
    <x v="0"/>
    <n v="21"/>
    <n v="31"/>
    <x v="0"/>
    <x v="0"/>
  </r>
  <r>
    <x v="0"/>
    <x v="4"/>
    <x v="17"/>
    <x v="1"/>
    <n v="17"/>
    <n v="31"/>
    <x v="0"/>
    <x v="0"/>
  </r>
  <r>
    <x v="0"/>
    <x v="5"/>
    <x v="18"/>
    <x v="10"/>
    <n v="2.5"/>
    <n v="32"/>
    <x v="0"/>
    <x v="0"/>
  </r>
  <r>
    <x v="0"/>
    <x v="5"/>
    <x v="18"/>
    <x v="0"/>
    <n v="24"/>
    <n v="32"/>
    <x v="0"/>
    <x v="0"/>
  </r>
  <r>
    <x v="0"/>
    <x v="5"/>
    <x v="18"/>
    <x v="1"/>
    <n v="13.5"/>
    <n v="32"/>
    <x v="0"/>
    <x v="0"/>
  </r>
  <r>
    <x v="0"/>
    <x v="5"/>
    <x v="19"/>
    <x v="10"/>
    <n v="2"/>
    <n v="33"/>
    <x v="0"/>
    <x v="0"/>
  </r>
  <r>
    <x v="0"/>
    <x v="5"/>
    <x v="19"/>
    <x v="0"/>
    <n v="17"/>
    <n v="33"/>
    <x v="0"/>
    <x v="0"/>
  </r>
  <r>
    <x v="0"/>
    <x v="5"/>
    <x v="19"/>
    <x v="1"/>
    <n v="21"/>
    <n v="33"/>
    <x v="0"/>
    <x v="0"/>
  </r>
  <r>
    <x v="0"/>
    <x v="5"/>
    <x v="20"/>
    <x v="0"/>
    <n v="16"/>
    <n v="34"/>
    <x v="0"/>
    <x v="0"/>
  </r>
  <r>
    <x v="0"/>
    <x v="5"/>
    <x v="20"/>
    <x v="1"/>
    <n v="24"/>
    <n v="34"/>
    <x v="0"/>
    <x v="0"/>
  </r>
  <r>
    <x v="0"/>
    <x v="5"/>
    <x v="21"/>
    <x v="0"/>
    <n v="28"/>
    <n v="35"/>
    <x v="0"/>
    <x v="0"/>
  </r>
  <r>
    <x v="0"/>
    <x v="5"/>
    <x v="21"/>
    <x v="1"/>
    <n v="12"/>
    <n v="35"/>
    <x v="0"/>
    <x v="0"/>
  </r>
  <r>
    <x v="0"/>
    <x v="6"/>
    <x v="22"/>
    <x v="0"/>
    <n v="20"/>
    <n v="36"/>
    <x v="0"/>
    <x v="0"/>
  </r>
  <r>
    <x v="0"/>
    <x v="6"/>
    <x v="22"/>
    <x v="1"/>
    <n v="20"/>
    <n v="36"/>
    <x v="0"/>
    <x v="0"/>
  </r>
  <r>
    <x v="0"/>
    <x v="6"/>
    <x v="23"/>
    <x v="2"/>
    <n v="8"/>
    <n v="37"/>
    <x v="0"/>
    <x v="0"/>
  </r>
  <r>
    <x v="0"/>
    <x v="6"/>
    <x v="23"/>
    <x v="0"/>
    <n v="12"/>
    <n v="37"/>
    <x v="0"/>
    <x v="0"/>
  </r>
  <r>
    <x v="0"/>
    <x v="6"/>
    <x v="23"/>
    <x v="1"/>
    <n v="20"/>
    <n v="37"/>
    <x v="0"/>
    <x v="0"/>
  </r>
  <r>
    <x v="0"/>
    <x v="0"/>
    <x v="0"/>
    <x v="0"/>
    <n v="32"/>
    <n v="14"/>
    <x v="1"/>
    <x v="0"/>
  </r>
  <r>
    <x v="0"/>
    <x v="0"/>
    <x v="0"/>
    <x v="1"/>
    <n v="2"/>
    <n v="14"/>
    <x v="1"/>
    <x v="0"/>
  </r>
  <r>
    <x v="0"/>
    <x v="0"/>
    <x v="0"/>
    <x v="6"/>
    <n v="6"/>
    <n v="14"/>
    <x v="1"/>
    <x v="0"/>
  </r>
  <r>
    <x v="0"/>
    <x v="1"/>
    <x v="1"/>
    <x v="2"/>
    <n v="8"/>
    <n v="15"/>
    <x v="1"/>
    <x v="0"/>
  </r>
  <r>
    <x v="0"/>
    <x v="1"/>
    <x v="1"/>
    <x v="0"/>
    <n v="27"/>
    <n v="15"/>
    <x v="1"/>
    <x v="0"/>
  </r>
  <r>
    <x v="0"/>
    <x v="1"/>
    <x v="1"/>
    <x v="11"/>
    <n v="1"/>
    <n v="15"/>
    <x v="1"/>
    <x v="0"/>
  </r>
  <r>
    <x v="0"/>
    <x v="1"/>
    <x v="1"/>
    <x v="6"/>
    <n v="4"/>
    <n v="15"/>
    <x v="1"/>
    <x v="0"/>
  </r>
  <r>
    <x v="0"/>
    <x v="1"/>
    <x v="2"/>
    <x v="0"/>
    <n v="20"/>
    <n v="16"/>
    <x v="1"/>
    <x v="0"/>
  </r>
  <r>
    <x v="0"/>
    <x v="1"/>
    <x v="2"/>
    <x v="1"/>
    <n v="16"/>
    <n v="16"/>
    <x v="1"/>
    <x v="0"/>
  </r>
  <r>
    <x v="0"/>
    <x v="1"/>
    <x v="2"/>
    <x v="6"/>
    <n v="4"/>
    <n v="16"/>
    <x v="1"/>
    <x v="0"/>
  </r>
  <r>
    <x v="0"/>
    <x v="1"/>
    <x v="3"/>
    <x v="0"/>
    <n v="28"/>
    <n v="17"/>
    <x v="1"/>
    <x v="0"/>
  </r>
  <r>
    <x v="0"/>
    <x v="1"/>
    <x v="3"/>
    <x v="1"/>
    <n v="8"/>
    <n v="17"/>
    <x v="1"/>
    <x v="0"/>
  </r>
  <r>
    <x v="0"/>
    <x v="1"/>
    <x v="3"/>
    <x v="6"/>
    <n v="4"/>
    <n v="17"/>
    <x v="1"/>
    <x v="0"/>
  </r>
  <r>
    <x v="0"/>
    <x v="1"/>
    <x v="4"/>
    <x v="2"/>
    <n v="8"/>
    <n v="18"/>
    <x v="1"/>
    <x v="0"/>
  </r>
  <r>
    <x v="0"/>
    <x v="1"/>
    <x v="4"/>
    <x v="0"/>
    <n v="32"/>
    <n v="18"/>
    <x v="1"/>
    <x v="0"/>
  </r>
  <r>
    <x v="0"/>
    <x v="2"/>
    <x v="5"/>
    <x v="12"/>
    <n v="6"/>
    <n v="19"/>
    <x v="1"/>
    <x v="0"/>
  </r>
  <r>
    <x v="0"/>
    <x v="2"/>
    <x v="5"/>
    <x v="0"/>
    <n v="34"/>
    <n v="19"/>
    <x v="1"/>
    <x v="0"/>
  </r>
  <r>
    <x v="0"/>
    <x v="2"/>
    <x v="6"/>
    <x v="0"/>
    <n v="40"/>
    <n v="20"/>
    <x v="1"/>
    <x v="0"/>
  </r>
  <r>
    <x v="0"/>
    <x v="2"/>
    <x v="7"/>
    <x v="7"/>
    <n v="4"/>
    <n v="21"/>
    <x v="1"/>
    <x v="0"/>
  </r>
  <r>
    <x v="0"/>
    <x v="2"/>
    <x v="7"/>
    <x v="12"/>
    <n v="2"/>
    <n v="21"/>
    <x v="1"/>
    <x v="0"/>
  </r>
  <r>
    <x v="0"/>
    <x v="2"/>
    <x v="7"/>
    <x v="0"/>
    <n v="34"/>
    <n v="21"/>
    <x v="1"/>
    <x v="0"/>
  </r>
  <r>
    <x v="0"/>
    <x v="2"/>
    <x v="8"/>
    <x v="12"/>
    <n v="20"/>
    <n v="22"/>
    <x v="1"/>
    <x v="0"/>
  </r>
  <r>
    <x v="0"/>
    <x v="2"/>
    <x v="8"/>
    <x v="0"/>
    <n v="20"/>
    <n v="22"/>
    <x v="1"/>
    <x v="0"/>
  </r>
  <r>
    <x v="0"/>
    <x v="3"/>
    <x v="9"/>
    <x v="0"/>
    <n v="40"/>
    <n v="23"/>
    <x v="1"/>
    <x v="0"/>
  </r>
  <r>
    <x v="0"/>
    <x v="3"/>
    <x v="10"/>
    <x v="0"/>
    <n v="40"/>
    <n v="24"/>
    <x v="1"/>
    <x v="0"/>
  </r>
  <r>
    <x v="0"/>
    <x v="3"/>
    <x v="11"/>
    <x v="0"/>
    <n v="40"/>
    <n v="25"/>
    <x v="1"/>
    <x v="0"/>
  </r>
  <r>
    <x v="0"/>
    <x v="3"/>
    <x v="12"/>
    <x v="0"/>
    <n v="40"/>
    <n v="26"/>
    <x v="1"/>
    <x v="0"/>
  </r>
  <r>
    <x v="0"/>
    <x v="3"/>
    <x v="13"/>
    <x v="0"/>
    <n v="40"/>
    <n v="27"/>
    <x v="1"/>
    <x v="0"/>
  </r>
  <r>
    <x v="0"/>
    <x v="4"/>
    <x v="14"/>
    <x v="0"/>
    <n v="24"/>
    <n v="28"/>
    <x v="1"/>
    <x v="0"/>
  </r>
  <r>
    <x v="0"/>
    <x v="4"/>
    <x v="14"/>
    <x v="11"/>
    <n v="16"/>
    <n v="28"/>
    <x v="1"/>
    <x v="0"/>
  </r>
  <r>
    <x v="0"/>
    <x v="4"/>
    <x v="15"/>
    <x v="13"/>
    <n v="2"/>
    <n v="29"/>
    <x v="1"/>
    <x v="0"/>
  </r>
  <r>
    <x v="0"/>
    <x v="4"/>
    <x v="15"/>
    <x v="14"/>
    <n v="18"/>
    <n v="29"/>
    <x v="1"/>
    <x v="0"/>
  </r>
  <r>
    <x v="0"/>
    <x v="4"/>
    <x v="15"/>
    <x v="15"/>
    <n v="4"/>
    <n v="29"/>
    <x v="1"/>
    <x v="0"/>
  </r>
  <r>
    <x v="0"/>
    <x v="4"/>
    <x v="15"/>
    <x v="0"/>
    <n v="16"/>
    <n v="29"/>
    <x v="1"/>
    <x v="0"/>
  </r>
  <r>
    <x v="0"/>
    <x v="4"/>
    <x v="16"/>
    <x v="13"/>
    <n v="2"/>
    <n v="30"/>
    <x v="1"/>
    <x v="0"/>
  </r>
  <r>
    <x v="0"/>
    <x v="4"/>
    <x v="16"/>
    <x v="14"/>
    <n v="22"/>
    <n v="30"/>
    <x v="1"/>
    <x v="0"/>
  </r>
  <r>
    <x v="0"/>
    <x v="4"/>
    <x v="16"/>
    <x v="15"/>
    <n v="8"/>
    <n v="30"/>
    <x v="1"/>
    <x v="0"/>
  </r>
  <r>
    <x v="0"/>
    <x v="4"/>
    <x v="16"/>
    <x v="0"/>
    <n v="8"/>
    <n v="30"/>
    <x v="1"/>
    <x v="0"/>
  </r>
  <r>
    <x v="0"/>
    <x v="4"/>
    <x v="17"/>
    <x v="13"/>
    <n v="2"/>
    <n v="31"/>
    <x v="1"/>
    <x v="0"/>
  </r>
  <r>
    <x v="0"/>
    <x v="4"/>
    <x v="17"/>
    <x v="14"/>
    <n v="12"/>
    <n v="31"/>
    <x v="1"/>
    <x v="0"/>
  </r>
  <r>
    <x v="0"/>
    <x v="4"/>
    <x v="17"/>
    <x v="15"/>
    <n v="4"/>
    <n v="31"/>
    <x v="1"/>
    <x v="0"/>
  </r>
  <r>
    <x v="0"/>
    <x v="4"/>
    <x v="17"/>
    <x v="0"/>
    <n v="10"/>
    <n v="31"/>
    <x v="1"/>
    <x v="0"/>
  </r>
  <r>
    <x v="0"/>
    <x v="4"/>
    <x v="17"/>
    <x v="3"/>
    <n v="8"/>
    <n v="31"/>
    <x v="1"/>
    <x v="0"/>
  </r>
  <r>
    <x v="0"/>
    <x v="4"/>
    <x v="17"/>
    <x v="1"/>
    <n v="4"/>
    <n v="31"/>
    <x v="1"/>
    <x v="0"/>
  </r>
  <r>
    <x v="0"/>
    <x v="5"/>
    <x v="18"/>
    <x v="10"/>
    <n v="2"/>
    <n v="32"/>
    <x v="1"/>
    <x v="0"/>
  </r>
  <r>
    <x v="0"/>
    <x v="5"/>
    <x v="18"/>
    <x v="14"/>
    <n v="22"/>
    <n v="32"/>
    <x v="1"/>
    <x v="0"/>
  </r>
  <r>
    <x v="0"/>
    <x v="5"/>
    <x v="18"/>
    <x v="0"/>
    <n v="16"/>
    <n v="32"/>
    <x v="1"/>
    <x v="0"/>
  </r>
  <r>
    <x v="0"/>
    <x v="5"/>
    <x v="19"/>
    <x v="10"/>
    <n v="4"/>
    <n v="33"/>
    <x v="1"/>
    <x v="0"/>
  </r>
  <r>
    <x v="0"/>
    <x v="5"/>
    <x v="19"/>
    <x v="0"/>
    <n v="12"/>
    <n v="33"/>
    <x v="1"/>
    <x v="0"/>
  </r>
  <r>
    <x v="0"/>
    <x v="5"/>
    <x v="19"/>
    <x v="1"/>
    <n v="24"/>
    <n v="33"/>
    <x v="1"/>
    <x v="0"/>
  </r>
  <r>
    <x v="0"/>
    <x v="5"/>
    <x v="20"/>
    <x v="10"/>
    <n v="2"/>
    <n v="34"/>
    <x v="1"/>
    <x v="0"/>
  </r>
  <r>
    <x v="0"/>
    <x v="5"/>
    <x v="20"/>
    <x v="14"/>
    <n v="4"/>
    <n v="34"/>
    <x v="1"/>
    <x v="0"/>
  </r>
  <r>
    <x v="0"/>
    <x v="5"/>
    <x v="20"/>
    <x v="16"/>
    <n v="6"/>
    <n v="34"/>
    <x v="1"/>
    <x v="0"/>
  </r>
  <r>
    <x v="0"/>
    <x v="5"/>
    <x v="20"/>
    <x v="0"/>
    <n v="24"/>
    <n v="34"/>
    <x v="1"/>
    <x v="0"/>
  </r>
  <r>
    <x v="0"/>
    <x v="5"/>
    <x v="20"/>
    <x v="1"/>
    <n v="4"/>
    <n v="34"/>
    <x v="1"/>
    <x v="0"/>
  </r>
  <r>
    <x v="0"/>
    <x v="5"/>
    <x v="21"/>
    <x v="14"/>
    <n v="14"/>
    <n v="35"/>
    <x v="1"/>
    <x v="0"/>
  </r>
  <r>
    <x v="0"/>
    <x v="5"/>
    <x v="21"/>
    <x v="0"/>
    <n v="16"/>
    <n v="35"/>
    <x v="1"/>
    <x v="0"/>
  </r>
  <r>
    <x v="0"/>
    <x v="5"/>
    <x v="21"/>
    <x v="17"/>
    <n v="2"/>
    <n v="35"/>
    <x v="1"/>
    <x v="0"/>
  </r>
  <r>
    <x v="0"/>
    <x v="5"/>
    <x v="21"/>
    <x v="1"/>
    <n v="8"/>
    <n v="35"/>
    <x v="1"/>
    <x v="0"/>
  </r>
  <r>
    <x v="0"/>
    <x v="0"/>
    <x v="0"/>
    <x v="0"/>
    <n v="15"/>
    <n v="14"/>
    <x v="2"/>
    <x v="0"/>
  </r>
  <r>
    <x v="0"/>
    <x v="0"/>
    <x v="0"/>
    <x v="1"/>
    <n v="25"/>
    <n v="14"/>
    <x v="2"/>
    <x v="0"/>
  </r>
  <r>
    <x v="0"/>
    <x v="1"/>
    <x v="1"/>
    <x v="18"/>
    <n v="16"/>
    <n v="15"/>
    <x v="2"/>
    <x v="0"/>
  </r>
  <r>
    <x v="0"/>
    <x v="1"/>
    <x v="1"/>
    <x v="0"/>
    <n v="12"/>
    <n v="15"/>
    <x v="2"/>
    <x v="0"/>
  </r>
  <r>
    <x v="0"/>
    <x v="1"/>
    <x v="1"/>
    <x v="1"/>
    <n v="12"/>
    <n v="15"/>
    <x v="2"/>
    <x v="0"/>
  </r>
  <r>
    <x v="0"/>
    <x v="1"/>
    <x v="2"/>
    <x v="19"/>
    <n v="8"/>
    <n v="16"/>
    <x v="2"/>
    <x v="0"/>
  </r>
  <r>
    <x v="0"/>
    <x v="1"/>
    <x v="2"/>
    <x v="18"/>
    <n v="8"/>
    <n v="16"/>
    <x v="2"/>
    <x v="0"/>
  </r>
  <r>
    <x v="0"/>
    <x v="1"/>
    <x v="2"/>
    <x v="0"/>
    <n v="9"/>
    <n v="16"/>
    <x v="2"/>
    <x v="0"/>
  </r>
  <r>
    <x v="0"/>
    <x v="1"/>
    <x v="2"/>
    <x v="1"/>
    <n v="15"/>
    <n v="16"/>
    <x v="2"/>
    <x v="0"/>
  </r>
  <r>
    <x v="0"/>
    <x v="1"/>
    <x v="3"/>
    <x v="20"/>
    <n v="12"/>
    <n v="17"/>
    <x v="2"/>
    <x v="0"/>
  </r>
  <r>
    <x v="0"/>
    <x v="1"/>
    <x v="3"/>
    <x v="21"/>
    <n v="3"/>
    <n v="17"/>
    <x v="2"/>
    <x v="0"/>
  </r>
  <r>
    <x v="0"/>
    <x v="1"/>
    <x v="3"/>
    <x v="0"/>
    <n v="9"/>
    <n v="17"/>
    <x v="2"/>
    <x v="0"/>
  </r>
  <r>
    <x v="0"/>
    <x v="1"/>
    <x v="3"/>
    <x v="1"/>
    <n v="16"/>
    <n v="17"/>
    <x v="2"/>
    <x v="0"/>
  </r>
  <r>
    <x v="0"/>
    <x v="2"/>
    <x v="8"/>
    <x v="7"/>
    <n v="3"/>
    <n v="22"/>
    <x v="2"/>
    <x v="0"/>
  </r>
  <r>
    <x v="0"/>
    <x v="2"/>
    <x v="8"/>
    <x v="22"/>
    <n v="11"/>
    <n v="22"/>
    <x v="2"/>
    <x v="0"/>
  </r>
  <r>
    <x v="0"/>
    <x v="2"/>
    <x v="8"/>
    <x v="23"/>
    <n v="2"/>
    <n v="22"/>
    <x v="2"/>
    <x v="0"/>
  </r>
  <r>
    <x v="0"/>
    <x v="2"/>
    <x v="8"/>
    <x v="24"/>
    <n v="10"/>
    <n v="22"/>
    <x v="2"/>
    <x v="0"/>
  </r>
  <r>
    <x v="0"/>
    <x v="2"/>
    <x v="8"/>
    <x v="21"/>
    <n v="1"/>
    <n v="22"/>
    <x v="2"/>
    <x v="0"/>
  </r>
  <r>
    <x v="0"/>
    <x v="2"/>
    <x v="8"/>
    <x v="4"/>
    <n v="2"/>
    <n v="22"/>
    <x v="2"/>
    <x v="0"/>
  </r>
  <r>
    <x v="0"/>
    <x v="2"/>
    <x v="8"/>
    <x v="1"/>
    <n v="11"/>
    <n v="22"/>
    <x v="2"/>
    <x v="0"/>
  </r>
  <r>
    <x v="0"/>
    <x v="3"/>
    <x v="9"/>
    <x v="22"/>
    <n v="1"/>
    <n v="23"/>
    <x v="2"/>
    <x v="0"/>
  </r>
  <r>
    <x v="0"/>
    <x v="3"/>
    <x v="9"/>
    <x v="25"/>
    <n v="3"/>
    <n v="23"/>
    <x v="2"/>
    <x v="0"/>
  </r>
  <r>
    <x v="0"/>
    <x v="3"/>
    <x v="9"/>
    <x v="26"/>
    <n v="4"/>
    <n v="23"/>
    <x v="2"/>
    <x v="0"/>
  </r>
  <r>
    <x v="0"/>
    <x v="3"/>
    <x v="9"/>
    <x v="24"/>
    <n v="6"/>
    <n v="23"/>
    <x v="2"/>
    <x v="0"/>
  </r>
  <r>
    <x v="0"/>
    <x v="3"/>
    <x v="9"/>
    <x v="21"/>
    <n v="2"/>
    <n v="23"/>
    <x v="2"/>
    <x v="0"/>
  </r>
  <r>
    <x v="0"/>
    <x v="3"/>
    <x v="9"/>
    <x v="27"/>
    <n v="1"/>
    <n v="23"/>
    <x v="2"/>
    <x v="0"/>
  </r>
  <r>
    <x v="0"/>
    <x v="3"/>
    <x v="9"/>
    <x v="1"/>
    <n v="23"/>
    <n v="23"/>
    <x v="2"/>
    <x v="0"/>
  </r>
  <r>
    <x v="0"/>
    <x v="3"/>
    <x v="10"/>
    <x v="20"/>
    <n v="5"/>
    <n v="24"/>
    <x v="2"/>
    <x v="0"/>
  </r>
  <r>
    <x v="0"/>
    <x v="3"/>
    <x v="10"/>
    <x v="28"/>
    <n v="2"/>
    <n v="24"/>
    <x v="2"/>
    <x v="0"/>
  </r>
  <r>
    <x v="0"/>
    <x v="3"/>
    <x v="10"/>
    <x v="7"/>
    <n v="4"/>
    <n v="24"/>
    <x v="2"/>
    <x v="0"/>
  </r>
  <r>
    <x v="0"/>
    <x v="3"/>
    <x v="10"/>
    <x v="29"/>
    <n v="2"/>
    <n v="24"/>
    <x v="2"/>
    <x v="0"/>
  </r>
  <r>
    <x v="0"/>
    <x v="3"/>
    <x v="10"/>
    <x v="1"/>
    <n v="27"/>
    <n v="24"/>
    <x v="2"/>
    <x v="0"/>
  </r>
  <r>
    <x v="0"/>
    <x v="3"/>
    <x v="11"/>
    <x v="8"/>
    <n v="3"/>
    <n v="25"/>
    <x v="2"/>
    <x v="0"/>
  </r>
  <r>
    <x v="0"/>
    <x v="3"/>
    <x v="11"/>
    <x v="4"/>
    <n v="2"/>
    <n v="25"/>
    <x v="2"/>
    <x v="0"/>
  </r>
  <r>
    <x v="0"/>
    <x v="3"/>
    <x v="11"/>
    <x v="1"/>
    <n v="35"/>
    <n v="25"/>
    <x v="2"/>
    <x v="0"/>
  </r>
  <r>
    <x v="0"/>
    <x v="3"/>
    <x v="12"/>
    <x v="23"/>
    <n v="4"/>
    <n v="26"/>
    <x v="2"/>
    <x v="0"/>
  </r>
  <r>
    <x v="0"/>
    <x v="3"/>
    <x v="12"/>
    <x v="26"/>
    <n v="8"/>
    <n v="26"/>
    <x v="2"/>
    <x v="0"/>
  </r>
  <r>
    <x v="0"/>
    <x v="3"/>
    <x v="12"/>
    <x v="1"/>
    <n v="28"/>
    <n v="26"/>
    <x v="2"/>
    <x v="0"/>
  </r>
  <r>
    <x v="0"/>
    <x v="3"/>
    <x v="13"/>
    <x v="30"/>
    <n v="40"/>
    <n v="27"/>
    <x v="2"/>
    <x v="0"/>
  </r>
  <r>
    <x v="0"/>
    <x v="4"/>
    <x v="14"/>
    <x v="25"/>
    <n v="4"/>
    <n v="28"/>
    <x v="2"/>
    <x v="0"/>
  </r>
  <r>
    <x v="0"/>
    <x v="4"/>
    <x v="14"/>
    <x v="3"/>
    <n v="8"/>
    <n v="28"/>
    <x v="2"/>
    <x v="0"/>
  </r>
  <r>
    <x v="0"/>
    <x v="4"/>
    <x v="14"/>
    <x v="1"/>
    <n v="28"/>
    <n v="28"/>
    <x v="2"/>
    <x v="0"/>
  </r>
  <r>
    <x v="0"/>
    <x v="4"/>
    <x v="15"/>
    <x v="31"/>
    <n v="4"/>
    <n v="29"/>
    <x v="2"/>
    <x v="0"/>
  </r>
  <r>
    <x v="0"/>
    <x v="4"/>
    <x v="15"/>
    <x v="20"/>
    <n v="4"/>
    <n v="29"/>
    <x v="2"/>
    <x v="0"/>
  </r>
  <r>
    <x v="0"/>
    <x v="4"/>
    <x v="15"/>
    <x v="22"/>
    <n v="3"/>
    <n v="29"/>
    <x v="2"/>
    <x v="0"/>
  </r>
  <r>
    <x v="0"/>
    <x v="4"/>
    <x v="15"/>
    <x v="32"/>
    <n v="2"/>
    <n v="29"/>
    <x v="2"/>
    <x v="0"/>
  </r>
  <r>
    <x v="0"/>
    <x v="4"/>
    <x v="15"/>
    <x v="15"/>
    <n v="6"/>
    <n v="29"/>
    <x v="2"/>
    <x v="0"/>
  </r>
  <r>
    <x v="0"/>
    <x v="4"/>
    <x v="15"/>
    <x v="1"/>
    <n v="21"/>
    <n v="29"/>
    <x v="2"/>
    <x v="0"/>
  </r>
  <r>
    <x v="0"/>
    <x v="4"/>
    <x v="16"/>
    <x v="33"/>
    <n v="4"/>
    <n v="30"/>
    <x v="2"/>
    <x v="0"/>
  </r>
  <r>
    <x v="0"/>
    <x v="4"/>
    <x v="16"/>
    <x v="8"/>
    <n v="1"/>
    <n v="30"/>
    <x v="2"/>
    <x v="0"/>
  </r>
  <r>
    <x v="0"/>
    <x v="4"/>
    <x v="16"/>
    <x v="34"/>
    <n v="2"/>
    <n v="30"/>
    <x v="2"/>
    <x v="0"/>
  </r>
  <r>
    <x v="0"/>
    <x v="4"/>
    <x v="16"/>
    <x v="9"/>
    <n v="1"/>
    <n v="30"/>
    <x v="2"/>
    <x v="0"/>
  </r>
  <r>
    <x v="0"/>
    <x v="4"/>
    <x v="16"/>
    <x v="0"/>
    <n v="7"/>
    <n v="30"/>
    <x v="2"/>
    <x v="0"/>
  </r>
  <r>
    <x v="0"/>
    <x v="4"/>
    <x v="16"/>
    <x v="1"/>
    <n v="25"/>
    <n v="30"/>
    <x v="2"/>
    <x v="0"/>
  </r>
  <r>
    <x v="0"/>
    <x v="4"/>
    <x v="17"/>
    <x v="35"/>
    <n v="1"/>
    <n v="31"/>
    <x v="2"/>
    <x v="0"/>
  </r>
  <r>
    <x v="0"/>
    <x v="4"/>
    <x v="17"/>
    <x v="36"/>
    <n v="1"/>
    <n v="31"/>
    <x v="2"/>
    <x v="0"/>
  </r>
  <r>
    <x v="0"/>
    <x v="4"/>
    <x v="17"/>
    <x v="37"/>
    <n v="2"/>
    <n v="31"/>
    <x v="2"/>
    <x v="0"/>
  </r>
  <r>
    <x v="0"/>
    <x v="4"/>
    <x v="17"/>
    <x v="0"/>
    <n v="4"/>
    <n v="31"/>
    <x v="2"/>
    <x v="0"/>
  </r>
  <r>
    <x v="0"/>
    <x v="4"/>
    <x v="17"/>
    <x v="1"/>
    <n v="32"/>
    <n v="31"/>
    <x v="2"/>
    <x v="0"/>
  </r>
  <r>
    <x v="0"/>
    <x v="5"/>
    <x v="18"/>
    <x v="38"/>
    <n v="3"/>
    <n v="32"/>
    <x v="2"/>
    <x v="0"/>
  </r>
  <r>
    <x v="0"/>
    <x v="5"/>
    <x v="18"/>
    <x v="21"/>
    <n v="4"/>
    <n v="32"/>
    <x v="2"/>
    <x v="0"/>
  </r>
  <r>
    <x v="0"/>
    <x v="5"/>
    <x v="18"/>
    <x v="36"/>
    <n v="1"/>
    <n v="32"/>
    <x v="2"/>
    <x v="0"/>
  </r>
  <r>
    <x v="0"/>
    <x v="5"/>
    <x v="18"/>
    <x v="0"/>
    <n v="10"/>
    <n v="32"/>
    <x v="2"/>
    <x v="0"/>
  </r>
  <r>
    <x v="0"/>
    <x v="5"/>
    <x v="18"/>
    <x v="17"/>
    <n v="1"/>
    <n v="32"/>
    <x v="2"/>
    <x v="0"/>
  </r>
  <r>
    <x v="0"/>
    <x v="5"/>
    <x v="18"/>
    <x v="1"/>
    <n v="21"/>
    <n v="32"/>
    <x v="2"/>
    <x v="0"/>
  </r>
  <r>
    <x v="0"/>
    <x v="5"/>
    <x v="19"/>
    <x v="7"/>
    <n v="1"/>
    <n v="33"/>
    <x v="2"/>
    <x v="0"/>
  </r>
  <r>
    <x v="0"/>
    <x v="5"/>
    <x v="19"/>
    <x v="39"/>
    <n v="2"/>
    <n v="33"/>
    <x v="2"/>
    <x v="0"/>
  </r>
  <r>
    <x v="0"/>
    <x v="5"/>
    <x v="19"/>
    <x v="9"/>
    <n v="2"/>
    <n v="33"/>
    <x v="2"/>
    <x v="0"/>
  </r>
  <r>
    <x v="0"/>
    <x v="5"/>
    <x v="19"/>
    <x v="21"/>
    <n v="1"/>
    <n v="33"/>
    <x v="2"/>
    <x v="0"/>
  </r>
  <r>
    <x v="0"/>
    <x v="5"/>
    <x v="19"/>
    <x v="40"/>
    <n v="3"/>
    <n v="33"/>
    <x v="2"/>
    <x v="0"/>
  </r>
  <r>
    <x v="0"/>
    <x v="5"/>
    <x v="19"/>
    <x v="41"/>
    <n v="2"/>
    <n v="33"/>
    <x v="2"/>
    <x v="0"/>
  </r>
  <r>
    <x v="0"/>
    <x v="5"/>
    <x v="19"/>
    <x v="36"/>
    <n v="1"/>
    <n v="33"/>
    <x v="2"/>
    <x v="0"/>
  </r>
  <r>
    <x v="0"/>
    <x v="5"/>
    <x v="19"/>
    <x v="17"/>
    <n v="3"/>
    <n v="33"/>
    <x v="2"/>
    <x v="0"/>
  </r>
  <r>
    <x v="0"/>
    <x v="5"/>
    <x v="19"/>
    <x v="1"/>
    <n v="25"/>
    <n v="33"/>
    <x v="2"/>
    <x v="0"/>
  </r>
  <r>
    <x v="0"/>
    <x v="5"/>
    <x v="20"/>
    <x v="22"/>
    <n v="5"/>
    <n v="34"/>
    <x v="2"/>
    <x v="0"/>
  </r>
  <r>
    <x v="0"/>
    <x v="5"/>
    <x v="20"/>
    <x v="25"/>
    <n v="5"/>
    <n v="34"/>
    <x v="2"/>
    <x v="0"/>
  </r>
  <r>
    <x v="0"/>
    <x v="5"/>
    <x v="20"/>
    <x v="34"/>
    <n v="3"/>
    <n v="34"/>
    <x v="2"/>
    <x v="0"/>
  </r>
  <r>
    <x v="0"/>
    <x v="5"/>
    <x v="20"/>
    <x v="15"/>
    <n v="7"/>
    <n v="34"/>
    <x v="2"/>
    <x v="0"/>
  </r>
  <r>
    <x v="0"/>
    <x v="5"/>
    <x v="20"/>
    <x v="0"/>
    <n v="13"/>
    <n v="34"/>
    <x v="2"/>
    <x v="0"/>
  </r>
  <r>
    <x v="0"/>
    <x v="5"/>
    <x v="20"/>
    <x v="1"/>
    <n v="3"/>
    <n v="34"/>
    <x v="2"/>
    <x v="0"/>
  </r>
  <r>
    <x v="0"/>
    <x v="5"/>
    <x v="20"/>
    <x v="6"/>
    <n v="4"/>
    <n v="34"/>
    <x v="2"/>
    <x v="0"/>
  </r>
  <r>
    <x v="0"/>
    <x v="5"/>
    <x v="21"/>
    <x v="23"/>
    <n v="5"/>
    <n v="35"/>
    <x v="2"/>
    <x v="0"/>
  </r>
  <r>
    <x v="0"/>
    <x v="5"/>
    <x v="21"/>
    <x v="35"/>
    <n v="3"/>
    <n v="35"/>
    <x v="2"/>
    <x v="0"/>
  </r>
  <r>
    <x v="0"/>
    <x v="5"/>
    <x v="21"/>
    <x v="5"/>
    <n v="3"/>
    <n v="35"/>
    <x v="2"/>
    <x v="0"/>
  </r>
  <r>
    <x v="0"/>
    <x v="5"/>
    <x v="21"/>
    <x v="42"/>
    <n v="6"/>
    <n v="35"/>
    <x v="2"/>
    <x v="0"/>
  </r>
  <r>
    <x v="0"/>
    <x v="5"/>
    <x v="21"/>
    <x v="1"/>
    <n v="20"/>
    <n v="35"/>
    <x v="2"/>
    <x v="0"/>
  </r>
  <r>
    <x v="0"/>
    <x v="5"/>
    <x v="21"/>
    <x v="6"/>
    <n v="3"/>
    <n v="35"/>
    <x v="2"/>
    <x v="0"/>
  </r>
  <r>
    <x v="0"/>
    <x v="6"/>
    <x v="22"/>
    <x v="31"/>
    <n v="4"/>
    <n v="36"/>
    <x v="2"/>
    <x v="0"/>
  </r>
  <r>
    <x v="0"/>
    <x v="6"/>
    <x v="22"/>
    <x v="33"/>
    <n v="2"/>
    <n v="36"/>
    <x v="2"/>
    <x v="0"/>
  </r>
  <r>
    <x v="0"/>
    <x v="6"/>
    <x v="22"/>
    <x v="22"/>
    <n v="4"/>
    <n v="36"/>
    <x v="2"/>
    <x v="0"/>
  </r>
  <r>
    <x v="0"/>
    <x v="6"/>
    <x v="22"/>
    <x v="15"/>
    <n v="2"/>
    <n v="36"/>
    <x v="2"/>
    <x v="0"/>
  </r>
  <r>
    <x v="0"/>
    <x v="6"/>
    <x v="22"/>
    <x v="1"/>
    <n v="28"/>
    <n v="36"/>
    <x v="2"/>
    <x v="0"/>
  </r>
  <r>
    <x v="0"/>
    <x v="6"/>
    <x v="23"/>
    <x v="32"/>
    <n v="2"/>
    <n v="37"/>
    <x v="2"/>
    <x v="0"/>
  </r>
  <r>
    <x v="0"/>
    <x v="6"/>
    <x v="23"/>
    <x v="43"/>
    <n v="3"/>
    <n v="37"/>
    <x v="2"/>
    <x v="0"/>
  </r>
  <r>
    <x v="0"/>
    <x v="6"/>
    <x v="23"/>
    <x v="35"/>
    <n v="1"/>
    <n v="37"/>
    <x v="2"/>
    <x v="0"/>
  </r>
  <r>
    <x v="0"/>
    <x v="6"/>
    <x v="23"/>
    <x v="16"/>
    <n v="1"/>
    <n v="37"/>
    <x v="2"/>
    <x v="0"/>
  </r>
  <r>
    <x v="0"/>
    <x v="6"/>
    <x v="23"/>
    <x v="2"/>
    <n v="8"/>
    <n v="37"/>
    <x v="2"/>
    <x v="0"/>
  </r>
  <r>
    <x v="0"/>
    <x v="6"/>
    <x v="23"/>
    <x v="17"/>
    <n v="9"/>
    <n v="37"/>
    <x v="2"/>
    <x v="0"/>
  </r>
  <r>
    <x v="0"/>
    <x v="6"/>
    <x v="23"/>
    <x v="1"/>
    <n v="16"/>
    <n v="37"/>
    <x v="2"/>
    <x v="0"/>
  </r>
  <r>
    <x v="0"/>
    <x v="0"/>
    <x v="0"/>
    <x v="0"/>
    <n v="16"/>
    <n v="14"/>
    <x v="3"/>
    <x v="0"/>
  </r>
  <r>
    <x v="0"/>
    <x v="0"/>
    <x v="0"/>
    <x v="44"/>
    <n v="24"/>
    <n v="14"/>
    <x v="3"/>
    <x v="0"/>
  </r>
  <r>
    <x v="0"/>
    <x v="1"/>
    <x v="1"/>
    <x v="2"/>
    <n v="8"/>
    <n v="15"/>
    <x v="3"/>
    <x v="0"/>
  </r>
  <r>
    <x v="0"/>
    <x v="1"/>
    <x v="1"/>
    <x v="3"/>
    <n v="32"/>
    <n v="15"/>
    <x v="3"/>
    <x v="0"/>
  </r>
  <r>
    <x v="0"/>
    <x v="1"/>
    <x v="2"/>
    <x v="0"/>
    <n v="28"/>
    <n v="16"/>
    <x v="3"/>
    <x v="0"/>
  </r>
  <r>
    <x v="0"/>
    <x v="1"/>
    <x v="2"/>
    <x v="1"/>
    <n v="12"/>
    <n v="16"/>
    <x v="3"/>
    <x v="0"/>
  </r>
  <r>
    <x v="0"/>
    <x v="1"/>
    <x v="3"/>
    <x v="12"/>
    <n v="16"/>
    <n v="17"/>
    <x v="3"/>
    <x v="0"/>
  </r>
  <r>
    <x v="0"/>
    <x v="1"/>
    <x v="3"/>
    <x v="0"/>
    <n v="24"/>
    <n v="17"/>
    <x v="3"/>
    <x v="0"/>
  </r>
  <r>
    <x v="0"/>
    <x v="1"/>
    <x v="4"/>
    <x v="12"/>
    <n v="16"/>
    <n v="18"/>
    <x v="3"/>
    <x v="0"/>
  </r>
  <r>
    <x v="0"/>
    <x v="1"/>
    <x v="4"/>
    <x v="2"/>
    <n v="8"/>
    <n v="18"/>
    <x v="3"/>
    <x v="0"/>
  </r>
  <r>
    <x v="0"/>
    <x v="1"/>
    <x v="4"/>
    <x v="0"/>
    <n v="16"/>
    <n v="18"/>
    <x v="3"/>
    <x v="0"/>
  </r>
  <r>
    <x v="0"/>
    <x v="2"/>
    <x v="5"/>
    <x v="12"/>
    <n v="4"/>
    <n v="19"/>
    <x v="3"/>
    <x v="0"/>
  </r>
  <r>
    <x v="0"/>
    <x v="2"/>
    <x v="5"/>
    <x v="18"/>
    <n v="4"/>
    <n v="19"/>
    <x v="3"/>
    <x v="0"/>
  </r>
  <r>
    <x v="0"/>
    <x v="2"/>
    <x v="5"/>
    <x v="0"/>
    <n v="29"/>
    <n v="19"/>
    <x v="3"/>
    <x v="0"/>
  </r>
  <r>
    <x v="0"/>
    <x v="2"/>
    <x v="5"/>
    <x v="1"/>
    <n v="3"/>
    <n v="19"/>
    <x v="3"/>
    <x v="0"/>
  </r>
  <r>
    <x v="0"/>
    <x v="2"/>
    <x v="6"/>
    <x v="0"/>
    <n v="40"/>
    <n v="20"/>
    <x v="3"/>
    <x v="0"/>
  </r>
  <r>
    <x v="0"/>
    <x v="2"/>
    <x v="7"/>
    <x v="0"/>
    <n v="40"/>
    <n v="21"/>
    <x v="3"/>
    <x v="0"/>
  </r>
  <r>
    <x v="0"/>
    <x v="2"/>
    <x v="8"/>
    <x v="18"/>
    <n v="8"/>
    <n v="22"/>
    <x v="3"/>
    <x v="0"/>
  </r>
  <r>
    <x v="0"/>
    <x v="2"/>
    <x v="8"/>
    <x v="0"/>
    <n v="32"/>
    <n v="22"/>
    <x v="3"/>
    <x v="0"/>
  </r>
  <r>
    <x v="0"/>
    <x v="3"/>
    <x v="9"/>
    <x v="2"/>
    <n v="8"/>
    <n v="23"/>
    <x v="3"/>
    <x v="0"/>
  </r>
  <r>
    <x v="0"/>
    <x v="3"/>
    <x v="9"/>
    <x v="0"/>
    <n v="32"/>
    <n v="23"/>
    <x v="3"/>
    <x v="0"/>
  </r>
  <r>
    <x v="0"/>
    <x v="3"/>
    <x v="10"/>
    <x v="0"/>
    <n v="40"/>
    <n v="24"/>
    <x v="3"/>
    <x v="0"/>
  </r>
  <r>
    <x v="0"/>
    <x v="3"/>
    <x v="11"/>
    <x v="0"/>
    <n v="40"/>
    <n v="25"/>
    <x v="3"/>
    <x v="0"/>
  </r>
  <r>
    <x v="0"/>
    <x v="3"/>
    <x v="12"/>
    <x v="18"/>
    <n v="8"/>
    <n v="26"/>
    <x v="3"/>
    <x v="0"/>
  </r>
  <r>
    <x v="0"/>
    <x v="3"/>
    <x v="12"/>
    <x v="0"/>
    <n v="24"/>
    <n v="26"/>
    <x v="3"/>
    <x v="0"/>
  </r>
  <r>
    <x v="0"/>
    <x v="3"/>
    <x v="12"/>
    <x v="1"/>
    <n v="8"/>
    <n v="26"/>
    <x v="3"/>
    <x v="0"/>
  </r>
  <r>
    <x v="0"/>
    <x v="3"/>
    <x v="13"/>
    <x v="0"/>
    <n v="40"/>
    <n v="27"/>
    <x v="3"/>
    <x v="0"/>
  </r>
  <r>
    <x v="0"/>
    <x v="4"/>
    <x v="14"/>
    <x v="7"/>
    <n v="8"/>
    <n v="28"/>
    <x v="3"/>
    <x v="0"/>
  </r>
  <r>
    <x v="0"/>
    <x v="4"/>
    <x v="14"/>
    <x v="0"/>
    <n v="24"/>
    <n v="28"/>
    <x v="3"/>
    <x v="0"/>
  </r>
  <r>
    <x v="0"/>
    <x v="4"/>
    <x v="14"/>
    <x v="1"/>
    <n v="8"/>
    <n v="28"/>
    <x v="3"/>
    <x v="0"/>
  </r>
  <r>
    <x v="0"/>
    <x v="4"/>
    <x v="15"/>
    <x v="0"/>
    <n v="24"/>
    <n v="29"/>
    <x v="3"/>
    <x v="0"/>
  </r>
  <r>
    <x v="0"/>
    <x v="4"/>
    <x v="15"/>
    <x v="1"/>
    <n v="16"/>
    <n v="29"/>
    <x v="3"/>
    <x v="0"/>
  </r>
  <r>
    <x v="0"/>
    <x v="4"/>
    <x v="16"/>
    <x v="45"/>
    <n v="10"/>
    <n v="30"/>
    <x v="3"/>
    <x v="0"/>
  </r>
  <r>
    <x v="0"/>
    <x v="4"/>
    <x v="16"/>
    <x v="46"/>
    <n v="2"/>
    <n v="30"/>
    <x v="3"/>
    <x v="0"/>
  </r>
  <r>
    <x v="0"/>
    <x v="4"/>
    <x v="16"/>
    <x v="0"/>
    <n v="28"/>
    <n v="30"/>
    <x v="3"/>
    <x v="0"/>
  </r>
  <r>
    <x v="0"/>
    <x v="4"/>
    <x v="17"/>
    <x v="14"/>
    <n v="6"/>
    <n v="31"/>
    <x v="3"/>
    <x v="0"/>
  </r>
  <r>
    <x v="0"/>
    <x v="4"/>
    <x v="17"/>
    <x v="0"/>
    <n v="26"/>
    <n v="31"/>
    <x v="3"/>
    <x v="0"/>
  </r>
  <r>
    <x v="0"/>
    <x v="4"/>
    <x v="17"/>
    <x v="17"/>
    <n v="2"/>
    <n v="31"/>
    <x v="3"/>
    <x v="0"/>
  </r>
  <r>
    <x v="0"/>
    <x v="4"/>
    <x v="17"/>
    <x v="1"/>
    <n v="4"/>
    <n v="31"/>
    <x v="3"/>
    <x v="0"/>
  </r>
  <r>
    <x v="0"/>
    <x v="4"/>
    <x v="17"/>
    <x v="47"/>
    <n v="2"/>
    <n v="31"/>
    <x v="3"/>
    <x v="0"/>
  </r>
  <r>
    <x v="0"/>
    <x v="5"/>
    <x v="18"/>
    <x v="10"/>
    <n v="4"/>
    <n v="32"/>
    <x v="3"/>
    <x v="0"/>
  </r>
  <r>
    <x v="0"/>
    <x v="5"/>
    <x v="18"/>
    <x v="0"/>
    <n v="32"/>
    <n v="32"/>
    <x v="3"/>
    <x v="0"/>
  </r>
  <r>
    <x v="0"/>
    <x v="5"/>
    <x v="18"/>
    <x v="1"/>
    <n v="4"/>
    <n v="32"/>
    <x v="3"/>
    <x v="0"/>
  </r>
  <r>
    <x v="0"/>
    <x v="5"/>
    <x v="19"/>
    <x v="0"/>
    <n v="40"/>
    <n v="33"/>
    <x v="3"/>
    <x v="0"/>
  </r>
  <r>
    <x v="0"/>
    <x v="5"/>
    <x v="20"/>
    <x v="10"/>
    <n v="8"/>
    <n v="34"/>
    <x v="3"/>
    <x v="0"/>
  </r>
  <r>
    <x v="0"/>
    <x v="5"/>
    <x v="20"/>
    <x v="0"/>
    <n v="32"/>
    <n v="34"/>
    <x v="3"/>
    <x v="0"/>
  </r>
  <r>
    <x v="0"/>
    <x v="5"/>
    <x v="21"/>
    <x v="0"/>
    <n v="40"/>
    <n v="35"/>
    <x v="3"/>
    <x v="0"/>
  </r>
  <r>
    <x v="0"/>
    <x v="0"/>
    <x v="24"/>
    <x v="29"/>
    <n v="7"/>
    <n v="10"/>
    <x v="4"/>
    <x v="0"/>
  </r>
  <r>
    <x v="0"/>
    <x v="0"/>
    <x v="24"/>
    <x v="6"/>
    <n v="33"/>
    <n v="10"/>
    <x v="4"/>
    <x v="0"/>
  </r>
  <r>
    <x v="0"/>
    <x v="0"/>
    <x v="25"/>
    <x v="6"/>
    <n v="40"/>
    <n v="11"/>
    <x v="4"/>
    <x v="0"/>
  </r>
  <r>
    <x v="0"/>
    <x v="0"/>
    <x v="26"/>
    <x v="6"/>
    <n v="40"/>
    <n v="12"/>
    <x v="4"/>
    <x v="1"/>
  </r>
  <r>
    <x v="0"/>
    <x v="0"/>
    <x v="27"/>
    <x v="6"/>
    <n v="40"/>
    <n v="13"/>
    <x v="4"/>
    <x v="1"/>
  </r>
  <r>
    <x v="0"/>
    <x v="0"/>
    <x v="0"/>
    <x v="29"/>
    <n v="20"/>
    <n v="14"/>
    <x v="4"/>
    <x v="0"/>
  </r>
  <r>
    <x v="0"/>
    <x v="0"/>
    <x v="0"/>
    <x v="0"/>
    <n v="20"/>
    <n v="14"/>
    <x v="4"/>
    <x v="0"/>
  </r>
  <r>
    <x v="0"/>
    <x v="1"/>
    <x v="1"/>
    <x v="29"/>
    <n v="20"/>
    <n v="15"/>
    <x v="4"/>
    <x v="0"/>
  </r>
  <r>
    <x v="0"/>
    <x v="1"/>
    <x v="1"/>
    <x v="6"/>
    <n v="20"/>
    <n v="15"/>
    <x v="4"/>
    <x v="0"/>
  </r>
  <r>
    <x v="0"/>
    <x v="1"/>
    <x v="2"/>
    <x v="29"/>
    <n v="20"/>
    <n v="16"/>
    <x v="4"/>
    <x v="0"/>
  </r>
  <r>
    <x v="0"/>
    <x v="1"/>
    <x v="2"/>
    <x v="6"/>
    <n v="20"/>
    <n v="16"/>
    <x v="4"/>
    <x v="0"/>
  </r>
  <r>
    <x v="0"/>
    <x v="1"/>
    <x v="3"/>
    <x v="29"/>
    <n v="20"/>
    <n v="17"/>
    <x v="4"/>
    <x v="0"/>
  </r>
  <r>
    <x v="0"/>
    <x v="1"/>
    <x v="3"/>
    <x v="6"/>
    <n v="20"/>
    <n v="17"/>
    <x v="4"/>
    <x v="0"/>
  </r>
  <r>
    <x v="0"/>
    <x v="1"/>
    <x v="4"/>
    <x v="40"/>
    <n v="4"/>
    <n v="18"/>
    <x v="4"/>
    <x v="0"/>
  </r>
  <r>
    <x v="0"/>
    <x v="1"/>
    <x v="4"/>
    <x v="29"/>
    <n v="28"/>
    <n v="18"/>
    <x v="4"/>
    <x v="0"/>
  </r>
  <r>
    <x v="0"/>
    <x v="2"/>
    <x v="5"/>
    <x v="29"/>
    <n v="32"/>
    <n v="19"/>
    <x v="4"/>
    <x v="0"/>
  </r>
  <r>
    <x v="0"/>
    <x v="2"/>
    <x v="5"/>
    <x v="19"/>
    <n v="8"/>
    <n v="19"/>
    <x v="4"/>
    <x v="0"/>
  </r>
  <r>
    <x v="0"/>
    <x v="2"/>
    <x v="6"/>
    <x v="29"/>
    <n v="40"/>
    <n v="20"/>
    <x v="4"/>
    <x v="0"/>
  </r>
  <r>
    <x v="0"/>
    <x v="2"/>
    <x v="7"/>
    <x v="29"/>
    <n v="40"/>
    <n v="21"/>
    <x v="4"/>
    <x v="0"/>
  </r>
  <r>
    <x v="0"/>
    <x v="2"/>
    <x v="8"/>
    <x v="4"/>
    <n v="5"/>
    <n v="22"/>
    <x v="4"/>
    <x v="0"/>
  </r>
  <r>
    <x v="0"/>
    <x v="2"/>
    <x v="8"/>
    <x v="5"/>
    <n v="20"/>
    <n v="22"/>
    <x v="4"/>
    <x v="0"/>
  </r>
  <r>
    <x v="0"/>
    <x v="2"/>
    <x v="8"/>
    <x v="6"/>
    <n v="15"/>
    <n v="22"/>
    <x v="4"/>
    <x v="0"/>
  </r>
  <r>
    <x v="0"/>
    <x v="3"/>
    <x v="9"/>
    <x v="4"/>
    <n v="16"/>
    <n v="23"/>
    <x v="4"/>
    <x v="0"/>
  </r>
  <r>
    <x v="0"/>
    <x v="3"/>
    <x v="9"/>
    <x v="5"/>
    <n v="14"/>
    <n v="23"/>
    <x v="4"/>
    <x v="0"/>
  </r>
  <r>
    <x v="0"/>
    <x v="3"/>
    <x v="9"/>
    <x v="11"/>
    <n v="4"/>
    <n v="23"/>
    <x v="4"/>
    <x v="0"/>
  </r>
  <r>
    <x v="0"/>
    <x v="3"/>
    <x v="9"/>
    <x v="6"/>
    <n v="6"/>
    <n v="23"/>
    <x v="4"/>
    <x v="0"/>
  </r>
  <r>
    <x v="0"/>
    <x v="3"/>
    <x v="10"/>
    <x v="4"/>
    <n v="40"/>
    <n v="24"/>
    <x v="4"/>
    <x v="0"/>
  </r>
  <r>
    <x v="0"/>
    <x v="3"/>
    <x v="11"/>
    <x v="4"/>
    <n v="29"/>
    <n v="25"/>
    <x v="4"/>
    <x v="0"/>
  </r>
  <r>
    <x v="0"/>
    <x v="3"/>
    <x v="11"/>
    <x v="3"/>
    <n v="8"/>
    <n v="25"/>
    <x v="4"/>
    <x v="0"/>
  </r>
  <r>
    <x v="0"/>
    <x v="3"/>
    <x v="11"/>
    <x v="44"/>
    <n v="3"/>
    <n v="25"/>
    <x v="4"/>
    <x v="0"/>
  </r>
  <r>
    <x v="0"/>
    <x v="3"/>
    <x v="12"/>
    <x v="4"/>
    <n v="38"/>
    <n v="26"/>
    <x v="4"/>
    <x v="0"/>
  </r>
  <r>
    <x v="0"/>
    <x v="3"/>
    <x v="12"/>
    <x v="17"/>
    <n v="2"/>
    <n v="26"/>
    <x v="4"/>
    <x v="0"/>
  </r>
  <r>
    <x v="0"/>
    <x v="3"/>
    <x v="13"/>
    <x v="28"/>
    <n v="6"/>
    <n v="27"/>
    <x v="4"/>
    <x v="0"/>
  </r>
  <r>
    <x v="0"/>
    <x v="3"/>
    <x v="13"/>
    <x v="4"/>
    <n v="16"/>
    <n v="27"/>
    <x v="4"/>
    <x v="0"/>
  </r>
  <r>
    <x v="0"/>
    <x v="3"/>
    <x v="13"/>
    <x v="48"/>
    <n v="10"/>
    <n v="27"/>
    <x v="4"/>
    <x v="0"/>
  </r>
  <r>
    <x v="0"/>
    <x v="3"/>
    <x v="13"/>
    <x v="1"/>
    <n v="8"/>
    <n v="27"/>
    <x v="4"/>
    <x v="0"/>
  </r>
  <r>
    <x v="0"/>
    <x v="4"/>
    <x v="14"/>
    <x v="28"/>
    <n v="4"/>
    <n v="28"/>
    <x v="4"/>
    <x v="0"/>
  </r>
  <r>
    <x v="0"/>
    <x v="4"/>
    <x v="14"/>
    <x v="23"/>
    <n v="8"/>
    <n v="28"/>
    <x v="4"/>
    <x v="0"/>
  </r>
  <r>
    <x v="0"/>
    <x v="4"/>
    <x v="14"/>
    <x v="4"/>
    <n v="10"/>
    <n v="28"/>
    <x v="4"/>
    <x v="0"/>
  </r>
  <r>
    <x v="0"/>
    <x v="4"/>
    <x v="14"/>
    <x v="5"/>
    <n v="18"/>
    <n v="28"/>
    <x v="4"/>
    <x v="0"/>
  </r>
  <r>
    <x v="0"/>
    <x v="4"/>
    <x v="15"/>
    <x v="28"/>
    <n v="21"/>
    <n v="29"/>
    <x v="4"/>
    <x v="0"/>
  </r>
  <r>
    <x v="0"/>
    <x v="4"/>
    <x v="15"/>
    <x v="5"/>
    <n v="11"/>
    <n v="29"/>
    <x v="4"/>
    <x v="0"/>
  </r>
  <r>
    <x v="0"/>
    <x v="4"/>
    <x v="15"/>
    <x v="18"/>
    <n v="4"/>
    <n v="29"/>
    <x v="4"/>
    <x v="0"/>
  </r>
  <r>
    <x v="0"/>
    <x v="4"/>
    <x v="15"/>
    <x v="17"/>
    <n v="2"/>
    <n v="29"/>
    <x v="4"/>
    <x v="0"/>
  </r>
  <r>
    <x v="0"/>
    <x v="4"/>
    <x v="15"/>
    <x v="11"/>
    <n v="2"/>
    <n v="29"/>
    <x v="4"/>
    <x v="0"/>
  </r>
  <r>
    <x v="0"/>
    <x v="0"/>
    <x v="0"/>
    <x v="29"/>
    <n v="9"/>
    <n v="14"/>
    <x v="5"/>
    <x v="0"/>
  </r>
  <r>
    <x v="0"/>
    <x v="0"/>
    <x v="0"/>
    <x v="0"/>
    <n v="10"/>
    <n v="14"/>
    <x v="5"/>
    <x v="0"/>
  </r>
  <r>
    <x v="0"/>
    <x v="0"/>
    <x v="0"/>
    <x v="6"/>
    <n v="21"/>
    <n v="14"/>
    <x v="5"/>
    <x v="0"/>
  </r>
  <r>
    <x v="0"/>
    <x v="1"/>
    <x v="1"/>
    <x v="2"/>
    <n v="8"/>
    <n v="15"/>
    <x v="5"/>
    <x v="0"/>
  </r>
  <r>
    <x v="0"/>
    <x v="1"/>
    <x v="1"/>
    <x v="6"/>
    <n v="32"/>
    <n v="15"/>
    <x v="5"/>
    <x v="0"/>
  </r>
  <r>
    <x v="0"/>
    <x v="1"/>
    <x v="2"/>
    <x v="1"/>
    <n v="16"/>
    <n v="16"/>
    <x v="5"/>
    <x v="0"/>
  </r>
  <r>
    <x v="0"/>
    <x v="1"/>
    <x v="2"/>
    <x v="6"/>
    <n v="24"/>
    <n v="16"/>
    <x v="5"/>
    <x v="0"/>
  </r>
  <r>
    <x v="0"/>
    <x v="1"/>
    <x v="3"/>
    <x v="6"/>
    <n v="40"/>
    <n v="17"/>
    <x v="5"/>
    <x v="0"/>
  </r>
  <r>
    <x v="0"/>
    <x v="1"/>
    <x v="4"/>
    <x v="18"/>
    <n v="4"/>
    <n v="18"/>
    <x v="5"/>
    <x v="0"/>
  </r>
  <r>
    <x v="0"/>
    <x v="1"/>
    <x v="4"/>
    <x v="2"/>
    <n v="16"/>
    <n v="18"/>
    <x v="5"/>
    <x v="0"/>
  </r>
  <r>
    <x v="0"/>
    <x v="1"/>
    <x v="4"/>
    <x v="6"/>
    <n v="28"/>
    <n v="18"/>
    <x v="5"/>
    <x v="0"/>
  </r>
  <r>
    <x v="0"/>
    <x v="2"/>
    <x v="5"/>
    <x v="25"/>
    <n v="16"/>
    <n v="19"/>
    <x v="5"/>
    <x v="0"/>
  </r>
  <r>
    <x v="0"/>
    <x v="2"/>
    <x v="5"/>
    <x v="6"/>
    <n v="24"/>
    <n v="19"/>
    <x v="5"/>
    <x v="0"/>
  </r>
  <r>
    <x v="0"/>
    <x v="2"/>
    <x v="6"/>
    <x v="5"/>
    <n v="8"/>
    <n v="20"/>
    <x v="5"/>
    <x v="0"/>
  </r>
  <r>
    <x v="0"/>
    <x v="2"/>
    <x v="6"/>
    <x v="6"/>
    <n v="32"/>
    <n v="20"/>
    <x v="5"/>
    <x v="0"/>
  </r>
  <r>
    <x v="0"/>
    <x v="2"/>
    <x v="7"/>
    <x v="22"/>
    <n v="40"/>
    <n v="21"/>
    <x v="5"/>
    <x v="0"/>
  </r>
  <r>
    <x v="0"/>
    <x v="2"/>
    <x v="8"/>
    <x v="22"/>
    <n v="24"/>
    <n v="22"/>
    <x v="5"/>
    <x v="0"/>
  </r>
  <r>
    <x v="0"/>
    <x v="2"/>
    <x v="8"/>
    <x v="24"/>
    <n v="16"/>
    <n v="22"/>
    <x v="5"/>
    <x v="0"/>
  </r>
  <r>
    <x v="0"/>
    <x v="3"/>
    <x v="9"/>
    <x v="26"/>
    <n v="40"/>
    <n v="23"/>
    <x v="5"/>
    <x v="0"/>
  </r>
  <r>
    <x v="0"/>
    <x v="3"/>
    <x v="10"/>
    <x v="7"/>
    <n v="8"/>
    <n v="24"/>
    <x v="5"/>
    <x v="0"/>
  </r>
  <r>
    <x v="0"/>
    <x v="3"/>
    <x v="10"/>
    <x v="26"/>
    <n v="24"/>
    <n v="24"/>
    <x v="5"/>
    <x v="0"/>
  </r>
  <r>
    <x v="0"/>
    <x v="3"/>
    <x v="10"/>
    <x v="6"/>
    <n v="8"/>
    <n v="24"/>
    <x v="5"/>
    <x v="0"/>
  </r>
  <r>
    <x v="0"/>
    <x v="3"/>
    <x v="11"/>
    <x v="28"/>
    <n v="24"/>
    <n v="25"/>
    <x v="5"/>
    <x v="0"/>
  </r>
  <r>
    <x v="0"/>
    <x v="3"/>
    <x v="11"/>
    <x v="26"/>
    <n v="16"/>
    <n v="25"/>
    <x v="5"/>
    <x v="0"/>
  </r>
  <r>
    <x v="0"/>
    <x v="3"/>
    <x v="12"/>
    <x v="33"/>
    <n v="16"/>
    <n v="26"/>
    <x v="5"/>
    <x v="0"/>
  </r>
  <r>
    <x v="0"/>
    <x v="3"/>
    <x v="12"/>
    <x v="26"/>
    <n v="24"/>
    <n v="26"/>
    <x v="5"/>
    <x v="0"/>
  </r>
  <r>
    <x v="0"/>
    <x v="3"/>
    <x v="13"/>
    <x v="25"/>
    <n v="40"/>
    <n v="27"/>
    <x v="5"/>
    <x v="0"/>
  </r>
  <r>
    <x v="0"/>
    <x v="4"/>
    <x v="14"/>
    <x v="33"/>
    <n v="16"/>
    <n v="28"/>
    <x v="5"/>
    <x v="0"/>
  </r>
  <r>
    <x v="0"/>
    <x v="4"/>
    <x v="14"/>
    <x v="6"/>
    <n v="24"/>
    <n v="28"/>
    <x v="5"/>
    <x v="0"/>
  </r>
  <r>
    <x v="0"/>
    <x v="4"/>
    <x v="15"/>
    <x v="25"/>
    <n v="16"/>
    <n v="29"/>
    <x v="5"/>
    <x v="0"/>
  </r>
  <r>
    <x v="0"/>
    <x v="4"/>
    <x v="15"/>
    <x v="49"/>
    <n v="24"/>
    <n v="29"/>
    <x v="5"/>
    <x v="0"/>
  </r>
  <r>
    <x v="0"/>
    <x v="4"/>
    <x v="16"/>
    <x v="32"/>
    <n v="24"/>
    <n v="30"/>
    <x v="5"/>
    <x v="0"/>
  </r>
  <r>
    <x v="0"/>
    <x v="4"/>
    <x v="16"/>
    <x v="49"/>
    <n v="16"/>
    <n v="30"/>
    <x v="5"/>
    <x v="0"/>
  </r>
  <r>
    <x v="0"/>
    <x v="4"/>
    <x v="17"/>
    <x v="40"/>
    <n v="24"/>
    <n v="31"/>
    <x v="5"/>
    <x v="0"/>
  </r>
  <r>
    <x v="0"/>
    <x v="4"/>
    <x v="17"/>
    <x v="6"/>
    <n v="16"/>
    <n v="31"/>
    <x v="5"/>
    <x v="0"/>
  </r>
  <r>
    <x v="0"/>
    <x v="5"/>
    <x v="18"/>
    <x v="40"/>
    <n v="16"/>
    <n v="32"/>
    <x v="5"/>
    <x v="0"/>
  </r>
  <r>
    <x v="0"/>
    <x v="5"/>
    <x v="18"/>
    <x v="50"/>
    <n v="24"/>
    <n v="32"/>
    <x v="5"/>
    <x v="0"/>
  </r>
  <r>
    <x v="0"/>
    <x v="5"/>
    <x v="19"/>
    <x v="32"/>
    <n v="8"/>
    <n v="33"/>
    <x v="5"/>
    <x v="0"/>
  </r>
  <r>
    <x v="0"/>
    <x v="5"/>
    <x v="19"/>
    <x v="40"/>
    <n v="8"/>
    <n v="33"/>
    <x v="5"/>
    <x v="0"/>
  </r>
  <r>
    <x v="0"/>
    <x v="5"/>
    <x v="19"/>
    <x v="1"/>
    <n v="16"/>
    <n v="33"/>
    <x v="5"/>
    <x v="0"/>
  </r>
  <r>
    <x v="0"/>
    <x v="5"/>
    <x v="19"/>
    <x v="6"/>
    <n v="8"/>
    <n v="33"/>
    <x v="5"/>
    <x v="0"/>
  </r>
  <r>
    <x v="0"/>
    <x v="5"/>
    <x v="20"/>
    <x v="32"/>
    <n v="4"/>
    <n v="34"/>
    <x v="5"/>
    <x v="0"/>
  </r>
  <r>
    <x v="0"/>
    <x v="5"/>
    <x v="20"/>
    <x v="43"/>
    <n v="28"/>
    <n v="34"/>
    <x v="5"/>
    <x v="0"/>
  </r>
  <r>
    <x v="0"/>
    <x v="5"/>
    <x v="20"/>
    <x v="1"/>
    <n v="8"/>
    <n v="34"/>
    <x v="5"/>
    <x v="0"/>
  </r>
  <r>
    <x v="0"/>
    <x v="5"/>
    <x v="21"/>
    <x v="23"/>
    <n v="8"/>
    <n v="35"/>
    <x v="5"/>
    <x v="0"/>
  </r>
  <r>
    <x v="0"/>
    <x v="5"/>
    <x v="21"/>
    <x v="43"/>
    <n v="20"/>
    <n v="35"/>
    <x v="5"/>
    <x v="0"/>
  </r>
  <r>
    <x v="0"/>
    <x v="5"/>
    <x v="21"/>
    <x v="0"/>
    <n v="8"/>
    <n v="35"/>
    <x v="5"/>
    <x v="0"/>
  </r>
  <r>
    <x v="0"/>
    <x v="5"/>
    <x v="21"/>
    <x v="1"/>
    <n v="4"/>
    <n v="35"/>
    <x v="5"/>
    <x v="0"/>
  </r>
  <r>
    <x v="0"/>
    <x v="0"/>
    <x v="0"/>
    <x v="20"/>
    <n v="5"/>
    <n v="14"/>
    <x v="6"/>
    <x v="0"/>
  </r>
  <r>
    <x v="0"/>
    <x v="0"/>
    <x v="0"/>
    <x v="0"/>
    <n v="13"/>
    <n v="14"/>
    <x v="6"/>
    <x v="0"/>
  </r>
  <r>
    <x v="0"/>
    <x v="0"/>
    <x v="0"/>
    <x v="1"/>
    <n v="12"/>
    <n v="14"/>
    <x v="6"/>
    <x v="0"/>
  </r>
  <r>
    <x v="0"/>
    <x v="0"/>
    <x v="0"/>
    <x v="6"/>
    <n v="10"/>
    <n v="14"/>
    <x v="6"/>
    <x v="0"/>
  </r>
  <r>
    <x v="0"/>
    <x v="1"/>
    <x v="1"/>
    <x v="20"/>
    <n v="3"/>
    <n v="15"/>
    <x v="6"/>
    <x v="0"/>
  </r>
  <r>
    <x v="0"/>
    <x v="1"/>
    <x v="1"/>
    <x v="22"/>
    <n v="3"/>
    <n v="15"/>
    <x v="6"/>
    <x v="0"/>
  </r>
  <r>
    <x v="0"/>
    <x v="1"/>
    <x v="1"/>
    <x v="8"/>
    <n v="5"/>
    <n v="15"/>
    <x v="6"/>
    <x v="0"/>
  </r>
  <r>
    <x v="0"/>
    <x v="1"/>
    <x v="1"/>
    <x v="51"/>
    <n v="3"/>
    <n v="15"/>
    <x v="6"/>
    <x v="0"/>
  </r>
  <r>
    <x v="0"/>
    <x v="1"/>
    <x v="1"/>
    <x v="2"/>
    <n v="16"/>
    <n v="15"/>
    <x v="6"/>
    <x v="0"/>
  </r>
  <r>
    <x v="0"/>
    <x v="1"/>
    <x v="1"/>
    <x v="0"/>
    <n v="9"/>
    <n v="15"/>
    <x v="6"/>
    <x v="0"/>
  </r>
  <r>
    <x v="0"/>
    <x v="1"/>
    <x v="1"/>
    <x v="11"/>
    <n v="1"/>
    <n v="15"/>
    <x v="6"/>
    <x v="0"/>
  </r>
  <r>
    <x v="0"/>
    <x v="1"/>
    <x v="2"/>
    <x v="20"/>
    <n v="7"/>
    <n v="16"/>
    <x v="6"/>
    <x v="0"/>
  </r>
  <r>
    <x v="0"/>
    <x v="1"/>
    <x v="2"/>
    <x v="22"/>
    <n v="2"/>
    <n v="16"/>
    <x v="6"/>
    <x v="0"/>
  </r>
  <r>
    <x v="0"/>
    <x v="1"/>
    <x v="2"/>
    <x v="8"/>
    <n v="1"/>
    <n v="16"/>
    <x v="6"/>
    <x v="0"/>
  </r>
  <r>
    <x v="0"/>
    <x v="1"/>
    <x v="2"/>
    <x v="52"/>
    <n v="5"/>
    <n v="16"/>
    <x v="6"/>
    <x v="0"/>
  </r>
  <r>
    <x v="0"/>
    <x v="1"/>
    <x v="2"/>
    <x v="19"/>
    <n v="2"/>
    <n v="16"/>
    <x v="6"/>
    <x v="0"/>
  </r>
  <r>
    <x v="0"/>
    <x v="1"/>
    <x v="2"/>
    <x v="0"/>
    <n v="21"/>
    <n v="16"/>
    <x v="6"/>
    <x v="0"/>
  </r>
  <r>
    <x v="0"/>
    <x v="1"/>
    <x v="2"/>
    <x v="1"/>
    <n v="2"/>
    <n v="16"/>
    <x v="6"/>
    <x v="0"/>
  </r>
  <r>
    <x v="0"/>
    <x v="1"/>
    <x v="3"/>
    <x v="20"/>
    <n v="17"/>
    <n v="17"/>
    <x v="6"/>
    <x v="0"/>
  </r>
  <r>
    <x v="0"/>
    <x v="1"/>
    <x v="3"/>
    <x v="8"/>
    <n v="2"/>
    <n v="17"/>
    <x v="6"/>
    <x v="0"/>
  </r>
  <r>
    <x v="0"/>
    <x v="1"/>
    <x v="3"/>
    <x v="0"/>
    <n v="8"/>
    <n v="17"/>
    <x v="6"/>
    <x v="0"/>
  </r>
  <r>
    <x v="0"/>
    <x v="1"/>
    <x v="3"/>
    <x v="1"/>
    <n v="13"/>
    <n v="17"/>
    <x v="6"/>
    <x v="0"/>
  </r>
  <r>
    <x v="0"/>
    <x v="1"/>
    <x v="4"/>
    <x v="20"/>
    <n v="1"/>
    <n v="18"/>
    <x v="6"/>
    <x v="0"/>
  </r>
  <r>
    <x v="0"/>
    <x v="1"/>
    <x v="4"/>
    <x v="2"/>
    <n v="8"/>
    <n v="18"/>
    <x v="6"/>
    <x v="0"/>
  </r>
  <r>
    <x v="0"/>
    <x v="1"/>
    <x v="4"/>
    <x v="0"/>
    <n v="5"/>
    <n v="18"/>
    <x v="6"/>
    <x v="0"/>
  </r>
  <r>
    <x v="0"/>
    <x v="1"/>
    <x v="4"/>
    <x v="3"/>
    <n v="24"/>
    <n v="18"/>
    <x v="6"/>
    <x v="0"/>
  </r>
  <r>
    <x v="0"/>
    <x v="1"/>
    <x v="4"/>
    <x v="6"/>
    <n v="2"/>
    <n v="18"/>
    <x v="6"/>
    <x v="0"/>
  </r>
  <r>
    <x v="0"/>
    <x v="2"/>
    <x v="5"/>
    <x v="20"/>
    <n v="5"/>
    <n v="19"/>
    <x v="6"/>
    <x v="0"/>
  </r>
  <r>
    <x v="0"/>
    <x v="2"/>
    <x v="5"/>
    <x v="0"/>
    <n v="10"/>
    <n v="19"/>
    <x v="6"/>
    <x v="0"/>
  </r>
  <r>
    <x v="0"/>
    <x v="2"/>
    <x v="5"/>
    <x v="1"/>
    <n v="9"/>
    <n v="19"/>
    <x v="6"/>
    <x v="0"/>
  </r>
  <r>
    <x v="0"/>
    <x v="2"/>
    <x v="5"/>
    <x v="6"/>
    <n v="16"/>
    <n v="19"/>
    <x v="6"/>
    <x v="0"/>
  </r>
  <r>
    <x v="0"/>
    <x v="2"/>
    <x v="6"/>
    <x v="20"/>
    <n v="5"/>
    <n v="20"/>
    <x v="6"/>
    <x v="0"/>
  </r>
  <r>
    <x v="0"/>
    <x v="2"/>
    <x v="6"/>
    <x v="28"/>
    <n v="3"/>
    <n v="20"/>
    <x v="6"/>
    <x v="0"/>
  </r>
  <r>
    <x v="0"/>
    <x v="2"/>
    <x v="6"/>
    <x v="8"/>
    <n v="1"/>
    <n v="20"/>
    <x v="6"/>
    <x v="0"/>
  </r>
  <r>
    <x v="0"/>
    <x v="2"/>
    <x v="6"/>
    <x v="0"/>
    <n v="25"/>
    <n v="20"/>
    <x v="6"/>
    <x v="0"/>
  </r>
  <r>
    <x v="0"/>
    <x v="2"/>
    <x v="6"/>
    <x v="6"/>
    <n v="6"/>
    <n v="20"/>
    <x v="6"/>
    <x v="0"/>
  </r>
  <r>
    <x v="0"/>
    <x v="2"/>
    <x v="7"/>
    <x v="20"/>
    <n v="2"/>
    <n v="21"/>
    <x v="6"/>
    <x v="0"/>
  </r>
  <r>
    <x v="0"/>
    <x v="2"/>
    <x v="7"/>
    <x v="22"/>
    <n v="8"/>
    <n v="21"/>
    <x v="6"/>
    <x v="0"/>
  </r>
  <r>
    <x v="0"/>
    <x v="2"/>
    <x v="7"/>
    <x v="24"/>
    <n v="19"/>
    <n v="21"/>
    <x v="6"/>
    <x v="0"/>
  </r>
  <r>
    <x v="0"/>
    <x v="2"/>
    <x v="7"/>
    <x v="0"/>
    <n v="5"/>
    <n v="21"/>
    <x v="6"/>
    <x v="0"/>
  </r>
  <r>
    <x v="0"/>
    <x v="2"/>
    <x v="7"/>
    <x v="6"/>
    <n v="6"/>
    <n v="21"/>
    <x v="6"/>
    <x v="0"/>
  </r>
  <r>
    <x v="0"/>
    <x v="2"/>
    <x v="8"/>
    <x v="20"/>
    <n v="2"/>
    <n v="22"/>
    <x v="6"/>
    <x v="0"/>
  </r>
  <r>
    <x v="0"/>
    <x v="2"/>
    <x v="8"/>
    <x v="22"/>
    <n v="9"/>
    <n v="22"/>
    <x v="6"/>
    <x v="0"/>
  </r>
  <r>
    <x v="0"/>
    <x v="2"/>
    <x v="8"/>
    <x v="23"/>
    <n v="5"/>
    <n v="22"/>
    <x v="6"/>
    <x v="0"/>
  </r>
  <r>
    <x v="0"/>
    <x v="2"/>
    <x v="8"/>
    <x v="24"/>
    <n v="6"/>
    <n v="22"/>
    <x v="6"/>
    <x v="0"/>
  </r>
  <r>
    <x v="0"/>
    <x v="2"/>
    <x v="8"/>
    <x v="18"/>
    <n v="8"/>
    <n v="22"/>
    <x v="6"/>
    <x v="0"/>
  </r>
  <r>
    <x v="0"/>
    <x v="2"/>
    <x v="8"/>
    <x v="0"/>
    <n v="10"/>
    <n v="22"/>
    <x v="6"/>
    <x v="0"/>
  </r>
  <r>
    <x v="0"/>
    <x v="3"/>
    <x v="9"/>
    <x v="20"/>
    <n v="9"/>
    <n v="23"/>
    <x v="6"/>
    <x v="0"/>
  </r>
  <r>
    <x v="0"/>
    <x v="3"/>
    <x v="9"/>
    <x v="7"/>
    <n v="2"/>
    <n v="23"/>
    <x v="6"/>
    <x v="0"/>
  </r>
  <r>
    <x v="0"/>
    <x v="3"/>
    <x v="9"/>
    <x v="23"/>
    <n v="5"/>
    <n v="23"/>
    <x v="6"/>
    <x v="0"/>
  </r>
  <r>
    <x v="0"/>
    <x v="3"/>
    <x v="9"/>
    <x v="8"/>
    <n v="7"/>
    <n v="23"/>
    <x v="6"/>
    <x v="0"/>
  </r>
  <r>
    <x v="0"/>
    <x v="3"/>
    <x v="9"/>
    <x v="26"/>
    <n v="6"/>
    <n v="23"/>
    <x v="6"/>
    <x v="0"/>
  </r>
  <r>
    <x v="0"/>
    <x v="3"/>
    <x v="9"/>
    <x v="0"/>
    <n v="6"/>
    <n v="23"/>
    <x v="6"/>
    <x v="0"/>
  </r>
  <r>
    <x v="0"/>
    <x v="3"/>
    <x v="9"/>
    <x v="1"/>
    <n v="5"/>
    <n v="23"/>
    <x v="6"/>
    <x v="0"/>
  </r>
  <r>
    <x v="0"/>
    <x v="3"/>
    <x v="10"/>
    <x v="20"/>
    <n v="11"/>
    <n v="24"/>
    <x v="6"/>
    <x v="0"/>
  </r>
  <r>
    <x v="0"/>
    <x v="3"/>
    <x v="10"/>
    <x v="7"/>
    <n v="3"/>
    <n v="24"/>
    <x v="6"/>
    <x v="0"/>
  </r>
  <r>
    <x v="0"/>
    <x v="3"/>
    <x v="10"/>
    <x v="23"/>
    <n v="6"/>
    <n v="24"/>
    <x v="6"/>
    <x v="0"/>
  </r>
  <r>
    <x v="0"/>
    <x v="3"/>
    <x v="10"/>
    <x v="8"/>
    <n v="13"/>
    <n v="24"/>
    <x v="6"/>
    <x v="0"/>
  </r>
  <r>
    <x v="0"/>
    <x v="3"/>
    <x v="10"/>
    <x v="0"/>
    <n v="4"/>
    <n v="24"/>
    <x v="6"/>
    <x v="0"/>
  </r>
  <r>
    <x v="0"/>
    <x v="3"/>
    <x v="10"/>
    <x v="1"/>
    <n v="3"/>
    <n v="24"/>
    <x v="6"/>
    <x v="0"/>
  </r>
  <r>
    <x v="0"/>
    <x v="3"/>
    <x v="11"/>
    <x v="20"/>
    <n v="13"/>
    <n v="25"/>
    <x v="6"/>
    <x v="0"/>
  </r>
  <r>
    <x v="0"/>
    <x v="3"/>
    <x v="11"/>
    <x v="7"/>
    <n v="4"/>
    <n v="25"/>
    <x v="6"/>
    <x v="0"/>
  </r>
  <r>
    <x v="0"/>
    <x v="3"/>
    <x v="11"/>
    <x v="8"/>
    <n v="11"/>
    <n v="25"/>
    <x v="6"/>
    <x v="0"/>
  </r>
  <r>
    <x v="0"/>
    <x v="3"/>
    <x v="11"/>
    <x v="0"/>
    <n v="11"/>
    <n v="25"/>
    <x v="6"/>
    <x v="0"/>
  </r>
  <r>
    <x v="0"/>
    <x v="3"/>
    <x v="11"/>
    <x v="17"/>
    <n v="1"/>
    <n v="25"/>
    <x v="6"/>
    <x v="0"/>
  </r>
  <r>
    <x v="0"/>
    <x v="3"/>
    <x v="12"/>
    <x v="20"/>
    <n v="8"/>
    <n v="26"/>
    <x v="6"/>
    <x v="0"/>
  </r>
  <r>
    <x v="0"/>
    <x v="3"/>
    <x v="12"/>
    <x v="7"/>
    <n v="4"/>
    <n v="26"/>
    <x v="6"/>
    <x v="0"/>
  </r>
  <r>
    <x v="0"/>
    <x v="3"/>
    <x v="12"/>
    <x v="23"/>
    <n v="7"/>
    <n v="26"/>
    <x v="6"/>
    <x v="0"/>
  </r>
  <r>
    <x v="0"/>
    <x v="3"/>
    <x v="12"/>
    <x v="25"/>
    <n v="6"/>
    <n v="26"/>
    <x v="6"/>
    <x v="0"/>
  </r>
  <r>
    <x v="0"/>
    <x v="3"/>
    <x v="12"/>
    <x v="34"/>
    <n v="3"/>
    <n v="26"/>
    <x v="6"/>
    <x v="0"/>
  </r>
  <r>
    <x v="0"/>
    <x v="3"/>
    <x v="12"/>
    <x v="0"/>
    <n v="12"/>
    <n v="26"/>
    <x v="6"/>
    <x v="0"/>
  </r>
  <r>
    <x v="0"/>
    <x v="3"/>
    <x v="13"/>
    <x v="31"/>
    <n v="4"/>
    <n v="27"/>
    <x v="6"/>
    <x v="0"/>
  </r>
  <r>
    <x v="0"/>
    <x v="3"/>
    <x v="13"/>
    <x v="7"/>
    <n v="4"/>
    <n v="27"/>
    <x v="6"/>
    <x v="0"/>
  </r>
  <r>
    <x v="0"/>
    <x v="3"/>
    <x v="13"/>
    <x v="8"/>
    <n v="2"/>
    <n v="27"/>
    <x v="6"/>
    <x v="0"/>
  </r>
  <r>
    <x v="0"/>
    <x v="3"/>
    <x v="13"/>
    <x v="0"/>
    <n v="18"/>
    <n v="27"/>
    <x v="6"/>
    <x v="0"/>
  </r>
  <r>
    <x v="0"/>
    <x v="3"/>
    <x v="13"/>
    <x v="17"/>
    <n v="2"/>
    <n v="27"/>
    <x v="6"/>
    <x v="0"/>
  </r>
  <r>
    <x v="0"/>
    <x v="3"/>
    <x v="13"/>
    <x v="1"/>
    <n v="10"/>
    <n v="27"/>
    <x v="6"/>
    <x v="0"/>
  </r>
  <r>
    <x v="0"/>
    <x v="4"/>
    <x v="14"/>
    <x v="7"/>
    <n v="4"/>
    <n v="28"/>
    <x v="6"/>
    <x v="0"/>
  </r>
  <r>
    <x v="0"/>
    <x v="4"/>
    <x v="14"/>
    <x v="23"/>
    <n v="5"/>
    <n v="28"/>
    <x v="6"/>
    <x v="0"/>
  </r>
  <r>
    <x v="0"/>
    <x v="4"/>
    <x v="14"/>
    <x v="25"/>
    <n v="9"/>
    <n v="28"/>
    <x v="6"/>
    <x v="0"/>
  </r>
  <r>
    <x v="0"/>
    <x v="4"/>
    <x v="14"/>
    <x v="0"/>
    <n v="12"/>
    <n v="28"/>
    <x v="6"/>
    <x v="0"/>
  </r>
  <r>
    <x v="0"/>
    <x v="4"/>
    <x v="14"/>
    <x v="17"/>
    <n v="2"/>
    <n v="28"/>
    <x v="6"/>
    <x v="0"/>
  </r>
  <r>
    <x v="0"/>
    <x v="4"/>
    <x v="14"/>
    <x v="6"/>
    <n v="8"/>
    <n v="28"/>
    <x v="6"/>
    <x v="0"/>
  </r>
  <r>
    <x v="0"/>
    <x v="4"/>
    <x v="15"/>
    <x v="31"/>
    <n v="5"/>
    <n v="29"/>
    <x v="6"/>
    <x v="0"/>
  </r>
  <r>
    <x v="0"/>
    <x v="4"/>
    <x v="15"/>
    <x v="20"/>
    <n v="5"/>
    <n v="29"/>
    <x v="6"/>
    <x v="0"/>
  </r>
  <r>
    <x v="0"/>
    <x v="4"/>
    <x v="15"/>
    <x v="8"/>
    <n v="6"/>
    <n v="29"/>
    <x v="6"/>
    <x v="0"/>
  </r>
  <r>
    <x v="0"/>
    <x v="4"/>
    <x v="15"/>
    <x v="9"/>
    <n v="4"/>
    <n v="29"/>
    <x v="6"/>
    <x v="0"/>
  </r>
  <r>
    <x v="0"/>
    <x v="4"/>
    <x v="15"/>
    <x v="21"/>
    <n v="2"/>
    <n v="29"/>
    <x v="6"/>
    <x v="0"/>
  </r>
  <r>
    <x v="0"/>
    <x v="4"/>
    <x v="15"/>
    <x v="15"/>
    <n v="5"/>
    <n v="29"/>
    <x v="6"/>
    <x v="0"/>
  </r>
  <r>
    <x v="0"/>
    <x v="4"/>
    <x v="15"/>
    <x v="0"/>
    <n v="13"/>
    <n v="29"/>
    <x v="6"/>
    <x v="0"/>
  </r>
  <r>
    <x v="0"/>
    <x v="4"/>
    <x v="16"/>
    <x v="31"/>
    <n v="4"/>
    <n v="30"/>
    <x v="6"/>
    <x v="0"/>
  </r>
  <r>
    <x v="0"/>
    <x v="4"/>
    <x v="16"/>
    <x v="20"/>
    <n v="6"/>
    <n v="30"/>
    <x v="6"/>
    <x v="0"/>
  </r>
  <r>
    <x v="0"/>
    <x v="4"/>
    <x v="16"/>
    <x v="7"/>
    <n v="4"/>
    <n v="30"/>
    <x v="6"/>
    <x v="0"/>
  </r>
  <r>
    <x v="0"/>
    <x v="4"/>
    <x v="16"/>
    <x v="8"/>
    <n v="3"/>
    <n v="30"/>
    <x v="6"/>
    <x v="0"/>
  </r>
  <r>
    <x v="0"/>
    <x v="4"/>
    <x v="16"/>
    <x v="9"/>
    <n v="8"/>
    <n v="30"/>
    <x v="6"/>
    <x v="0"/>
  </r>
  <r>
    <x v="0"/>
    <x v="4"/>
    <x v="16"/>
    <x v="21"/>
    <n v="9"/>
    <n v="30"/>
    <x v="6"/>
    <x v="0"/>
  </r>
  <r>
    <x v="0"/>
    <x v="4"/>
    <x v="16"/>
    <x v="35"/>
    <n v="5"/>
    <n v="30"/>
    <x v="6"/>
    <x v="0"/>
  </r>
  <r>
    <x v="0"/>
    <x v="4"/>
    <x v="16"/>
    <x v="17"/>
    <n v="1"/>
    <n v="30"/>
    <x v="6"/>
    <x v="0"/>
  </r>
  <r>
    <x v="0"/>
    <x v="4"/>
    <x v="17"/>
    <x v="20"/>
    <n v="11"/>
    <n v="31"/>
    <x v="6"/>
    <x v="0"/>
  </r>
  <r>
    <x v="0"/>
    <x v="4"/>
    <x v="17"/>
    <x v="22"/>
    <n v="3"/>
    <n v="31"/>
    <x v="6"/>
    <x v="0"/>
  </r>
  <r>
    <x v="0"/>
    <x v="4"/>
    <x v="17"/>
    <x v="8"/>
    <n v="7"/>
    <n v="31"/>
    <x v="6"/>
    <x v="0"/>
  </r>
  <r>
    <x v="0"/>
    <x v="4"/>
    <x v="17"/>
    <x v="37"/>
    <n v="6"/>
    <n v="31"/>
    <x v="6"/>
    <x v="0"/>
  </r>
  <r>
    <x v="0"/>
    <x v="4"/>
    <x v="17"/>
    <x v="0"/>
    <n v="13"/>
    <n v="31"/>
    <x v="6"/>
    <x v="0"/>
  </r>
  <r>
    <x v="0"/>
    <x v="5"/>
    <x v="18"/>
    <x v="31"/>
    <n v="4"/>
    <n v="32"/>
    <x v="6"/>
    <x v="0"/>
  </r>
  <r>
    <x v="0"/>
    <x v="5"/>
    <x v="18"/>
    <x v="20"/>
    <n v="8"/>
    <n v="32"/>
    <x v="6"/>
    <x v="0"/>
  </r>
  <r>
    <x v="0"/>
    <x v="5"/>
    <x v="18"/>
    <x v="22"/>
    <n v="7"/>
    <n v="32"/>
    <x v="6"/>
    <x v="0"/>
  </r>
  <r>
    <x v="0"/>
    <x v="5"/>
    <x v="18"/>
    <x v="8"/>
    <n v="7"/>
    <n v="32"/>
    <x v="6"/>
    <x v="0"/>
  </r>
  <r>
    <x v="0"/>
    <x v="5"/>
    <x v="18"/>
    <x v="35"/>
    <n v="4"/>
    <n v="32"/>
    <x v="6"/>
    <x v="0"/>
  </r>
  <r>
    <x v="0"/>
    <x v="5"/>
    <x v="18"/>
    <x v="0"/>
    <n v="10"/>
    <n v="32"/>
    <x v="6"/>
    <x v="0"/>
  </r>
  <r>
    <x v="0"/>
    <x v="5"/>
    <x v="19"/>
    <x v="20"/>
    <n v="6"/>
    <n v="33"/>
    <x v="6"/>
    <x v="0"/>
  </r>
  <r>
    <x v="0"/>
    <x v="5"/>
    <x v="19"/>
    <x v="22"/>
    <n v="5"/>
    <n v="33"/>
    <x v="6"/>
    <x v="0"/>
  </r>
  <r>
    <x v="0"/>
    <x v="5"/>
    <x v="19"/>
    <x v="8"/>
    <n v="4"/>
    <n v="33"/>
    <x v="6"/>
    <x v="0"/>
  </r>
  <r>
    <x v="0"/>
    <x v="5"/>
    <x v="19"/>
    <x v="35"/>
    <n v="5"/>
    <n v="33"/>
    <x v="6"/>
    <x v="0"/>
  </r>
  <r>
    <x v="0"/>
    <x v="5"/>
    <x v="19"/>
    <x v="18"/>
    <n v="16"/>
    <n v="33"/>
    <x v="6"/>
    <x v="0"/>
  </r>
  <r>
    <x v="0"/>
    <x v="5"/>
    <x v="19"/>
    <x v="0"/>
    <n v="4"/>
    <n v="33"/>
    <x v="6"/>
    <x v="0"/>
  </r>
  <r>
    <x v="0"/>
    <x v="5"/>
    <x v="20"/>
    <x v="31"/>
    <n v="5"/>
    <n v="34"/>
    <x v="6"/>
    <x v="0"/>
  </r>
  <r>
    <x v="0"/>
    <x v="5"/>
    <x v="20"/>
    <x v="8"/>
    <n v="7"/>
    <n v="34"/>
    <x v="6"/>
    <x v="0"/>
  </r>
  <r>
    <x v="0"/>
    <x v="5"/>
    <x v="20"/>
    <x v="25"/>
    <n v="5"/>
    <n v="34"/>
    <x v="6"/>
    <x v="0"/>
  </r>
  <r>
    <x v="0"/>
    <x v="5"/>
    <x v="20"/>
    <x v="37"/>
    <n v="3"/>
    <n v="34"/>
    <x v="6"/>
    <x v="0"/>
  </r>
  <r>
    <x v="0"/>
    <x v="5"/>
    <x v="20"/>
    <x v="0"/>
    <n v="10"/>
    <n v="34"/>
    <x v="6"/>
    <x v="0"/>
  </r>
  <r>
    <x v="0"/>
    <x v="5"/>
    <x v="20"/>
    <x v="1"/>
    <n v="10"/>
    <n v="34"/>
    <x v="6"/>
    <x v="0"/>
  </r>
  <r>
    <x v="0"/>
    <x v="5"/>
    <x v="21"/>
    <x v="20"/>
    <n v="6"/>
    <n v="35"/>
    <x v="6"/>
    <x v="0"/>
  </r>
  <r>
    <x v="0"/>
    <x v="5"/>
    <x v="21"/>
    <x v="23"/>
    <n v="3"/>
    <n v="35"/>
    <x v="6"/>
    <x v="0"/>
  </r>
  <r>
    <x v="0"/>
    <x v="5"/>
    <x v="21"/>
    <x v="8"/>
    <n v="3"/>
    <n v="35"/>
    <x v="6"/>
    <x v="0"/>
  </r>
  <r>
    <x v="0"/>
    <x v="5"/>
    <x v="21"/>
    <x v="35"/>
    <n v="3"/>
    <n v="35"/>
    <x v="6"/>
    <x v="0"/>
  </r>
  <r>
    <x v="0"/>
    <x v="5"/>
    <x v="21"/>
    <x v="0"/>
    <n v="15"/>
    <n v="35"/>
    <x v="6"/>
    <x v="0"/>
  </r>
  <r>
    <x v="0"/>
    <x v="5"/>
    <x v="21"/>
    <x v="6"/>
    <n v="10"/>
    <n v="35"/>
    <x v="6"/>
    <x v="0"/>
  </r>
  <r>
    <x v="0"/>
    <x v="6"/>
    <x v="22"/>
    <x v="31"/>
    <n v="5"/>
    <n v="36"/>
    <x v="6"/>
    <x v="2"/>
  </r>
  <r>
    <x v="0"/>
    <x v="6"/>
    <x v="22"/>
    <x v="23"/>
    <n v="7"/>
    <n v="36"/>
    <x v="6"/>
    <x v="2"/>
  </r>
  <r>
    <x v="0"/>
    <x v="6"/>
    <x v="22"/>
    <x v="35"/>
    <n v="6"/>
    <n v="36"/>
    <x v="6"/>
    <x v="2"/>
  </r>
  <r>
    <x v="0"/>
    <x v="6"/>
    <x v="22"/>
    <x v="37"/>
    <n v="3"/>
    <n v="36"/>
    <x v="6"/>
    <x v="2"/>
  </r>
  <r>
    <x v="0"/>
    <x v="6"/>
    <x v="22"/>
    <x v="0"/>
    <n v="10"/>
    <n v="36"/>
    <x v="6"/>
    <x v="2"/>
  </r>
  <r>
    <x v="0"/>
    <x v="6"/>
    <x v="22"/>
    <x v="1"/>
    <n v="9"/>
    <n v="36"/>
    <x v="6"/>
    <x v="2"/>
  </r>
  <r>
    <x v="0"/>
    <x v="6"/>
    <x v="23"/>
    <x v="23"/>
    <n v="2"/>
    <n v="37"/>
    <x v="6"/>
    <x v="2"/>
  </r>
  <r>
    <x v="0"/>
    <x v="6"/>
    <x v="23"/>
    <x v="8"/>
    <n v="10"/>
    <n v="37"/>
    <x v="6"/>
    <x v="2"/>
  </r>
  <r>
    <x v="0"/>
    <x v="6"/>
    <x v="23"/>
    <x v="37"/>
    <n v="3"/>
    <n v="37"/>
    <x v="6"/>
    <x v="2"/>
  </r>
  <r>
    <x v="0"/>
    <x v="6"/>
    <x v="23"/>
    <x v="2"/>
    <n v="8"/>
    <n v="37"/>
    <x v="6"/>
    <x v="2"/>
  </r>
  <r>
    <x v="0"/>
    <x v="6"/>
    <x v="23"/>
    <x v="0"/>
    <n v="9"/>
    <n v="37"/>
    <x v="6"/>
    <x v="2"/>
  </r>
  <r>
    <x v="0"/>
    <x v="6"/>
    <x v="23"/>
    <x v="49"/>
    <n v="8"/>
    <n v="37"/>
    <x v="6"/>
    <x v="2"/>
  </r>
  <r>
    <x v="0"/>
    <x v="0"/>
    <x v="0"/>
    <x v="0"/>
    <n v="5"/>
    <n v="14"/>
    <x v="7"/>
    <x v="0"/>
  </r>
  <r>
    <x v="0"/>
    <x v="0"/>
    <x v="0"/>
    <x v="11"/>
    <n v="1"/>
    <n v="14"/>
    <x v="7"/>
    <x v="0"/>
  </r>
  <r>
    <x v="0"/>
    <x v="0"/>
    <x v="0"/>
    <x v="1"/>
    <n v="29"/>
    <n v="14"/>
    <x v="7"/>
    <x v="0"/>
  </r>
  <r>
    <x v="0"/>
    <x v="0"/>
    <x v="0"/>
    <x v="6"/>
    <n v="5"/>
    <n v="14"/>
    <x v="7"/>
    <x v="0"/>
  </r>
  <r>
    <x v="0"/>
    <x v="1"/>
    <x v="1"/>
    <x v="22"/>
    <n v="7"/>
    <n v="15"/>
    <x v="7"/>
    <x v="0"/>
  </r>
  <r>
    <x v="0"/>
    <x v="1"/>
    <x v="1"/>
    <x v="23"/>
    <n v="4"/>
    <n v="15"/>
    <x v="7"/>
    <x v="0"/>
  </r>
  <r>
    <x v="0"/>
    <x v="1"/>
    <x v="1"/>
    <x v="25"/>
    <n v="6"/>
    <n v="15"/>
    <x v="7"/>
    <x v="0"/>
  </r>
  <r>
    <x v="0"/>
    <x v="1"/>
    <x v="1"/>
    <x v="2"/>
    <n v="8"/>
    <n v="15"/>
    <x v="7"/>
    <x v="0"/>
  </r>
  <r>
    <x v="0"/>
    <x v="1"/>
    <x v="1"/>
    <x v="0"/>
    <n v="5"/>
    <n v="15"/>
    <x v="7"/>
    <x v="0"/>
  </r>
  <r>
    <x v="0"/>
    <x v="1"/>
    <x v="1"/>
    <x v="1"/>
    <n v="10"/>
    <n v="15"/>
    <x v="7"/>
    <x v="0"/>
  </r>
  <r>
    <x v="0"/>
    <x v="1"/>
    <x v="2"/>
    <x v="53"/>
    <n v="5"/>
    <n v="16"/>
    <x v="7"/>
    <x v="0"/>
  </r>
  <r>
    <x v="0"/>
    <x v="1"/>
    <x v="2"/>
    <x v="22"/>
    <n v="4"/>
    <n v="16"/>
    <x v="7"/>
    <x v="0"/>
  </r>
  <r>
    <x v="0"/>
    <x v="1"/>
    <x v="2"/>
    <x v="54"/>
    <n v="22"/>
    <n v="16"/>
    <x v="7"/>
    <x v="0"/>
  </r>
  <r>
    <x v="0"/>
    <x v="1"/>
    <x v="2"/>
    <x v="0"/>
    <n v="7"/>
    <n v="16"/>
    <x v="7"/>
    <x v="0"/>
  </r>
  <r>
    <x v="0"/>
    <x v="1"/>
    <x v="2"/>
    <x v="6"/>
    <n v="2"/>
    <n v="16"/>
    <x v="7"/>
    <x v="0"/>
  </r>
  <r>
    <x v="0"/>
    <x v="1"/>
    <x v="3"/>
    <x v="53"/>
    <n v="10"/>
    <n v="17"/>
    <x v="7"/>
    <x v="0"/>
  </r>
  <r>
    <x v="0"/>
    <x v="1"/>
    <x v="3"/>
    <x v="54"/>
    <n v="12"/>
    <n v="17"/>
    <x v="7"/>
    <x v="0"/>
  </r>
  <r>
    <x v="0"/>
    <x v="1"/>
    <x v="3"/>
    <x v="1"/>
    <n v="12"/>
    <n v="17"/>
    <x v="7"/>
    <x v="0"/>
  </r>
  <r>
    <x v="0"/>
    <x v="1"/>
    <x v="3"/>
    <x v="6"/>
    <n v="6"/>
    <n v="17"/>
    <x v="7"/>
    <x v="0"/>
  </r>
  <r>
    <x v="0"/>
    <x v="1"/>
    <x v="4"/>
    <x v="20"/>
    <n v="6"/>
    <n v="18"/>
    <x v="7"/>
    <x v="0"/>
  </r>
  <r>
    <x v="0"/>
    <x v="1"/>
    <x v="4"/>
    <x v="2"/>
    <n v="8"/>
    <n v="18"/>
    <x v="7"/>
    <x v="0"/>
  </r>
  <r>
    <x v="0"/>
    <x v="1"/>
    <x v="4"/>
    <x v="0"/>
    <n v="5"/>
    <n v="18"/>
    <x v="7"/>
    <x v="0"/>
  </r>
  <r>
    <x v="0"/>
    <x v="1"/>
    <x v="4"/>
    <x v="1"/>
    <n v="9"/>
    <n v="18"/>
    <x v="7"/>
    <x v="0"/>
  </r>
  <r>
    <x v="0"/>
    <x v="1"/>
    <x v="4"/>
    <x v="6"/>
    <n v="12"/>
    <n v="18"/>
    <x v="7"/>
    <x v="0"/>
  </r>
  <r>
    <x v="0"/>
    <x v="2"/>
    <x v="5"/>
    <x v="54"/>
    <n v="15"/>
    <n v="19"/>
    <x v="7"/>
    <x v="0"/>
  </r>
  <r>
    <x v="0"/>
    <x v="2"/>
    <x v="5"/>
    <x v="1"/>
    <n v="18"/>
    <n v="19"/>
    <x v="7"/>
    <x v="0"/>
  </r>
  <r>
    <x v="0"/>
    <x v="2"/>
    <x v="5"/>
    <x v="6"/>
    <n v="7"/>
    <n v="19"/>
    <x v="7"/>
    <x v="0"/>
  </r>
  <r>
    <x v="0"/>
    <x v="2"/>
    <x v="6"/>
    <x v="1"/>
    <n v="11"/>
    <n v="20"/>
    <x v="7"/>
    <x v="0"/>
  </r>
  <r>
    <x v="0"/>
    <x v="2"/>
    <x v="6"/>
    <x v="6"/>
    <n v="29"/>
    <n v="20"/>
    <x v="7"/>
    <x v="0"/>
  </r>
  <r>
    <x v="0"/>
    <x v="2"/>
    <x v="7"/>
    <x v="28"/>
    <n v="5"/>
    <n v="21"/>
    <x v="7"/>
    <x v="0"/>
  </r>
  <r>
    <x v="0"/>
    <x v="2"/>
    <x v="7"/>
    <x v="22"/>
    <n v="5"/>
    <n v="21"/>
    <x v="7"/>
    <x v="0"/>
  </r>
  <r>
    <x v="0"/>
    <x v="2"/>
    <x v="7"/>
    <x v="24"/>
    <n v="10"/>
    <n v="21"/>
    <x v="7"/>
    <x v="0"/>
  </r>
  <r>
    <x v="0"/>
    <x v="2"/>
    <x v="7"/>
    <x v="1"/>
    <n v="20"/>
    <n v="21"/>
    <x v="7"/>
    <x v="0"/>
  </r>
  <r>
    <x v="0"/>
    <x v="2"/>
    <x v="8"/>
    <x v="22"/>
    <n v="13"/>
    <n v="22"/>
    <x v="7"/>
    <x v="0"/>
  </r>
  <r>
    <x v="0"/>
    <x v="2"/>
    <x v="8"/>
    <x v="24"/>
    <n v="9"/>
    <n v="22"/>
    <x v="7"/>
    <x v="0"/>
  </r>
  <r>
    <x v="0"/>
    <x v="2"/>
    <x v="8"/>
    <x v="5"/>
    <n v="2"/>
    <n v="22"/>
    <x v="7"/>
    <x v="0"/>
  </r>
  <r>
    <x v="0"/>
    <x v="2"/>
    <x v="8"/>
    <x v="11"/>
    <n v="2"/>
    <n v="22"/>
    <x v="7"/>
    <x v="0"/>
  </r>
  <r>
    <x v="0"/>
    <x v="2"/>
    <x v="8"/>
    <x v="1"/>
    <n v="5"/>
    <n v="22"/>
    <x v="7"/>
    <x v="0"/>
  </r>
  <r>
    <x v="0"/>
    <x v="2"/>
    <x v="8"/>
    <x v="6"/>
    <n v="9"/>
    <n v="22"/>
    <x v="7"/>
    <x v="0"/>
  </r>
  <r>
    <x v="0"/>
    <x v="3"/>
    <x v="9"/>
    <x v="24"/>
    <n v="7"/>
    <n v="23"/>
    <x v="7"/>
    <x v="0"/>
  </r>
  <r>
    <x v="0"/>
    <x v="3"/>
    <x v="9"/>
    <x v="2"/>
    <n v="8"/>
    <n v="23"/>
    <x v="7"/>
    <x v="0"/>
  </r>
  <r>
    <x v="0"/>
    <x v="3"/>
    <x v="9"/>
    <x v="1"/>
    <n v="16"/>
    <n v="23"/>
    <x v="7"/>
    <x v="0"/>
  </r>
  <r>
    <x v="0"/>
    <x v="3"/>
    <x v="9"/>
    <x v="6"/>
    <n v="9"/>
    <n v="23"/>
    <x v="7"/>
    <x v="0"/>
  </r>
  <r>
    <x v="0"/>
    <x v="3"/>
    <x v="10"/>
    <x v="25"/>
    <n v="10"/>
    <n v="24"/>
    <x v="7"/>
    <x v="0"/>
  </r>
  <r>
    <x v="0"/>
    <x v="3"/>
    <x v="10"/>
    <x v="26"/>
    <n v="3"/>
    <n v="24"/>
    <x v="7"/>
    <x v="0"/>
  </r>
  <r>
    <x v="0"/>
    <x v="3"/>
    <x v="10"/>
    <x v="15"/>
    <n v="26"/>
    <n v="24"/>
    <x v="7"/>
    <x v="0"/>
  </r>
  <r>
    <x v="0"/>
    <x v="3"/>
    <x v="10"/>
    <x v="1"/>
    <n v="1"/>
    <n v="24"/>
    <x v="7"/>
    <x v="0"/>
  </r>
  <r>
    <x v="0"/>
    <x v="3"/>
    <x v="11"/>
    <x v="8"/>
    <n v="8"/>
    <n v="25"/>
    <x v="7"/>
    <x v="0"/>
  </r>
  <r>
    <x v="0"/>
    <x v="3"/>
    <x v="11"/>
    <x v="1"/>
    <n v="28"/>
    <n v="25"/>
    <x v="7"/>
    <x v="0"/>
  </r>
  <r>
    <x v="0"/>
    <x v="3"/>
    <x v="11"/>
    <x v="6"/>
    <n v="4"/>
    <n v="25"/>
    <x v="7"/>
    <x v="0"/>
  </r>
  <r>
    <x v="0"/>
    <x v="3"/>
    <x v="12"/>
    <x v="22"/>
    <n v="5"/>
    <n v="26"/>
    <x v="7"/>
    <x v="0"/>
  </r>
  <r>
    <x v="0"/>
    <x v="3"/>
    <x v="12"/>
    <x v="3"/>
    <n v="8"/>
    <n v="26"/>
    <x v="7"/>
    <x v="0"/>
  </r>
  <r>
    <x v="0"/>
    <x v="3"/>
    <x v="12"/>
    <x v="1"/>
    <n v="22"/>
    <n v="26"/>
    <x v="7"/>
    <x v="0"/>
  </r>
  <r>
    <x v="0"/>
    <x v="3"/>
    <x v="12"/>
    <x v="6"/>
    <n v="5"/>
    <n v="26"/>
    <x v="7"/>
    <x v="0"/>
  </r>
  <r>
    <x v="0"/>
    <x v="3"/>
    <x v="13"/>
    <x v="25"/>
    <n v="18"/>
    <n v="27"/>
    <x v="7"/>
    <x v="0"/>
  </r>
  <r>
    <x v="0"/>
    <x v="3"/>
    <x v="13"/>
    <x v="15"/>
    <n v="4"/>
    <n v="27"/>
    <x v="7"/>
    <x v="0"/>
  </r>
  <r>
    <x v="0"/>
    <x v="3"/>
    <x v="13"/>
    <x v="0"/>
    <n v="2"/>
    <n v="27"/>
    <x v="7"/>
    <x v="0"/>
  </r>
  <r>
    <x v="0"/>
    <x v="3"/>
    <x v="13"/>
    <x v="1"/>
    <n v="16"/>
    <n v="27"/>
    <x v="7"/>
    <x v="0"/>
  </r>
  <r>
    <x v="0"/>
    <x v="4"/>
    <x v="14"/>
    <x v="22"/>
    <n v="2"/>
    <n v="28"/>
    <x v="7"/>
    <x v="0"/>
  </r>
  <r>
    <x v="0"/>
    <x v="4"/>
    <x v="14"/>
    <x v="25"/>
    <n v="10"/>
    <n v="28"/>
    <x v="7"/>
    <x v="0"/>
  </r>
  <r>
    <x v="0"/>
    <x v="4"/>
    <x v="14"/>
    <x v="38"/>
    <n v="4"/>
    <n v="28"/>
    <x v="7"/>
    <x v="0"/>
  </r>
  <r>
    <x v="0"/>
    <x v="4"/>
    <x v="14"/>
    <x v="32"/>
    <n v="4"/>
    <n v="28"/>
    <x v="7"/>
    <x v="0"/>
  </r>
  <r>
    <x v="0"/>
    <x v="4"/>
    <x v="14"/>
    <x v="1"/>
    <n v="18"/>
    <n v="28"/>
    <x v="7"/>
    <x v="0"/>
  </r>
  <r>
    <x v="0"/>
    <x v="4"/>
    <x v="14"/>
    <x v="6"/>
    <n v="2"/>
    <n v="28"/>
    <x v="7"/>
    <x v="0"/>
  </r>
  <r>
    <x v="0"/>
    <x v="4"/>
    <x v="15"/>
    <x v="25"/>
    <n v="6"/>
    <n v="29"/>
    <x v="7"/>
    <x v="0"/>
  </r>
  <r>
    <x v="0"/>
    <x v="4"/>
    <x v="15"/>
    <x v="38"/>
    <n v="10"/>
    <n v="29"/>
    <x v="7"/>
    <x v="0"/>
  </r>
  <r>
    <x v="0"/>
    <x v="4"/>
    <x v="15"/>
    <x v="1"/>
    <n v="24"/>
    <n v="29"/>
    <x v="7"/>
    <x v="0"/>
  </r>
  <r>
    <x v="0"/>
    <x v="4"/>
    <x v="16"/>
    <x v="25"/>
    <n v="12"/>
    <n v="30"/>
    <x v="7"/>
    <x v="0"/>
  </r>
  <r>
    <x v="0"/>
    <x v="4"/>
    <x v="16"/>
    <x v="38"/>
    <n v="10"/>
    <n v="30"/>
    <x v="7"/>
    <x v="0"/>
  </r>
  <r>
    <x v="0"/>
    <x v="4"/>
    <x v="16"/>
    <x v="1"/>
    <n v="14"/>
    <n v="30"/>
    <x v="7"/>
    <x v="0"/>
  </r>
  <r>
    <x v="0"/>
    <x v="4"/>
    <x v="16"/>
    <x v="47"/>
    <n v="4"/>
    <n v="30"/>
    <x v="7"/>
    <x v="0"/>
  </r>
  <r>
    <x v="0"/>
    <x v="4"/>
    <x v="17"/>
    <x v="22"/>
    <n v="5"/>
    <n v="31"/>
    <x v="7"/>
    <x v="0"/>
  </r>
  <r>
    <x v="0"/>
    <x v="4"/>
    <x v="17"/>
    <x v="25"/>
    <n v="3"/>
    <n v="31"/>
    <x v="7"/>
    <x v="0"/>
  </r>
  <r>
    <x v="0"/>
    <x v="4"/>
    <x v="17"/>
    <x v="1"/>
    <n v="32"/>
    <n v="31"/>
    <x v="7"/>
    <x v="0"/>
  </r>
  <r>
    <x v="0"/>
    <x v="5"/>
    <x v="18"/>
    <x v="1"/>
    <n v="30"/>
    <n v="32"/>
    <x v="7"/>
    <x v="0"/>
  </r>
  <r>
    <x v="0"/>
    <x v="5"/>
    <x v="18"/>
    <x v="6"/>
    <n v="10"/>
    <n v="32"/>
    <x v="7"/>
    <x v="0"/>
  </r>
  <r>
    <x v="0"/>
    <x v="5"/>
    <x v="19"/>
    <x v="1"/>
    <n v="31"/>
    <n v="33"/>
    <x v="7"/>
    <x v="0"/>
  </r>
  <r>
    <x v="0"/>
    <x v="5"/>
    <x v="19"/>
    <x v="6"/>
    <n v="9"/>
    <n v="33"/>
    <x v="7"/>
    <x v="0"/>
  </r>
  <r>
    <x v="0"/>
    <x v="5"/>
    <x v="20"/>
    <x v="22"/>
    <n v="11"/>
    <n v="34"/>
    <x v="7"/>
    <x v="0"/>
  </r>
  <r>
    <x v="0"/>
    <x v="5"/>
    <x v="20"/>
    <x v="55"/>
    <n v="12"/>
    <n v="34"/>
    <x v="7"/>
    <x v="0"/>
  </r>
  <r>
    <x v="0"/>
    <x v="5"/>
    <x v="20"/>
    <x v="18"/>
    <n v="4"/>
    <n v="34"/>
    <x v="7"/>
    <x v="0"/>
  </r>
  <r>
    <x v="0"/>
    <x v="5"/>
    <x v="20"/>
    <x v="0"/>
    <n v="5"/>
    <n v="34"/>
    <x v="7"/>
    <x v="0"/>
  </r>
  <r>
    <x v="0"/>
    <x v="5"/>
    <x v="20"/>
    <x v="1"/>
    <n v="8"/>
    <n v="34"/>
    <x v="7"/>
    <x v="0"/>
  </r>
  <r>
    <x v="0"/>
    <x v="5"/>
    <x v="21"/>
    <x v="31"/>
    <n v="6"/>
    <n v="35"/>
    <x v="7"/>
    <x v="0"/>
  </r>
  <r>
    <x v="0"/>
    <x v="5"/>
    <x v="21"/>
    <x v="22"/>
    <n v="9"/>
    <n v="35"/>
    <x v="7"/>
    <x v="0"/>
  </r>
  <r>
    <x v="0"/>
    <x v="5"/>
    <x v="21"/>
    <x v="18"/>
    <n v="8"/>
    <n v="35"/>
    <x v="7"/>
    <x v="0"/>
  </r>
  <r>
    <x v="0"/>
    <x v="5"/>
    <x v="21"/>
    <x v="1"/>
    <n v="17"/>
    <n v="35"/>
    <x v="7"/>
    <x v="0"/>
  </r>
  <r>
    <x v="0"/>
    <x v="6"/>
    <x v="22"/>
    <x v="31"/>
    <n v="5"/>
    <n v="36"/>
    <x v="7"/>
    <x v="0"/>
  </r>
  <r>
    <x v="0"/>
    <x v="6"/>
    <x v="22"/>
    <x v="22"/>
    <n v="10"/>
    <n v="36"/>
    <x v="7"/>
    <x v="0"/>
  </r>
  <r>
    <x v="0"/>
    <x v="6"/>
    <x v="22"/>
    <x v="18"/>
    <n v="8"/>
    <n v="36"/>
    <x v="7"/>
    <x v="0"/>
  </r>
  <r>
    <x v="0"/>
    <x v="6"/>
    <x v="22"/>
    <x v="1"/>
    <n v="13"/>
    <n v="36"/>
    <x v="7"/>
    <x v="0"/>
  </r>
  <r>
    <x v="0"/>
    <x v="6"/>
    <x v="22"/>
    <x v="6"/>
    <n v="4"/>
    <n v="36"/>
    <x v="7"/>
    <x v="0"/>
  </r>
  <r>
    <x v="0"/>
    <x v="0"/>
    <x v="0"/>
    <x v="56"/>
    <n v="5"/>
    <n v="14"/>
    <x v="8"/>
    <x v="0"/>
  </r>
  <r>
    <x v="0"/>
    <x v="0"/>
    <x v="0"/>
    <x v="1"/>
    <n v="19"/>
    <n v="14"/>
    <x v="8"/>
    <x v="0"/>
  </r>
  <r>
    <x v="0"/>
    <x v="0"/>
    <x v="0"/>
    <x v="6"/>
    <n v="16"/>
    <n v="14"/>
    <x v="8"/>
    <x v="0"/>
  </r>
  <r>
    <x v="0"/>
    <x v="1"/>
    <x v="1"/>
    <x v="2"/>
    <n v="8"/>
    <n v="15"/>
    <x v="8"/>
    <x v="0"/>
  </r>
  <r>
    <x v="0"/>
    <x v="1"/>
    <x v="1"/>
    <x v="1"/>
    <n v="12"/>
    <n v="15"/>
    <x v="8"/>
    <x v="0"/>
  </r>
  <r>
    <x v="0"/>
    <x v="1"/>
    <x v="1"/>
    <x v="6"/>
    <n v="20"/>
    <n v="15"/>
    <x v="8"/>
    <x v="0"/>
  </r>
  <r>
    <x v="0"/>
    <x v="1"/>
    <x v="2"/>
    <x v="20"/>
    <n v="16"/>
    <n v="16"/>
    <x v="8"/>
    <x v="0"/>
  </r>
  <r>
    <x v="0"/>
    <x v="1"/>
    <x v="2"/>
    <x v="11"/>
    <n v="1.5"/>
    <n v="16"/>
    <x v="8"/>
    <x v="0"/>
  </r>
  <r>
    <x v="0"/>
    <x v="1"/>
    <x v="2"/>
    <x v="1"/>
    <n v="9.5"/>
    <n v="16"/>
    <x v="8"/>
    <x v="0"/>
  </r>
  <r>
    <x v="0"/>
    <x v="1"/>
    <x v="2"/>
    <x v="6"/>
    <n v="13"/>
    <n v="16"/>
    <x v="8"/>
    <x v="0"/>
  </r>
  <r>
    <x v="0"/>
    <x v="1"/>
    <x v="3"/>
    <x v="20"/>
    <n v="9"/>
    <n v="17"/>
    <x v="8"/>
    <x v="0"/>
  </r>
  <r>
    <x v="0"/>
    <x v="1"/>
    <x v="3"/>
    <x v="0"/>
    <n v="12"/>
    <n v="17"/>
    <x v="8"/>
    <x v="0"/>
  </r>
  <r>
    <x v="0"/>
    <x v="1"/>
    <x v="3"/>
    <x v="3"/>
    <n v="8"/>
    <n v="17"/>
    <x v="8"/>
    <x v="0"/>
  </r>
  <r>
    <x v="0"/>
    <x v="1"/>
    <x v="3"/>
    <x v="1"/>
    <n v="11"/>
    <n v="17"/>
    <x v="8"/>
    <x v="0"/>
  </r>
  <r>
    <x v="0"/>
    <x v="1"/>
    <x v="4"/>
    <x v="20"/>
    <n v="8"/>
    <n v="18"/>
    <x v="8"/>
    <x v="0"/>
  </r>
  <r>
    <x v="0"/>
    <x v="1"/>
    <x v="4"/>
    <x v="2"/>
    <n v="8"/>
    <n v="18"/>
    <x v="8"/>
    <x v="0"/>
  </r>
  <r>
    <x v="0"/>
    <x v="1"/>
    <x v="4"/>
    <x v="0"/>
    <n v="12"/>
    <n v="18"/>
    <x v="8"/>
    <x v="0"/>
  </r>
  <r>
    <x v="0"/>
    <x v="1"/>
    <x v="4"/>
    <x v="3"/>
    <n v="4"/>
    <n v="18"/>
    <x v="8"/>
    <x v="0"/>
  </r>
  <r>
    <x v="0"/>
    <x v="1"/>
    <x v="4"/>
    <x v="1"/>
    <n v="8"/>
    <n v="18"/>
    <x v="8"/>
    <x v="0"/>
  </r>
  <r>
    <x v="0"/>
    <x v="2"/>
    <x v="5"/>
    <x v="8"/>
    <n v="10"/>
    <n v="19"/>
    <x v="8"/>
    <x v="0"/>
  </r>
  <r>
    <x v="0"/>
    <x v="2"/>
    <x v="5"/>
    <x v="0"/>
    <n v="6"/>
    <n v="19"/>
    <x v="8"/>
    <x v="0"/>
  </r>
  <r>
    <x v="0"/>
    <x v="2"/>
    <x v="5"/>
    <x v="1"/>
    <n v="17"/>
    <n v="19"/>
    <x v="8"/>
    <x v="0"/>
  </r>
  <r>
    <x v="0"/>
    <x v="2"/>
    <x v="5"/>
    <x v="6"/>
    <n v="7"/>
    <n v="19"/>
    <x v="8"/>
    <x v="0"/>
  </r>
  <r>
    <x v="0"/>
    <x v="2"/>
    <x v="6"/>
    <x v="0"/>
    <n v="12"/>
    <n v="20"/>
    <x v="8"/>
    <x v="0"/>
  </r>
  <r>
    <x v="0"/>
    <x v="2"/>
    <x v="6"/>
    <x v="1"/>
    <n v="15"/>
    <n v="20"/>
    <x v="8"/>
    <x v="0"/>
  </r>
  <r>
    <x v="0"/>
    <x v="2"/>
    <x v="6"/>
    <x v="6"/>
    <n v="13"/>
    <n v="20"/>
    <x v="8"/>
    <x v="0"/>
  </r>
  <r>
    <x v="0"/>
    <x v="2"/>
    <x v="7"/>
    <x v="0"/>
    <n v="3"/>
    <n v="21"/>
    <x v="8"/>
    <x v="0"/>
  </r>
  <r>
    <x v="0"/>
    <x v="2"/>
    <x v="7"/>
    <x v="1"/>
    <n v="19"/>
    <n v="21"/>
    <x v="8"/>
    <x v="0"/>
  </r>
  <r>
    <x v="0"/>
    <x v="2"/>
    <x v="7"/>
    <x v="6"/>
    <n v="18"/>
    <n v="21"/>
    <x v="8"/>
    <x v="0"/>
  </r>
  <r>
    <x v="0"/>
    <x v="2"/>
    <x v="8"/>
    <x v="22"/>
    <n v="8"/>
    <n v="22"/>
    <x v="8"/>
    <x v="0"/>
  </r>
  <r>
    <x v="0"/>
    <x v="2"/>
    <x v="8"/>
    <x v="24"/>
    <n v="1"/>
    <n v="22"/>
    <x v="8"/>
    <x v="0"/>
  </r>
  <r>
    <x v="0"/>
    <x v="2"/>
    <x v="8"/>
    <x v="18"/>
    <n v="1.5"/>
    <n v="22"/>
    <x v="8"/>
    <x v="0"/>
  </r>
  <r>
    <x v="0"/>
    <x v="2"/>
    <x v="8"/>
    <x v="0"/>
    <n v="11"/>
    <n v="22"/>
    <x v="8"/>
    <x v="0"/>
  </r>
  <r>
    <x v="0"/>
    <x v="2"/>
    <x v="8"/>
    <x v="11"/>
    <n v="1.5"/>
    <n v="22"/>
    <x v="8"/>
    <x v="0"/>
  </r>
  <r>
    <x v="0"/>
    <x v="2"/>
    <x v="8"/>
    <x v="1"/>
    <n v="17"/>
    <n v="22"/>
    <x v="8"/>
    <x v="0"/>
  </r>
  <r>
    <x v="0"/>
    <x v="3"/>
    <x v="9"/>
    <x v="8"/>
    <n v="4"/>
    <n v="23"/>
    <x v="8"/>
    <x v="0"/>
  </r>
  <r>
    <x v="0"/>
    <x v="3"/>
    <x v="9"/>
    <x v="2"/>
    <n v="8"/>
    <n v="23"/>
    <x v="8"/>
    <x v="0"/>
  </r>
  <r>
    <x v="0"/>
    <x v="3"/>
    <x v="9"/>
    <x v="1"/>
    <n v="15"/>
    <n v="23"/>
    <x v="8"/>
    <x v="0"/>
  </r>
  <r>
    <x v="0"/>
    <x v="3"/>
    <x v="9"/>
    <x v="6"/>
    <n v="13"/>
    <n v="23"/>
    <x v="8"/>
    <x v="0"/>
  </r>
  <r>
    <x v="0"/>
    <x v="3"/>
    <x v="10"/>
    <x v="23"/>
    <n v="3"/>
    <n v="24"/>
    <x v="8"/>
    <x v="0"/>
  </r>
  <r>
    <x v="0"/>
    <x v="3"/>
    <x v="10"/>
    <x v="8"/>
    <n v="15"/>
    <n v="24"/>
    <x v="8"/>
    <x v="0"/>
  </r>
  <r>
    <x v="0"/>
    <x v="3"/>
    <x v="10"/>
    <x v="1"/>
    <n v="16"/>
    <n v="24"/>
    <x v="8"/>
    <x v="0"/>
  </r>
  <r>
    <x v="0"/>
    <x v="3"/>
    <x v="10"/>
    <x v="6"/>
    <n v="6"/>
    <n v="24"/>
    <x v="8"/>
    <x v="0"/>
  </r>
  <r>
    <x v="0"/>
    <x v="3"/>
    <x v="11"/>
    <x v="20"/>
    <n v="4"/>
    <n v="25"/>
    <x v="8"/>
    <x v="0"/>
  </r>
  <r>
    <x v="0"/>
    <x v="3"/>
    <x v="11"/>
    <x v="8"/>
    <n v="9"/>
    <n v="25"/>
    <x v="8"/>
    <x v="0"/>
  </r>
  <r>
    <x v="0"/>
    <x v="3"/>
    <x v="11"/>
    <x v="18"/>
    <n v="4"/>
    <n v="25"/>
    <x v="8"/>
    <x v="0"/>
  </r>
  <r>
    <x v="0"/>
    <x v="3"/>
    <x v="11"/>
    <x v="0"/>
    <n v="7"/>
    <n v="25"/>
    <x v="8"/>
    <x v="0"/>
  </r>
  <r>
    <x v="0"/>
    <x v="3"/>
    <x v="11"/>
    <x v="17"/>
    <n v="1"/>
    <n v="25"/>
    <x v="8"/>
    <x v="0"/>
  </r>
  <r>
    <x v="0"/>
    <x v="3"/>
    <x v="11"/>
    <x v="1"/>
    <n v="9"/>
    <n v="25"/>
    <x v="8"/>
    <x v="0"/>
  </r>
  <r>
    <x v="0"/>
    <x v="3"/>
    <x v="11"/>
    <x v="6"/>
    <n v="6"/>
    <n v="25"/>
    <x v="8"/>
    <x v="0"/>
  </r>
  <r>
    <x v="0"/>
    <x v="3"/>
    <x v="12"/>
    <x v="23"/>
    <n v="2"/>
    <n v="26"/>
    <x v="8"/>
    <x v="0"/>
  </r>
  <r>
    <x v="0"/>
    <x v="3"/>
    <x v="12"/>
    <x v="1"/>
    <n v="24"/>
    <n v="26"/>
    <x v="8"/>
    <x v="0"/>
  </r>
  <r>
    <x v="0"/>
    <x v="3"/>
    <x v="12"/>
    <x v="6"/>
    <n v="14"/>
    <n v="26"/>
    <x v="8"/>
    <x v="0"/>
  </r>
  <r>
    <x v="0"/>
    <x v="3"/>
    <x v="13"/>
    <x v="37"/>
    <n v="18"/>
    <n v="27"/>
    <x v="8"/>
    <x v="0"/>
  </r>
  <r>
    <x v="0"/>
    <x v="3"/>
    <x v="13"/>
    <x v="0"/>
    <n v="6"/>
    <n v="27"/>
    <x v="8"/>
    <x v="0"/>
  </r>
  <r>
    <x v="0"/>
    <x v="3"/>
    <x v="13"/>
    <x v="1"/>
    <n v="13"/>
    <n v="27"/>
    <x v="8"/>
    <x v="0"/>
  </r>
  <r>
    <x v="0"/>
    <x v="3"/>
    <x v="13"/>
    <x v="6"/>
    <n v="3"/>
    <n v="27"/>
    <x v="8"/>
    <x v="0"/>
  </r>
  <r>
    <x v="0"/>
    <x v="4"/>
    <x v="14"/>
    <x v="22"/>
    <n v="9"/>
    <n v="28"/>
    <x v="8"/>
    <x v="0"/>
  </r>
  <r>
    <x v="0"/>
    <x v="4"/>
    <x v="14"/>
    <x v="9"/>
    <n v="2"/>
    <n v="28"/>
    <x v="8"/>
    <x v="0"/>
  </r>
  <r>
    <x v="0"/>
    <x v="4"/>
    <x v="14"/>
    <x v="37"/>
    <n v="14"/>
    <n v="28"/>
    <x v="8"/>
    <x v="0"/>
  </r>
  <r>
    <x v="0"/>
    <x v="4"/>
    <x v="14"/>
    <x v="0"/>
    <n v="4"/>
    <n v="28"/>
    <x v="8"/>
    <x v="0"/>
  </r>
  <r>
    <x v="0"/>
    <x v="4"/>
    <x v="14"/>
    <x v="1"/>
    <n v="8"/>
    <n v="28"/>
    <x v="8"/>
    <x v="0"/>
  </r>
  <r>
    <x v="0"/>
    <x v="4"/>
    <x v="14"/>
    <x v="6"/>
    <n v="3"/>
    <n v="28"/>
    <x v="8"/>
    <x v="0"/>
  </r>
  <r>
    <x v="0"/>
    <x v="4"/>
    <x v="15"/>
    <x v="22"/>
    <n v="13"/>
    <n v="29"/>
    <x v="8"/>
    <x v="0"/>
  </r>
  <r>
    <x v="0"/>
    <x v="4"/>
    <x v="15"/>
    <x v="9"/>
    <n v="5"/>
    <n v="29"/>
    <x v="8"/>
    <x v="0"/>
  </r>
  <r>
    <x v="0"/>
    <x v="4"/>
    <x v="15"/>
    <x v="0"/>
    <n v="6"/>
    <n v="29"/>
    <x v="8"/>
    <x v="0"/>
  </r>
  <r>
    <x v="0"/>
    <x v="4"/>
    <x v="15"/>
    <x v="1"/>
    <n v="11"/>
    <n v="29"/>
    <x v="8"/>
    <x v="0"/>
  </r>
  <r>
    <x v="0"/>
    <x v="4"/>
    <x v="15"/>
    <x v="6"/>
    <n v="5"/>
    <n v="29"/>
    <x v="8"/>
    <x v="0"/>
  </r>
  <r>
    <x v="0"/>
    <x v="4"/>
    <x v="16"/>
    <x v="32"/>
    <n v="5"/>
    <n v="30"/>
    <x v="8"/>
    <x v="0"/>
  </r>
  <r>
    <x v="0"/>
    <x v="4"/>
    <x v="16"/>
    <x v="35"/>
    <n v="3"/>
    <n v="30"/>
    <x v="8"/>
    <x v="0"/>
  </r>
  <r>
    <x v="0"/>
    <x v="4"/>
    <x v="16"/>
    <x v="50"/>
    <n v="3"/>
    <n v="30"/>
    <x v="8"/>
    <x v="0"/>
  </r>
  <r>
    <x v="0"/>
    <x v="4"/>
    <x v="16"/>
    <x v="37"/>
    <n v="4"/>
    <n v="30"/>
    <x v="8"/>
    <x v="0"/>
  </r>
  <r>
    <x v="0"/>
    <x v="4"/>
    <x v="16"/>
    <x v="18"/>
    <n v="12"/>
    <n v="30"/>
    <x v="8"/>
    <x v="0"/>
  </r>
  <r>
    <x v="0"/>
    <x v="4"/>
    <x v="16"/>
    <x v="1"/>
    <n v="9"/>
    <n v="30"/>
    <x v="8"/>
    <x v="0"/>
  </r>
  <r>
    <x v="0"/>
    <x v="4"/>
    <x v="16"/>
    <x v="6"/>
    <n v="4"/>
    <n v="30"/>
    <x v="8"/>
    <x v="0"/>
  </r>
  <r>
    <x v="0"/>
    <x v="4"/>
    <x v="17"/>
    <x v="23"/>
    <n v="1"/>
    <n v="31"/>
    <x v="8"/>
    <x v="0"/>
  </r>
  <r>
    <x v="0"/>
    <x v="4"/>
    <x v="17"/>
    <x v="38"/>
    <n v="3"/>
    <n v="31"/>
    <x v="8"/>
    <x v="0"/>
  </r>
  <r>
    <x v="0"/>
    <x v="4"/>
    <x v="17"/>
    <x v="35"/>
    <n v="2"/>
    <n v="31"/>
    <x v="8"/>
    <x v="0"/>
  </r>
  <r>
    <x v="0"/>
    <x v="4"/>
    <x v="17"/>
    <x v="37"/>
    <n v="9"/>
    <n v="31"/>
    <x v="8"/>
    <x v="0"/>
  </r>
  <r>
    <x v="0"/>
    <x v="4"/>
    <x v="17"/>
    <x v="11"/>
    <n v="0.5"/>
    <n v="31"/>
    <x v="8"/>
    <x v="0"/>
  </r>
  <r>
    <x v="0"/>
    <x v="4"/>
    <x v="17"/>
    <x v="1"/>
    <n v="13.5"/>
    <n v="31"/>
    <x v="8"/>
    <x v="0"/>
  </r>
  <r>
    <x v="0"/>
    <x v="4"/>
    <x v="17"/>
    <x v="6"/>
    <n v="11"/>
    <n v="31"/>
    <x v="8"/>
    <x v="0"/>
  </r>
  <r>
    <x v="0"/>
    <x v="5"/>
    <x v="18"/>
    <x v="20"/>
    <n v="4"/>
    <n v="32"/>
    <x v="8"/>
    <x v="0"/>
  </r>
  <r>
    <x v="0"/>
    <x v="5"/>
    <x v="18"/>
    <x v="37"/>
    <n v="26"/>
    <n v="32"/>
    <x v="8"/>
    <x v="0"/>
  </r>
  <r>
    <x v="0"/>
    <x v="5"/>
    <x v="18"/>
    <x v="1"/>
    <n v="10"/>
    <n v="32"/>
    <x v="8"/>
    <x v="0"/>
  </r>
  <r>
    <x v="0"/>
    <x v="5"/>
    <x v="19"/>
    <x v="18"/>
    <n v="40"/>
    <n v="33"/>
    <x v="8"/>
    <x v="0"/>
  </r>
  <r>
    <x v="0"/>
    <x v="5"/>
    <x v="20"/>
    <x v="23"/>
    <n v="8"/>
    <n v="34"/>
    <x v="8"/>
    <x v="0"/>
  </r>
  <r>
    <x v="0"/>
    <x v="5"/>
    <x v="20"/>
    <x v="18"/>
    <n v="24"/>
    <n v="34"/>
    <x v="8"/>
    <x v="0"/>
  </r>
  <r>
    <x v="0"/>
    <x v="5"/>
    <x v="20"/>
    <x v="1"/>
    <n v="8"/>
    <n v="34"/>
    <x v="8"/>
    <x v="0"/>
  </r>
  <r>
    <x v="0"/>
    <x v="5"/>
    <x v="21"/>
    <x v="22"/>
    <n v="31"/>
    <n v="35"/>
    <x v="8"/>
    <x v="0"/>
  </r>
  <r>
    <x v="0"/>
    <x v="5"/>
    <x v="21"/>
    <x v="35"/>
    <n v="9"/>
    <n v="35"/>
    <x v="8"/>
    <x v="0"/>
  </r>
  <r>
    <x v="0"/>
    <x v="6"/>
    <x v="22"/>
    <x v="22"/>
    <n v="10"/>
    <n v="36"/>
    <x v="8"/>
    <x v="2"/>
  </r>
  <r>
    <x v="0"/>
    <x v="6"/>
    <x v="22"/>
    <x v="35"/>
    <n v="6"/>
    <n v="36"/>
    <x v="8"/>
    <x v="2"/>
  </r>
  <r>
    <x v="0"/>
    <x v="6"/>
    <x v="22"/>
    <x v="3"/>
    <n v="24"/>
    <n v="36"/>
    <x v="8"/>
    <x v="2"/>
  </r>
  <r>
    <x v="0"/>
    <x v="6"/>
    <x v="23"/>
    <x v="22"/>
    <n v="2"/>
    <n v="37"/>
    <x v="8"/>
    <x v="2"/>
  </r>
  <r>
    <x v="0"/>
    <x v="6"/>
    <x v="23"/>
    <x v="8"/>
    <n v="2"/>
    <n v="37"/>
    <x v="8"/>
    <x v="2"/>
  </r>
  <r>
    <x v="0"/>
    <x v="6"/>
    <x v="23"/>
    <x v="32"/>
    <n v="20"/>
    <n v="37"/>
    <x v="8"/>
    <x v="2"/>
  </r>
  <r>
    <x v="0"/>
    <x v="6"/>
    <x v="23"/>
    <x v="35"/>
    <n v="3"/>
    <n v="37"/>
    <x v="8"/>
    <x v="2"/>
  </r>
  <r>
    <x v="0"/>
    <x v="6"/>
    <x v="23"/>
    <x v="2"/>
    <n v="8"/>
    <n v="37"/>
    <x v="8"/>
    <x v="2"/>
  </r>
  <r>
    <x v="0"/>
    <x v="6"/>
    <x v="23"/>
    <x v="1"/>
    <n v="5"/>
    <n v="37"/>
    <x v="8"/>
    <x v="2"/>
  </r>
  <r>
    <x v="0"/>
    <x v="0"/>
    <x v="0"/>
    <x v="57"/>
    <n v="35"/>
    <n v="14"/>
    <x v="9"/>
    <x v="0"/>
  </r>
  <r>
    <x v="0"/>
    <x v="0"/>
    <x v="0"/>
    <x v="18"/>
    <n v="3"/>
    <n v="14"/>
    <x v="9"/>
    <x v="0"/>
  </r>
  <r>
    <x v="0"/>
    <x v="0"/>
    <x v="0"/>
    <x v="1"/>
    <n v="2"/>
    <n v="14"/>
    <x v="9"/>
    <x v="0"/>
  </r>
  <r>
    <x v="0"/>
    <x v="1"/>
    <x v="1"/>
    <x v="39"/>
    <n v="22"/>
    <n v="15"/>
    <x v="9"/>
    <x v="0"/>
  </r>
  <r>
    <x v="0"/>
    <x v="1"/>
    <x v="1"/>
    <x v="45"/>
    <n v="7"/>
    <n v="15"/>
    <x v="9"/>
    <x v="0"/>
  </r>
  <r>
    <x v="0"/>
    <x v="1"/>
    <x v="1"/>
    <x v="18"/>
    <n v="3"/>
    <n v="15"/>
    <x v="9"/>
    <x v="0"/>
  </r>
  <r>
    <x v="0"/>
    <x v="1"/>
    <x v="1"/>
    <x v="2"/>
    <n v="8"/>
    <n v="15"/>
    <x v="9"/>
    <x v="0"/>
  </r>
  <r>
    <x v="0"/>
    <x v="1"/>
    <x v="2"/>
    <x v="39"/>
    <n v="36"/>
    <n v="16"/>
    <x v="9"/>
    <x v="0"/>
  </r>
  <r>
    <x v="0"/>
    <x v="1"/>
    <x v="2"/>
    <x v="6"/>
    <n v="4"/>
    <n v="16"/>
    <x v="9"/>
    <x v="0"/>
  </r>
  <r>
    <x v="0"/>
    <x v="1"/>
    <x v="3"/>
    <x v="39"/>
    <n v="36"/>
    <n v="17"/>
    <x v="9"/>
    <x v="0"/>
  </r>
  <r>
    <x v="0"/>
    <x v="1"/>
    <x v="3"/>
    <x v="4"/>
    <n v="2"/>
    <n v="17"/>
    <x v="9"/>
    <x v="0"/>
  </r>
  <r>
    <x v="0"/>
    <x v="1"/>
    <x v="3"/>
    <x v="45"/>
    <n v="2"/>
    <n v="17"/>
    <x v="9"/>
    <x v="0"/>
  </r>
  <r>
    <x v="0"/>
    <x v="1"/>
    <x v="4"/>
    <x v="39"/>
    <n v="3"/>
    <n v="18"/>
    <x v="9"/>
    <x v="0"/>
  </r>
  <r>
    <x v="0"/>
    <x v="1"/>
    <x v="4"/>
    <x v="4"/>
    <n v="2"/>
    <n v="18"/>
    <x v="9"/>
    <x v="0"/>
  </r>
  <r>
    <x v="0"/>
    <x v="1"/>
    <x v="4"/>
    <x v="2"/>
    <n v="8"/>
    <n v="18"/>
    <x v="9"/>
    <x v="0"/>
  </r>
  <r>
    <x v="0"/>
    <x v="1"/>
    <x v="4"/>
    <x v="3"/>
    <n v="24"/>
    <n v="18"/>
    <x v="9"/>
    <x v="0"/>
  </r>
  <r>
    <x v="0"/>
    <x v="1"/>
    <x v="4"/>
    <x v="6"/>
    <n v="3"/>
    <n v="18"/>
    <x v="9"/>
    <x v="0"/>
  </r>
  <r>
    <x v="0"/>
    <x v="2"/>
    <x v="5"/>
    <x v="28"/>
    <n v="2"/>
    <n v="19"/>
    <x v="9"/>
    <x v="0"/>
  </r>
  <r>
    <x v="0"/>
    <x v="2"/>
    <x v="5"/>
    <x v="39"/>
    <n v="15"/>
    <n v="19"/>
    <x v="9"/>
    <x v="0"/>
  </r>
  <r>
    <x v="0"/>
    <x v="2"/>
    <x v="5"/>
    <x v="4"/>
    <n v="5"/>
    <n v="19"/>
    <x v="9"/>
    <x v="0"/>
  </r>
  <r>
    <x v="0"/>
    <x v="2"/>
    <x v="5"/>
    <x v="44"/>
    <n v="5"/>
    <n v="19"/>
    <x v="9"/>
    <x v="0"/>
  </r>
  <r>
    <x v="0"/>
    <x v="2"/>
    <x v="5"/>
    <x v="6"/>
    <n v="13"/>
    <n v="19"/>
    <x v="9"/>
    <x v="0"/>
  </r>
  <r>
    <x v="0"/>
    <x v="2"/>
    <x v="6"/>
    <x v="39"/>
    <n v="24"/>
    <n v="20"/>
    <x v="9"/>
    <x v="0"/>
  </r>
  <r>
    <x v="0"/>
    <x v="2"/>
    <x v="6"/>
    <x v="4"/>
    <n v="9"/>
    <n v="20"/>
    <x v="9"/>
    <x v="0"/>
  </r>
  <r>
    <x v="0"/>
    <x v="2"/>
    <x v="6"/>
    <x v="58"/>
    <n v="4"/>
    <n v="20"/>
    <x v="9"/>
    <x v="0"/>
  </r>
  <r>
    <x v="0"/>
    <x v="2"/>
    <x v="6"/>
    <x v="45"/>
    <n v="3"/>
    <n v="20"/>
    <x v="9"/>
    <x v="0"/>
  </r>
  <r>
    <x v="0"/>
    <x v="2"/>
    <x v="7"/>
    <x v="4"/>
    <n v="30"/>
    <n v="21"/>
    <x v="9"/>
    <x v="0"/>
  </r>
  <r>
    <x v="0"/>
    <x v="2"/>
    <x v="7"/>
    <x v="58"/>
    <n v="10"/>
    <n v="21"/>
    <x v="9"/>
    <x v="0"/>
  </r>
  <r>
    <x v="0"/>
    <x v="2"/>
    <x v="8"/>
    <x v="7"/>
    <n v="3"/>
    <n v="22"/>
    <x v="9"/>
    <x v="0"/>
  </r>
  <r>
    <x v="0"/>
    <x v="2"/>
    <x v="8"/>
    <x v="4"/>
    <n v="4"/>
    <n v="22"/>
    <x v="9"/>
    <x v="0"/>
  </r>
  <r>
    <x v="0"/>
    <x v="2"/>
    <x v="8"/>
    <x v="14"/>
    <n v="25"/>
    <n v="22"/>
    <x v="9"/>
    <x v="0"/>
  </r>
  <r>
    <x v="0"/>
    <x v="2"/>
    <x v="8"/>
    <x v="3"/>
    <n v="8"/>
    <n v="22"/>
    <x v="9"/>
    <x v="0"/>
  </r>
  <r>
    <x v="0"/>
    <x v="3"/>
    <x v="9"/>
    <x v="7"/>
    <n v="10"/>
    <n v="23"/>
    <x v="9"/>
    <x v="0"/>
  </r>
  <r>
    <x v="0"/>
    <x v="3"/>
    <x v="9"/>
    <x v="4"/>
    <n v="5"/>
    <n v="23"/>
    <x v="9"/>
    <x v="0"/>
  </r>
  <r>
    <x v="0"/>
    <x v="3"/>
    <x v="9"/>
    <x v="14"/>
    <n v="25"/>
    <n v="23"/>
    <x v="9"/>
    <x v="0"/>
  </r>
  <r>
    <x v="0"/>
    <x v="3"/>
    <x v="10"/>
    <x v="58"/>
    <n v="4"/>
    <n v="24"/>
    <x v="9"/>
    <x v="0"/>
  </r>
  <r>
    <x v="0"/>
    <x v="3"/>
    <x v="10"/>
    <x v="45"/>
    <n v="3"/>
    <n v="24"/>
    <x v="9"/>
    <x v="0"/>
  </r>
  <r>
    <x v="0"/>
    <x v="3"/>
    <x v="10"/>
    <x v="14"/>
    <n v="29"/>
    <n v="24"/>
    <x v="9"/>
    <x v="0"/>
  </r>
  <r>
    <x v="0"/>
    <x v="3"/>
    <x v="10"/>
    <x v="18"/>
    <n v="4"/>
    <n v="24"/>
    <x v="9"/>
    <x v="0"/>
  </r>
  <r>
    <x v="0"/>
    <x v="3"/>
    <x v="11"/>
    <x v="7"/>
    <n v="4"/>
    <n v="25"/>
    <x v="9"/>
    <x v="0"/>
  </r>
  <r>
    <x v="0"/>
    <x v="3"/>
    <x v="11"/>
    <x v="14"/>
    <n v="27"/>
    <n v="25"/>
    <x v="9"/>
    <x v="0"/>
  </r>
  <r>
    <x v="0"/>
    <x v="3"/>
    <x v="11"/>
    <x v="15"/>
    <n v="9"/>
    <n v="25"/>
    <x v="9"/>
    <x v="0"/>
  </r>
  <r>
    <x v="0"/>
    <x v="3"/>
    <x v="12"/>
    <x v="14"/>
    <n v="40"/>
    <n v="26"/>
    <x v="9"/>
    <x v="0"/>
  </r>
  <r>
    <x v="0"/>
    <x v="3"/>
    <x v="13"/>
    <x v="14"/>
    <n v="40"/>
    <n v="27"/>
    <x v="9"/>
    <x v="0"/>
  </r>
  <r>
    <x v="0"/>
    <x v="4"/>
    <x v="14"/>
    <x v="14"/>
    <n v="34"/>
    <n v="28"/>
    <x v="9"/>
    <x v="0"/>
  </r>
  <r>
    <x v="0"/>
    <x v="4"/>
    <x v="14"/>
    <x v="1"/>
    <n v="6"/>
    <n v="28"/>
    <x v="9"/>
    <x v="0"/>
  </r>
  <r>
    <x v="0"/>
    <x v="4"/>
    <x v="15"/>
    <x v="45"/>
    <n v="1"/>
    <n v="29"/>
    <x v="9"/>
    <x v="0"/>
  </r>
  <r>
    <x v="0"/>
    <x v="4"/>
    <x v="15"/>
    <x v="14"/>
    <n v="35"/>
    <n v="29"/>
    <x v="9"/>
    <x v="0"/>
  </r>
  <r>
    <x v="0"/>
    <x v="4"/>
    <x v="15"/>
    <x v="18"/>
    <n v="4"/>
    <n v="29"/>
    <x v="9"/>
    <x v="0"/>
  </r>
  <r>
    <x v="0"/>
    <x v="4"/>
    <x v="16"/>
    <x v="14"/>
    <n v="24"/>
    <n v="30"/>
    <x v="9"/>
    <x v="0"/>
  </r>
  <r>
    <x v="0"/>
    <x v="4"/>
    <x v="16"/>
    <x v="18"/>
    <n v="8"/>
    <n v="30"/>
    <x v="9"/>
    <x v="0"/>
  </r>
  <r>
    <x v="0"/>
    <x v="4"/>
    <x v="16"/>
    <x v="3"/>
    <n v="4"/>
    <n v="30"/>
    <x v="9"/>
    <x v="0"/>
  </r>
  <r>
    <x v="0"/>
    <x v="4"/>
    <x v="16"/>
    <x v="1"/>
    <n v="4"/>
    <n v="30"/>
    <x v="9"/>
    <x v="0"/>
  </r>
  <r>
    <x v="0"/>
    <x v="4"/>
    <x v="17"/>
    <x v="14"/>
    <n v="40"/>
    <n v="31"/>
    <x v="9"/>
    <x v="0"/>
  </r>
  <r>
    <x v="0"/>
    <x v="5"/>
    <x v="18"/>
    <x v="10"/>
    <n v="36"/>
    <n v="32"/>
    <x v="9"/>
    <x v="0"/>
  </r>
  <r>
    <x v="0"/>
    <x v="5"/>
    <x v="18"/>
    <x v="1"/>
    <n v="4"/>
    <n v="32"/>
    <x v="9"/>
    <x v="0"/>
  </r>
  <r>
    <x v="0"/>
    <x v="5"/>
    <x v="19"/>
    <x v="10"/>
    <n v="32"/>
    <n v="33"/>
    <x v="9"/>
    <x v="0"/>
  </r>
  <r>
    <x v="0"/>
    <x v="5"/>
    <x v="19"/>
    <x v="18"/>
    <n v="8"/>
    <n v="33"/>
    <x v="9"/>
    <x v="0"/>
  </r>
  <r>
    <x v="0"/>
    <x v="5"/>
    <x v="20"/>
    <x v="10"/>
    <n v="40"/>
    <n v="34"/>
    <x v="9"/>
    <x v="0"/>
  </r>
  <r>
    <x v="0"/>
    <x v="5"/>
    <x v="21"/>
    <x v="10"/>
    <n v="32"/>
    <n v="35"/>
    <x v="9"/>
    <x v="0"/>
  </r>
  <r>
    <x v="0"/>
    <x v="5"/>
    <x v="21"/>
    <x v="18"/>
    <n v="8"/>
    <n v="35"/>
    <x v="9"/>
    <x v="0"/>
  </r>
  <r>
    <x v="0"/>
    <x v="6"/>
    <x v="22"/>
    <x v="10"/>
    <n v="36"/>
    <n v="36"/>
    <x v="9"/>
    <x v="0"/>
  </r>
  <r>
    <x v="0"/>
    <x v="6"/>
    <x v="22"/>
    <x v="45"/>
    <n v="4"/>
    <n v="36"/>
    <x v="9"/>
    <x v="0"/>
  </r>
  <r>
    <x v="0"/>
    <x v="6"/>
    <x v="23"/>
    <x v="7"/>
    <n v="2"/>
    <n v="37"/>
    <x v="9"/>
    <x v="2"/>
  </r>
  <r>
    <x v="0"/>
    <x v="6"/>
    <x v="23"/>
    <x v="10"/>
    <n v="30"/>
    <n v="37"/>
    <x v="9"/>
    <x v="2"/>
  </r>
  <r>
    <x v="0"/>
    <x v="0"/>
    <x v="0"/>
    <x v="57"/>
    <n v="16"/>
    <n v="14"/>
    <x v="10"/>
    <x v="0"/>
  </r>
  <r>
    <x v="0"/>
    <x v="0"/>
    <x v="0"/>
    <x v="59"/>
    <n v="4"/>
    <n v="14"/>
    <x v="10"/>
    <x v="0"/>
  </r>
  <r>
    <x v="0"/>
    <x v="0"/>
    <x v="0"/>
    <x v="54"/>
    <n v="12"/>
    <n v="14"/>
    <x v="10"/>
    <x v="0"/>
  </r>
  <r>
    <x v="0"/>
    <x v="0"/>
    <x v="0"/>
    <x v="3"/>
    <n v="8"/>
    <n v="14"/>
    <x v="10"/>
    <x v="0"/>
  </r>
  <r>
    <x v="0"/>
    <x v="1"/>
    <x v="1"/>
    <x v="45"/>
    <n v="24"/>
    <n v="15"/>
    <x v="10"/>
    <x v="0"/>
  </r>
  <r>
    <x v="0"/>
    <x v="1"/>
    <x v="1"/>
    <x v="59"/>
    <n v="8"/>
    <n v="15"/>
    <x v="10"/>
    <x v="0"/>
  </r>
  <r>
    <x v="0"/>
    <x v="1"/>
    <x v="1"/>
    <x v="2"/>
    <n v="8"/>
    <n v="15"/>
    <x v="10"/>
    <x v="0"/>
  </r>
  <r>
    <x v="0"/>
    <x v="1"/>
    <x v="2"/>
    <x v="34"/>
    <n v="5"/>
    <n v="16"/>
    <x v="10"/>
    <x v="0"/>
  </r>
  <r>
    <x v="0"/>
    <x v="1"/>
    <x v="2"/>
    <x v="45"/>
    <n v="14"/>
    <n v="16"/>
    <x v="10"/>
    <x v="0"/>
  </r>
  <r>
    <x v="0"/>
    <x v="1"/>
    <x v="2"/>
    <x v="59"/>
    <n v="17"/>
    <n v="16"/>
    <x v="10"/>
    <x v="0"/>
  </r>
  <r>
    <x v="0"/>
    <x v="1"/>
    <x v="2"/>
    <x v="54"/>
    <n v="2"/>
    <n v="16"/>
    <x v="10"/>
    <x v="0"/>
  </r>
  <r>
    <x v="0"/>
    <x v="1"/>
    <x v="2"/>
    <x v="11"/>
    <n v="2"/>
    <n v="16"/>
    <x v="10"/>
    <x v="0"/>
  </r>
  <r>
    <x v="0"/>
    <x v="1"/>
    <x v="3"/>
    <x v="34"/>
    <n v="10"/>
    <n v="17"/>
    <x v="10"/>
    <x v="0"/>
  </r>
  <r>
    <x v="0"/>
    <x v="1"/>
    <x v="3"/>
    <x v="48"/>
    <n v="10"/>
    <n v="17"/>
    <x v="10"/>
    <x v="0"/>
  </r>
  <r>
    <x v="0"/>
    <x v="1"/>
    <x v="3"/>
    <x v="59"/>
    <n v="20"/>
    <n v="17"/>
    <x v="10"/>
    <x v="0"/>
  </r>
  <r>
    <x v="0"/>
    <x v="1"/>
    <x v="4"/>
    <x v="34"/>
    <n v="16"/>
    <n v="18"/>
    <x v="10"/>
    <x v="0"/>
  </r>
  <r>
    <x v="0"/>
    <x v="1"/>
    <x v="4"/>
    <x v="59"/>
    <n v="16"/>
    <n v="18"/>
    <x v="10"/>
    <x v="0"/>
  </r>
  <r>
    <x v="0"/>
    <x v="1"/>
    <x v="4"/>
    <x v="2"/>
    <n v="8"/>
    <n v="18"/>
    <x v="10"/>
    <x v="0"/>
  </r>
  <r>
    <x v="0"/>
    <x v="2"/>
    <x v="5"/>
    <x v="20"/>
    <n v="8"/>
    <n v="19"/>
    <x v="10"/>
    <x v="0"/>
  </r>
  <r>
    <x v="0"/>
    <x v="2"/>
    <x v="5"/>
    <x v="34"/>
    <n v="12"/>
    <n v="19"/>
    <x v="10"/>
    <x v="0"/>
  </r>
  <r>
    <x v="0"/>
    <x v="2"/>
    <x v="5"/>
    <x v="59"/>
    <n v="16"/>
    <n v="19"/>
    <x v="10"/>
    <x v="0"/>
  </r>
  <r>
    <x v="0"/>
    <x v="2"/>
    <x v="5"/>
    <x v="44"/>
    <n v="4"/>
    <n v="19"/>
    <x v="10"/>
    <x v="0"/>
  </r>
  <r>
    <x v="0"/>
    <x v="2"/>
    <x v="6"/>
    <x v="34"/>
    <n v="3"/>
    <n v="20"/>
    <x v="10"/>
    <x v="0"/>
  </r>
  <r>
    <x v="0"/>
    <x v="2"/>
    <x v="6"/>
    <x v="48"/>
    <n v="3"/>
    <n v="20"/>
    <x v="10"/>
    <x v="0"/>
  </r>
  <r>
    <x v="0"/>
    <x v="2"/>
    <x v="6"/>
    <x v="45"/>
    <n v="23"/>
    <n v="20"/>
    <x v="10"/>
    <x v="0"/>
  </r>
  <r>
    <x v="0"/>
    <x v="2"/>
    <x v="6"/>
    <x v="59"/>
    <n v="7"/>
    <n v="20"/>
    <x v="10"/>
    <x v="0"/>
  </r>
  <r>
    <x v="0"/>
    <x v="2"/>
    <x v="6"/>
    <x v="0"/>
    <n v="4"/>
    <n v="20"/>
    <x v="10"/>
    <x v="0"/>
  </r>
  <r>
    <x v="0"/>
    <x v="2"/>
    <x v="7"/>
    <x v="4"/>
    <n v="2"/>
    <n v="21"/>
    <x v="10"/>
    <x v="0"/>
  </r>
  <r>
    <x v="0"/>
    <x v="2"/>
    <x v="7"/>
    <x v="45"/>
    <n v="24"/>
    <n v="21"/>
    <x v="10"/>
    <x v="0"/>
  </r>
  <r>
    <x v="0"/>
    <x v="2"/>
    <x v="7"/>
    <x v="59"/>
    <n v="14"/>
    <n v="21"/>
    <x v="10"/>
    <x v="0"/>
  </r>
  <r>
    <x v="0"/>
    <x v="2"/>
    <x v="8"/>
    <x v="4"/>
    <n v="3"/>
    <n v="22"/>
    <x v="10"/>
    <x v="0"/>
  </r>
  <r>
    <x v="0"/>
    <x v="2"/>
    <x v="8"/>
    <x v="59"/>
    <n v="17"/>
    <n v="22"/>
    <x v="10"/>
    <x v="0"/>
  </r>
  <r>
    <x v="0"/>
    <x v="2"/>
    <x v="8"/>
    <x v="12"/>
    <n v="20"/>
    <n v="22"/>
    <x v="10"/>
    <x v="0"/>
  </r>
  <r>
    <x v="0"/>
    <x v="3"/>
    <x v="9"/>
    <x v="7"/>
    <n v="18"/>
    <n v="23"/>
    <x v="10"/>
    <x v="0"/>
  </r>
  <r>
    <x v="0"/>
    <x v="3"/>
    <x v="9"/>
    <x v="4"/>
    <n v="6"/>
    <n v="23"/>
    <x v="10"/>
    <x v="0"/>
  </r>
  <r>
    <x v="0"/>
    <x v="3"/>
    <x v="9"/>
    <x v="59"/>
    <n v="16"/>
    <n v="23"/>
    <x v="10"/>
    <x v="0"/>
  </r>
  <r>
    <x v="0"/>
    <x v="3"/>
    <x v="10"/>
    <x v="7"/>
    <n v="24"/>
    <n v="24"/>
    <x v="10"/>
    <x v="0"/>
  </r>
  <r>
    <x v="0"/>
    <x v="3"/>
    <x v="10"/>
    <x v="59"/>
    <n v="8"/>
    <n v="24"/>
    <x v="10"/>
    <x v="0"/>
  </r>
  <r>
    <x v="0"/>
    <x v="3"/>
    <x v="10"/>
    <x v="6"/>
    <n v="8"/>
    <n v="24"/>
    <x v="10"/>
    <x v="0"/>
  </r>
  <r>
    <x v="0"/>
    <x v="3"/>
    <x v="11"/>
    <x v="22"/>
    <n v="4"/>
    <n v="25"/>
    <x v="10"/>
    <x v="0"/>
  </r>
  <r>
    <x v="0"/>
    <x v="3"/>
    <x v="11"/>
    <x v="34"/>
    <n v="4"/>
    <n v="25"/>
    <x v="10"/>
    <x v="0"/>
  </r>
  <r>
    <x v="0"/>
    <x v="3"/>
    <x v="11"/>
    <x v="59"/>
    <n v="16"/>
    <n v="25"/>
    <x v="10"/>
    <x v="0"/>
  </r>
  <r>
    <x v="0"/>
    <x v="3"/>
    <x v="11"/>
    <x v="15"/>
    <n v="16"/>
    <n v="25"/>
    <x v="10"/>
    <x v="0"/>
  </r>
  <r>
    <x v="0"/>
    <x v="3"/>
    <x v="12"/>
    <x v="59"/>
    <n v="12"/>
    <n v="26"/>
    <x v="10"/>
    <x v="0"/>
  </r>
  <r>
    <x v="0"/>
    <x v="3"/>
    <x v="12"/>
    <x v="15"/>
    <n v="12"/>
    <n v="26"/>
    <x v="10"/>
    <x v="0"/>
  </r>
  <r>
    <x v="0"/>
    <x v="3"/>
    <x v="12"/>
    <x v="3"/>
    <n v="16"/>
    <n v="26"/>
    <x v="10"/>
    <x v="0"/>
  </r>
  <r>
    <x v="0"/>
    <x v="3"/>
    <x v="13"/>
    <x v="59"/>
    <n v="4"/>
    <n v="27"/>
    <x v="10"/>
    <x v="0"/>
  </r>
  <r>
    <x v="0"/>
    <x v="3"/>
    <x v="13"/>
    <x v="15"/>
    <n v="36"/>
    <n v="27"/>
    <x v="10"/>
    <x v="0"/>
  </r>
  <r>
    <x v="0"/>
    <x v="4"/>
    <x v="14"/>
    <x v="15"/>
    <n v="40"/>
    <n v="28"/>
    <x v="10"/>
    <x v="0"/>
  </r>
  <r>
    <x v="0"/>
    <x v="4"/>
    <x v="15"/>
    <x v="22"/>
    <n v="12"/>
    <n v="29"/>
    <x v="10"/>
    <x v="0"/>
  </r>
  <r>
    <x v="0"/>
    <x v="4"/>
    <x v="15"/>
    <x v="45"/>
    <n v="20"/>
    <n v="29"/>
    <x v="10"/>
    <x v="0"/>
  </r>
  <r>
    <x v="0"/>
    <x v="4"/>
    <x v="15"/>
    <x v="15"/>
    <n v="8"/>
    <n v="29"/>
    <x v="10"/>
    <x v="0"/>
  </r>
  <r>
    <x v="0"/>
    <x v="4"/>
    <x v="16"/>
    <x v="22"/>
    <n v="4"/>
    <n v="30"/>
    <x v="10"/>
    <x v="0"/>
  </r>
  <r>
    <x v="0"/>
    <x v="4"/>
    <x v="16"/>
    <x v="34"/>
    <n v="8"/>
    <n v="30"/>
    <x v="10"/>
    <x v="0"/>
  </r>
  <r>
    <x v="0"/>
    <x v="4"/>
    <x v="16"/>
    <x v="45"/>
    <n v="8"/>
    <n v="30"/>
    <x v="10"/>
    <x v="0"/>
  </r>
  <r>
    <x v="0"/>
    <x v="4"/>
    <x v="16"/>
    <x v="15"/>
    <n v="20"/>
    <n v="30"/>
    <x v="10"/>
    <x v="0"/>
  </r>
  <r>
    <x v="0"/>
    <x v="4"/>
    <x v="17"/>
    <x v="25"/>
    <n v="20"/>
    <n v="31"/>
    <x v="10"/>
    <x v="0"/>
  </r>
  <r>
    <x v="0"/>
    <x v="4"/>
    <x v="17"/>
    <x v="50"/>
    <n v="6"/>
    <n v="31"/>
    <x v="10"/>
    <x v="0"/>
  </r>
  <r>
    <x v="0"/>
    <x v="4"/>
    <x v="17"/>
    <x v="14"/>
    <n v="8"/>
    <n v="31"/>
    <x v="10"/>
    <x v="0"/>
  </r>
  <r>
    <x v="0"/>
    <x v="4"/>
    <x v="17"/>
    <x v="15"/>
    <n v="6"/>
    <n v="31"/>
    <x v="10"/>
    <x v="0"/>
  </r>
  <r>
    <x v="0"/>
    <x v="5"/>
    <x v="18"/>
    <x v="25"/>
    <n v="4"/>
    <n v="32"/>
    <x v="10"/>
    <x v="0"/>
  </r>
  <r>
    <x v="0"/>
    <x v="5"/>
    <x v="18"/>
    <x v="14"/>
    <n v="28"/>
    <n v="32"/>
    <x v="10"/>
    <x v="0"/>
  </r>
  <r>
    <x v="0"/>
    <x v="5"/>
    <x v="18"/>
    <x v="18"/>
    <n v="8"/>
    <n v="32"/>
    <x v="10"/>
    <x v="0"/>
  </r>
  <r>
    <x v="0"/>
    <x v="5"/>
    <x v="19"/>
    <x v="25"/>
    <n v="4"/>
    <n v="33"/>
    <x v="10"/>
    <x v="0"/>
  </r>
  <r>
    <x v="0"/>
    <x v="5"/>
    <x v="19"/>
    <x v="10"/>
    <n v="28"/>
    <n v="33"/>
    <x v="10"/>
    <x v="0"/>
  </r>
  <r>
    <x v="0"/>
    <x v="5"/>
    <x v="19"/>
    <x v="15"/>
    <n v="8"/>
    <n v="33"/>
    <x v="10"/>
    <x v="0"/>
  </r>
  <r>
    <x v="0"/>
    <x v="5"/>
    <x v="20"/>
    <x v="10"/>
    <n v="40"/>
    <n v="34"/>
    <x v="10"/>
    <x v="0"/>
  </r>
  <r>
    <x v="0"/>
    <x v="5"/>
    <x v="21"/>
    <x v="34"/>
    <n v="2"/>
    <n v="35"/>
    <x v="10"/>
    <x v="0"/>
  </r>
  <r>
    <x v="0"/>
    <x v="5"/>
    <x v="21"/>
    <x v="10"/>
    <n v="8"/>
    <n v="35"/>
    <x v="10"/>
    <x v="0"/>
  </r>
  <r>
    <x v="0"/>
    <x v="5"/>
    <x v="21"/>
    <x v="15"/>
    <n v="30"/>
    <n v="35"/>
    <x v="10"/>
    <x v="0"/>
  </r>
  <r>
    <x v="0"/>
    <x v="6"/>
    <x v="22"/>
    <x v="10"/>
    <n v="8"/>
    <n v="36"/>
    <x v="10"/>
    <x v="0"/>
  </r>
  <r>
    <x v="0"/>
    <x v="6"/>
    <x v="22"/>
    <x v="45"/>
    <n v="14"/>
    <n v="36"/>
    <x v="10"/>
    <x v="0"/>
  </r>
  <r>
    <x v="0"/>
    <x v="6"/>
    <x v="22"/>
    <x v="15"/>
    <n v="18"/>
    <n v="36"/>
    <x v="10"/>
    <x v="0"/>
  </r>
  <r>
    <x v="0"/>
    <x v="6"/>
    <x v="23"/>
    <x v="34"/>
    <n v="4"/>
    <n v="37"/>
    <x v="10"/>
    <x v="2"/>
  </r>
  <r>
    <x v="0"/>
    <x v="6"/>
    <x v="23"/>
    <x v="45"/>
    <n v="24"/>
    <n v="37"/>
    <x v="10"/>
    <x v="2"/>
  </r>
  <r>
    <x v="0"/>
    <x v="6"/>
    <x v="23"/>
    <x v="15"/>
    <n v="12"/>
    <n v="37"/>
    <x v="10"/>
    <x v="2"/>
  </r>
  <r>
    <x v="0"/>
    <x v="0"/>
    <x v="0"/>
    <x v="39"/>
    <n v="16"/>
    <n v="14"/>
    <x v="11"/>
    <x v="0"/>
  </r>
  <r>
    <x v="0"/>
    <x v="0"/>
    <x v="0"/>
    <x v="57"/>
    <n v="24"/>
    <n v="14"/>
    <x v="11"/>
    <x v="0"/>
  </r>
  <r>
    <x v="0"/>
    <x v="1"/>
    <x v="1"/>
    <x v="49"/>
    <n v="40"/>
    <n v="15"/>
    <x v="11"/>
    <x v="0"/>
  </r>
  <r>
    <x v="0"/>
    <x v="1"/>
    <x v="2"/>
    <x v="49"/>
    <n v="40"/>
    <n v="16"/>
    <x v="11"/>
    <x v="0"/>
  </r>
  <r>
    <x v="0"/>
    <x v="1"/>
    <x v="3"/>
    <x v="39"/>
    <n v="32"/>
    <n v="17"/>
    <x v="11"/>
    <x v="0"/>
  </r>
  <r>
    <x v="0"/>
    <x v="1"/>
    <x v="3"/>
    <x v="49"/>
    <n v="8"/>
    <n v="17"/>
    <x v="11"/>
    <x v="0"/>
  </r>
  <r>
    <x v="0"/>
    <x v="1"/>
    <x v="4"/>
    <x v="39"/>
    <n v="32"/>
    <n v="18"/>
    <x v="11"/>
    <x v="0"/>
  </r>
  <r>
    <x v="0"/>
    <x v="1"/>
    <x v="4"/>
    <x v="2"/>
    <n v="8"/>
    <n v="18"/>
    <x v="11"/>
    <x v="0"/>
  </r>
  <r>
    <x v="0"/>
    <x v="2"/>
    <x v="5"/>
    <x v="39"/>
    <n v="40"/>
    <n v="19"/>
    <x v="11"/>
    <x v="0"/>
  </r>
  <r>
    <x v="0"/>
    <x v="2"/>
    <x v="6"/>
    <x v="39"/>
    <n v="40"/>
    <n v="20"/>
    <x v="11"/>
    <x v="0"/>
  </r>
  <r>
    <x v="0"/>
    <x v="2"/>
    <x v="7"/>
    <x v="12"/>
    <n v="40"/>
    <n v="21"/>
    <x v="11"/>
    <x v="0"/>
  </r>
  <r>
    <x v="0"/>
    <x v="2"/>
    <x v="8"/>
    <x v="14"/>
    <n v="40"/>
    <n v="22"/>
    <x v="11"/>
    <x v="0"/>
  </r>
  <r>
    <x v="0"/>
    <x v="3"/>
    <x v="9"/>
    <x v="7"/>
    <n v="16"/>
    <n v="23"/>
    <x v="11"/>
    <x v="0"/>
  </r>
  <r>
    <x v="0"/>
    <x v="3"/>
    <x v="9"/>
    <x v="14"/>
    <n v="24"/>
    <n v="23"/>
    <x v="11"/>
    <x v="0"/>
  </r>
  <r>
    <x v="0"/>
    <x v="3"/>
    <x v="10"/>
    <x v="7"/>
    <n v="8"/>
    <n v="24"/>
    <x v="11"/>
    <x v="0"/>
  </r>
  <r>
    <x v="0"/>
    <x v="3"/>
    <x v="10"/>
    <x v="12"/>
    <n v="32"/>
    <n v="24"/>
    <x v="11"/>
    <x v="0"/>
  </r>
  <r>
    <x v="0"/>
    <x v="3"/>
    <x v="11"/>
    <x v="7"/>
    <n v="9"/>
    <n v="25"/>
    <x v="11"/>
    <x v="0"/>
  </r>
  <r>
    <x v="0"/>
    <x v="3"/>
    <x v="11"/>
    <x v="14"/>
    <n v="31"/>
    <n v="25"/>
    <x v="11"/>
    <x v="0"/>
  </r>
  <r>
    <x v="0"/>
    <x v="3"/>
    <x v="12"/>
    <x v="7"/>
    <n v="40"/>
    <n v="26"/>
    <x v="11"/>
    <x v="0"/>
  </r>
  <r>
    <x v="0"/>
    <x v="3"/>
    <x v="13"/>
    <x v="7"/>
    <n v="40"/>
    <n v="27"/>
    <x v="11"/>
    <x v="0"/>
  </r>
  <r>
    <x v="0"/>
    <x v="4"/>
    <x v="14"/>
    <x v="7"/>
    <n v="16"/>
    <n v="28"/>
    <x v="11"/>
    <x v="0"/>
  </r>
  <r>
    <x v="0"/>
    <x v="4"/>
    <x v="14"/>
    <x v="14"/>
    <n v="24"/>
    <n v="28"/>
    <x v="11"/>
    <x v="0"/>
  </r>
  <r>
    <x v="0"/>
    <x v="4"/>
    <x v="15"/>
    <x v="14"/>
    <n v="40"/>
    <n v="29"/>
    <x v="11"/>
    <x v="0"/>
  </r>
  <r>
    <x v="0"/>
    <x v="4"/>
    <x v="16"/>
    <x v="14"/>
    <n v="40"/>
    <n v="30"/>
    <x v="11"/>
    <x v="0"/>
  </r>
  <r>
    <x v="0"/>
    <x v="4"/>
    <x v="17"/>
    <x v="14"/>
    <n v="40"/>
    <n v="31"/>
    <x v="11"/>
    <x v="0"/>
  </r>
  <r>
    <x v="0"/>
    <x v="5"/>
    <x v="18"/>
    <x v="7"/>
    <n v="16"/>
    <n v="32"/>
    <x v="11"/>
    <x v="0"/>
  </r>
  <r>
    <x v="0"/>
    <x v="5"/>
    <x v="18"/>
    <x v="14"/>
    <n v="16"/>
    <n v="32"/>
    <x v="11"/>
    <x v="0"/>
  </r>
  <r>
    <x v="0"/>
    <x v="5"/>
    <x v="18"/>
    <x v="18"/>
    <n v="8"/>
    <n v="32"/>
    <x v="11"/>
    <x v="0"/>
  </r>
  <r>
    <x v="0"/>
    <x v="5"/>
    <x v="19"/>
    <x v="14"/>
    <n v="40"/>
    <n v="33"/>
    <x v="11"/>
    <x v="0"/>
  </r>
  <r>
    <x v="0"/>
    <x v="5"/>
    <x v="20"/>
    <x v="14"/>
    <n v="40"/>
    <n v="34"/>
    <x v="11"/>
    <x v="0"/>
  </r>
  <r>
    <x v="0"/>
    <x v="5"/>
    <x v="21"/>
    <x v="10"/>
    <n v="40"/>
    <n v="35"/>
    <x v="11"/>
    <x v="0"/>
  </r>
  <r>
    <x v="0"/>
    <x v="6"/>
    <x v="23"/>
    <x v="43"/>
    <n v="24"/>
    <n v="37"/>
    <x v="11"/>
    <x v="2"/>
  </r>
  <r>
    <x v="0"/>
    <x v="6"/>
    <x v="23"/>
    <x v="15"/>
    <n v="8"/>
    <n v="37"/>
    <x v="11"/>
    <x v="2"/>
  </r>
  <r>
    <x v="0"/>
    <x v="1"/>
    <x v="4"/>
    <x v="60"/>
    <n v="32"/>
    <n v="18"/>
    <x v="12"/>
    <x v="0"/>
  </r>
  <r>
    <x v="0"/>
    <x v="1"/>
    <x v="4"/>
    <x v="2"/>
    <n v="8"/>
    <n v="18"/>
    <x v="12"/>
    <x v="0"/>
  </r>
  <r>
    <x v="0"/>
    <x v="2"/>
    <x v="5"/>
    <x v="60"/>
    <n v="36"/>
    <n v="19"/>
    <x v="12"/>
    <x v="0"/>
  </r>
  <r>
    <x v="0"/>
    <x v="2"/>
    <x v="5"/>
    <x v="44"/>
    <n v="4"/>
    <n v="19"/>
    <x v="12"/>
    <x v="0"/>
  </r>
  <r>
    <x v="0"/>
    <x v="2"/>
    <x v="6"/>
    <x v="7"/>
    <n v="40"/>
    <n v="20"/>
    <x v="12"/>
    <x v="0"/>
  </r>
  <r>
    <x v="0"/>
    <x v="2"/>
    <x v="7"/>
    <x v="7"/>
    <n v="40"/>
    <n v="21"/>
    <x v="12"/>
    <x v="0"/>
  </r>
  <r>
    <x v="0"/>
    <x v="2"/>
    <x v="8"/>
    <x v="7"/>
    <n v="40"/>
    <n v="22"/>
    <x v="12"/>
    <x v="0"/>
  </r>
  <r>
    <x v="0"/>
    <x v="3"/>
    <x v="9"/>
    <x v="7"/>
    <n v="40"/>
    <n v="23"/>
    <x v="12"/>
    <x v="0"/>
  </r>
  <r>
    <x v="0"/>
    <x v="3"/>
    <x v="10"/>
    <x v="7"/>
    <n v="40"/>
    <n v="24"/>
    <x v="12"/>
    <x v="0"/>
  </r>
  <r>
    <x v="0"/>
    <x v="3"/>
    <x v="11"/>
    <x v="7"/>
    <n v="40"/>
    <n v="25"/>
    <x v="12"/>
    <x v="0"/>
  </r>
  <r>
    <x v="0"/>
    <x v="3"/>
    <x v="12"/>
    <x v="7"/>
    <n v="40"/>
    <n v="26"/>
    <x v="12"/>
    <x v="0"/>
  </r>
  <r>
    <x v="0"/>
    <x v="3"/>
    <x v="13"/>
    <x v="7"/>
    <n v="40"/>
    <n v="27"/>
    <x v="12"/>
    <x v="0"/>
  </r>
  <r>
    <x v="0"/>
    <x v="4"/>
    <x v="14"/>
    <x v="7"/>
    <n v="40"/>
    <n v="28"/>
    <x v="12"/>
    <x v="0"/>
  </r>
  <r>
    <x v="0"/>
    <x v="4"/>
    <x v="15"/>
    <x v="7"/>
    <n v="32"/>
    <n v="29"/>
    <x v="12"/>
    <x v="0"/>
  </r>
  <r>
    <x v="0"/>
    <x v="4"/>
    <x v="15"/>
    <x v="18"/>
    <n v="8"/>
    <n v="29"/>
    <x v="12"/>
    <x v="0"/>
  </r>
  <r>
    <x v="0"/>
    <x v="4"/>
    <x v="16"/>
    <x v="7"/>
    <n v="39"/>
    <n v="30"/>
    <x v="12"/>
    <x v="0"/>
  </r>
  <r>
    <x v="0"/>
    <x v="4"/>
    <x v="16"/>
    <x v="32"/>
    <n v="1"/>
    <n v="30"/>
    <x v="12"/>
    <x v="0"/>
  </r>
  <r>
    <x v="0"/>
    <x v="4"/>
    <x v="17"/>
    <x v="20"/>
    <n v="5"/>
    <n v="31"/>
    <x v="12"/>
    <x v="0"/>
  </r>
  <r>
    <x v="0"/>
    <x v="4"/>
    <x v="17"/>
    <x v="7"/>
    <n v="24"/>
    <n v="31"/>
    <x v="12"/>
    <x v="0"/>
  </r>
  <r>
    <x v="0"/>
    <x v="4"/>
    <x v="17"/>
    <x v="32"/>
    <n v="11"/>
    <n v="31"/>
    <x v="12"/>
    <x v="0"/>
  </r>
  <r>
    <x v="0"/>
    <x v="5"/>
    <x v="18"/>
    <x v="7"/>
    <n v="20"/>
    <n v="32"/>
    <x v="12"/>
    <x v="0"/>
  </r>
  <r>
    <x v="0"/>
    <x v="5"/>
    <x v="18"/>
    <x v="14"/>
    <n v="20"/>
    <n v="32"/>
    <x v="12"/>
    <x v="0"/>
  </r>
  <r>
    <x v="0"/>
    <x v="5"/>
    <x v="19"/>
    <x v="14"/>
    <n v="37"/>
    <n v="33"/>
    <x v="12"/>
    <x v="0"/>
  </r>
  <r>
    <x v="0"/>
    <x v="5"/>
    <x v="19"/>
    <x v="44"/>
    <n v="3"/>
    <n v="33"/>
    <x v="12"/>
    <x v="0"/>
  </r>
  <r>
    <x v="0"/>
    <x v="5"/>
    <x v="20"/>
    <x v="14"/>
    <n v="40"/>
    <n v="34"/>
    <x v="12"/>
    <x v="0"/>
  </r>
  <r>
    <x v="0"/>
    <x v="5"/>
    <x v="21"/>
    <x v="14"/>
    <n v="40"/>
    <n v="35"/>
    <x v="12"/>
    <x v="0"/>
  </r>
  <r>
    <x v="0"/>
    <x v="6"/>
    <x v="23"/>
    <x v="15"/>
    <n v="32"/>
    <n v="37"/>
    <x v="12"/>
    <x v="2"/>
  </r>
  <r>
    <x v="0"/>
    <x v="6"/>
    <x v="23"/>
    <x v="2"/>
    <n v="8"/>
    <n v="37"/>
    <x v="12"/>
    <x v="2"/>
  </r>
  <r>
    <x v="0"/>
    <x v="0"/>
    <x v="0"/>
    <x v="57"/>
    <n v="32"/>
    <n v="14"/>
    <x v="13"/>
    <x v="0"/>
  </r>
  <r>
    <x v="0"/>
    <x v="1"/>
    <x v="1"/>
    <x v="45"/>
    <n v="32"/>
    <n v="15"/>
    <x v="13"/>
    <x v="0"/>
  </r>
  <r>
    <x v="0"/>
    <x v="1"/>
    <x v="1"/>
    <x v="2"/>
    <n v="8"/>
    <n v="15"/>
    <x v="13"/>
    <x v="0"/>
  </r>
  <r>
    <x v="0"/>
    <x v="1"/>
    <x v="2"/>
    <x v="45"/>
    <n v="38"/>
    <n v="16"/>
    <x v="13"/>
    <x v="0"/>
  </r>
  <r>
    <x v="0"/>
    <x v="1"/>
    <x v="2"/>
    <x v="11"/>
    <n v="2"/>
    <n v="16"/>
    <x v="13"/>
    <x v="0"/>
  </r>
  <r>
    <x v="0"/>
    <x v="1"/>
    <x v="3"/>
    <x v="34"/>
    <n v="4"/>
    <n v="17"/>
    <x v="13"/>
    <x v="0"/>
  </r>
  <r>
    <x v="0"/>
    <x v="1"/>
    <x v="3"/>
    <x v="48"/>
    <n v="36"/>
    <n v="17"/>
    <x v="13"/>
    <x v="0"/>
  </r>
  <r>
    <x v="0"/>
    <x v="1"/>
    <x v="4"/>
    <x v="48"/>
    <n v="13"/>
    <n v="18"/>
    <x v="13"/>
    <x v="0"/>
  </r>
  <r>
    <x v="0"/>
    <x v="1"/>
    <x v="4"/>
    <x v="45"/>
    <n v="15"/>
    <n v="18"/>
    <x v="13"/>
    <x v="0"/>
  </r>
  <r>
    <x v="0"/>
    <x v="1"/>
    <x v="4"/>
    <x v="2"/>
    <n v="8"/>
    <n v="18"/>
    <x v="13"/>
    <x v="0"/>
  </r>
  <r>
    <x v="0"/>
    <x v="1"/>
    <x v="4"/>
    <x v="6"/>
    <n v="4"/>
    <n v="18"/>
    <x v="13"/>
    <x v="0"/>
  </r>
  <r>
    <x v="0"/>
    <x v="2"/>
    <x v="5"/>
    <x v="48"/>
    <n v="32"/>
    <n v="19"/>
    <x v="13"/>
    <x v="0"/>
  </r>
  <r>
    <x v="0"/>
    <x v="2"/>
    <x v="5"/>
    <x v="45"/>
    <n v="4"/>
    <n v="19"/>
    <x v="13"/>
    <x v="0"/>
  </r>
  <r>
    <x v="0"/>
    <x v="2"/>
    <x v="5"/>
    <x v="44"/>
    <n v="4"/>
    <n v="19"/>
    <x v="13"/>
    <x v="0"/>
  </r>
  <r>
    <x v="0"/>
    <x v="2"/>
    <x v="6"/>
    <x v="45"/>
    <n v="24"/>
    <n v="20"/>
    <x v="13"/>
    <x v="0"/>
  </r>
  <r>
    <x v="0"/>
    <x v="2"/>
    <x v="6"/>
    <x v="59"/>
    <n v="16"/>
    <n v="20"/>
    <x v="13"/>
    <x v="0"/>
  </r>
  <r>
    <x v="0"/>
    <x v="2"/>
    <x v="7"/>
    <x v="4"/>
    <n v="16"/>
    <n v="21"/>
    <x v="13"/>
    <x v="0"/>
  </r>
  <r>
    <x v="0"/>
    <x v="2"/>
    <x v="7"/>
    <x v="45"/>
    <n v="24"/>
    <n v="21"/>
    <x v="13"/>
    <x v="0"/>
  </r>
  <r>
    <x v="0"/>
    <x v="2"/>
    <x v="8"/>
    <x v="4"/>
    <n v="38"/>
    <n v="22"/>
    <x v="13"/>
    <x v="0"/>
  </r>
  <r>
    <x v="0"/>
    <x v="2"/>
    <x v="8"/>
    <x v="11"/>
    <n v="2"/>
    <n v="22"/>
    <x v="13"/>
    <x v="0"/>
  </r>
  <r>
    <x v="0"/>
    <x v="3"/>
    <x v="9"/>
    <x v="7"/>
    <n v="9"/>
    <n v="23"/>
    <x v="13"/>
    <x v="0"/>
  </r>
  <r>
    <x v="0"/>
    <x v="3"/>
    <x v="9"/>
    <x v="4"/>
    <n v="23"/>
    <n v="23"/>
    <x v="13"/>
    <x v="0"/>
  </r>
  <r>
    <x v="0"/>
    <x v="3"/>
    <x v="9"/>
    <x v="2"/>
    <n v="8"/>
    <n v="23"/>
    <x v="13"/>
    <x v="0"/>
  </r>
  <r>
    <x v="0"/>
    <x v="3"/>
    <x v="10"/>
    <x v="4"/>
    <n v="36"/>
    <n v="24"/>
    <x v="13"/>
    <x v="0"/>
  </r>
  <r>
    <x v="0"/>
    <x v="3"/>
    <x v="10"/>
    <x v="11"/>
    <n v="4"/>
    <n v="24"/>
    <x v="13"/>
    <x v="0"/>
  </r>
  <r>
    <x v="0"/>
    <x v="3"/>
    <x v="11"/>
    <x v="4"/>
    <n v="33"/>
    <n v="25"/>
    <x v="13"/>
    <x v="0"/>
  </r>
  <r>
    <x v="0"/>
    <x v="3"/>
    <x v="11"/>
    <x v="15"/>
    <n v="6"/>
    <n v="25"/>
    <x v="13"/>
    <x v="0"/>
  </r>
  <r>
    <x v="0"/>
    <x v="3"/>
    <x v="11"/>
    <x v="11"/>
    <n v="1"/>
    <n v="25"/>
    <x v="13"/>
    <x v="0"/>
  </r>
  <r>
    <x v="0"/>
    <x v="3"/>
    <x v="12"/>
    <x v="4"/>
    <n v="38"/>
    <n v="26"/>
    <x v="13"/>
    <x v="0"/>
  </r>
  <r>
    <x v="0"/>
    <x v="3"/>
    <x v="12"/>
    <x v="11"/>
    <n v="2"/>
    <n v="26"/>
    <x v="13"/>
    <x v="0"/>
  </r>
  <r>
    <x v="0"/>
    <x v="3"/>
    <x v="13"/>
    <x v="4"/>
    <n v="40"/>
    <n v="27"/>
    <x v="13"/>
    <x v="0"/>
  </r>
  <r>
    <x v="0"/>
    <x v="4"/>
    <x v="14"/>
    <x v="4"/>
    <n v="30"/>
    <n v="28"/>
    <x v="13"/>
    <x v="0"/>
  </r>
  <r>
    <x v="0"/>
    <x v="4"/>
    <x v="14"/>
    <x v="18"/>
    <n v="10"/>
    <n v="28"/>
    <x v="13"/>
    <x v="0"/>
  </r>
  <r>
    <x v="0"/>
    <x v="4"/>
    <x v="15"/>
    <x v="45"/>
    <n v="15"/>
    <n v="29"/>
    <x v="13"/>
    <x v="0"/>
  </r>
  <r>
    <x v="0"/>
    <x v="4"/>
    <x v="15"/>
    <x v="14"/>
    <n v="8"/>
    <n v="29"/>
    <x v="13"/>
    <x v="0"/>
  </r>
  <r>
    <x v="0"/>
    <x v="4"/>
    <x v="15"/>
    <x v="11"/>
    <n v="1"/>
    <n v="29"/>
    <x v="13"/>
    <x v="0"/>
  </r>
  <r>
    <x v="0"/>
    <x v="4"/>
    <x v="15"/>
    <x v="6"/>
    <n v="16"/>
    <n v="29"/>
    <x v="13"/>
    <x v="0"/>
  </r>
  <r>
    <x v="0"/>
    <x v="4"/>
    <x v="16"/>
    <x v="25"/>
    <n v="40"/>
    <n v="30"/>
    <x v="13"/>
    <x v="0"/>
  </r>
  <r>
    <x v="0"/>
    <x v="4"/>
    <x v="17"/>
    <x v="25"/>
    <n v="39"/>
    <n v="31"/>
    <x v="13"/>
    <x v="0"/>
  </r>
  <r>
    <x v="0"/>
    <x v="4"/>
    <x v="17"/>
    <x v="6"/>
    <n v="1"/>
    <n v="31"/>
    <x v="13"/>
    <x v="0"/>
  </r>
  <r>
    <x v="0"/>
    <x v="5"/>
    <x v="18"/>
    <x v="25"/>
    <n v="12"/>
    <n v="32"/>
    <x v="13"/>
    <x v="0"/>
  </r>
  <r>
    <x v="0"/>
    <x v="5"/>
    <x v="18"/>
    <x v="48"/>
    <n v="20"/>
    <n v="32"/>
    <x v="13"/>
    <x v="0"/>
  </r>
  <r>
    <x v="0"/>
    <x v="5"/>
    <x v="18"/>
    <x v="6"/>
    <n v="8"/>
    <n v="32"/>
    <x v="13"/>
    <x v="0"/>
  </r>
  <r>
    <x v="0"/>
    <x v="5"/>
    <x v="19"/>
    <x v="48"/>
    <n v="20"/>
    <n v="33"/>
    <x v="13"/>
    <x v="0"/>
  </r>
  <r>
    <x v="0"/>
    <x v="5"/>
    <x v="19"/>
    <x v="49"/>
    <n v="20"/>
    <n v="33"/>
    <x v="13"/>
    <x v="0"/>
  </r>
  <r>
    <x v="0"/>
    <x v="0"/>
    <x v="0"/>
    <x v="6"/>
    <n v="32"/>
    <n v="14"/>
    <x v="14"/>
    <x v="0"/>
  </r>
  <r>
    <x v="0"/>
    <x v="1"/>
    <x v="1"/>
    <x v="39"/>
    <n v="4"/>
    <n v="15"/>
    <x v="14"/>
    <x v="0"/>
  </r>
  <r>
    <x v="0"/>
    <x v="1"/>
    <x v="1"/>
    <x v="29"/>
    <n v="5"/>
    <n v="15"/>
    <x v="14"/>
    <x v="0"/>
  </r>
  <r>
    <x v="0"/>
    <x v="1"/>
    <x v="1"/>
    <x v="45"/>
    <n v="8"/>
    <n v="15"/>
    <x v="14"/>
    <x v="0"/>
  </r>
  <r>
    <x v="0"/>
    <x v="1"/>
    <x v="1"/>
    <x v="2"/>
    <n v="8"/>
    <n v="15"/>
    <x v="14"/>
    <x v="0"/>
  </r>
  <r>
    <x v="0"/>
    <x v="1"/>
    <x v="1"/>
    <x v="6"/>
    <n v="15"/>
    <n v="15"/>
    <x v="14"/>
    <x v="0"/>
  </r>
  <r>
    <x v="0"/>
    <x v="1"/>
    <x v="2"/>
    <x v="39"/>
    <n v="8"/>
    <n v="16"/>
    <x v="14"/>
    <x v="0"/>
  </r>
  <r>
    <x v="0"/>
    <x v="1"/>
    <x v="2"/>
    <x v="29"/>
    <n v="27"/>
    <n v="16"/>
    <x v="14"/>
    <x v="0"/>
  </r>
  <r>
    <x v="0"/>
    <x v="1"/>
    <x v="2"/>
    <x v="11"/>
    <n v="2"/>
    <n v="16"/>
    <x v="14"/>
    <x v="0"/>
  </r>
  <r>
    <x v="0"/>
    <x v="1"/>
    <x v="2"/>
    <x v="6"/>
    <n v="3"/>
    <n v="16"/>
    <x v="14"/>
    <x v="0"/>
  </r>
  <r>
    <x v="0"/>
    <x v="1"/>
    <x v="3"/>
    <x v="29"/>
    <n v="34"/>
    <n v="17"/>
    <x v="14"/>
    <x v="0"/>
  </r>
  <r>
    <x v="0"/>
    <x v="1"/>
    <x v="3"/>
    <x v="11"/>
    <n v="4"/>
    <n v="17"/>
    <x v="14"/>
    <x v="0"/>
  </r>
  <r>
    <x v="0"/>
    <x v="1"/>
    <x v="3"/>
    <x v="6"/>
    <n v="2"/>
    <n v="17"/>
    <x v="14"/>
    <x v="0"/>
  </r>
  <r>
    <x v="0"/>
    <x v="1"/>
    <x v="4"/>
    <x v="29"/>
    <n v="32"/>
    <n v="18"/>
    <x v="14"/>
    <x v="0"/>
  </r>
  <r>
    <x v="0"/>
    <x v="1"/>
    <x v="4"/>
    <x v="2"/>
    <n v="8"/>
    <n v="18"/>
    <x v="14"/>
    <x v="0"/>
  </r>
  <r>
    <x v="0"/>
    <x v="2"/>
    <x v="5"/>
    <x v="29"/>
    <n v="20"/>
    <n v="19"/>
    <x v="14"/>
    <x v="0"/>
  </r>
  <r>
    <x v="0"/>
    <x v="2"/>
    <x v="5"/>
    <x v="11"/>
    <n v="8"/>
    <n v="19"/>
    <x v="14"/>
    <x v="0"/>
  </r>
  <r>
    <x v="0"/>
    <x v="2"/>
    <x v="5"/>
    <x v="6"/>
    <n v="12"/>
    <n v="19"/>
    <x v="14"/>
    <x v="0"/>
  </r>
  <r>
    <x v="0"/>
    <x v="2"/>
    <x v="6"/>
    <x v="29"/>
    <n v="37"/>
    <n v="20"/>
    <x v="14"/>
    <x v="0"/>
  </r>
  <r>
    <x v="0"/>
    <x v="2"/>
    <x v="6"/>
    <x v="11"/>
    <n v="3"/>
    <n v="20"/>
    <x v="14"/>
    <x v="0"/>
  </r>
  <r>
    <x v="0"/>
    <x v="2"/>
    <x v="7"/>
    <x v="4"/>
    <n v="4"/>
    <n v="21"/>
    <x v="14"/>
    <x v="0"/>
  </r>
  <r>
    <x v="0"/>
    <x v="2"/>
    <x v="7"/>
    <x v="29"/>
    <n v="36"/>
    <n v="21"/>
    <x v="14"/>
    <x v="0"/>
  </r>
  <r>
    <x v="0"/>
    <x v="2"/>
    <x v="8"/>
    <x v="4"/>
    <n v="30"/>
    <n v="22"/>
    <x v="14"/>
    <x v="0"/>
  </r>
  <r>
    <x v="0"/>
    <x v="2"/>
    <x v="8"/>
    <x v="29"/>
    <n v="8"/>
    <n v="22"/>
    <x v="14"/>
    <x v="0"/>
  </r>
  <r>
    <x v="0"/>
    <x v="2"/>
    <x v="8"/>
    <x v="11"/>
    <n v="2"/>
    <n v="22"/>
    <x v="14"/>
    <x v="0"/>
  </r>
  <r>
    <x v="0"/>
    <x v="3"/>
    <x v="9"/>
    <x v="4"/>
    <n v="32"/>
    <n v="23"/>
    <x v="14"/>
    <x v="0"/>
  </r>
  <r>
    <x v="0"/>
    <x v="3"/>
    <x v="9"/>
    <x v="2"/>
    <n v="8"/>
    <n v="23"/>
    <x v="14"/>
    <x v="0"/>
  </r>
  <r>
    <x v="0"/>
    <x v="3"/>
    <x v="10"/>
    <x v="4"/>
    <n v="33"/>
    <n v="24"/>
    <x v="14"/>
    <x v="0"/>
  </r>
  <r>
    <x v="0"/>
    <x v="3"/>
    <x v="10"/>
    <x v="18"/>
    <n v="4"/>
    <n v="24"/>
    <x v="14"/>
    <x v="0"/>
  </r>
  <r>
    <x v="0"/>
    <x v="3"/>
    <x v="10"/>
    <x v="11"/>
    <n v="3"/>
    <n v="24"/>
    <x v="14"/>
    <x v="0"/>
  </r>
  <r>
    <x v="0"/>
    <x v="3"/>
    <x v="11"/>
    <x v="4"/>
    <n v="36"/>
    <n v="25"/>
    <x v="14"/>
    <x v="0"/>
  </r>
  <r>
    <x v="0"/>
    <x v="3"/>
    <x v="11"/>
    <x v="18"/>
    <n v="2"/>
    <n v="25"/>
    <x v="14"/>
    <x v="0"/>
  </r>
  <r>
    <x v="0"/>
    <x v="3"/>
    <x v="11"/>
    <x v="11"/>
    <n v="2"/>
    <n v="25"/>
    <x v="14"/>
    <x v="0"/>
  </r>
  <r>
    <x v="0"/>
    <x v="3"/>
    <x v="12"/>
    <x v="4"/>
    <n v="39"/>
    <n v="26"/>
    <x v="14"/>
    <x v="0"/>
  </r>
  <r>
    <x v="0"/>
    <x v="3"/>
    <x v="12"/>
    <x v="11"/>
    <n v="1"/>
    <n v="26"/>
    <x v="14"/>
    <x v="0"/>
  </r>
  <r>
    <x v="0"/>
    <x v="3"/>
    <x v="13"/>
    <x v="28"/>
    <n v="4"/>
    <n v="27"/>
    <x v="14"/>
    <x v="0"/>
  </r>
  <r>
    <x v="0"/>
    <x v="3"/>
    <x v="13"/>
    <x v="7"/>
    <n v="4"/>
    <n v="27"/>
    <x v="14"/>
    <x v="0"/>
  </r>
  <r>
    <x v="0"/>
    <x v="3"/>
    <x v="13"/>
    <x v="4"/>
    <n v="28"/>
    <n v="27"/>
    <x v="14"/>
    <x v="0"/>
  </r>
  <r>
    <x v="0"/>
    <x v="3"/>
    <x v="13"/>
    <x v="15"/>
    <n v="4"/>
    <n v="27"/>
    <x v="14"/>
    <x v="0"/>
  </r>
  <r>
    <x v="0"/>
    <x v="4"/>
    <x v="14"/>
    <x v="4"/>
    <n v="36"/>
    <n v="28"/>
    <x v="14"/>
    <x v="0"/>
  </r>
  <r>
    <x v="0"/>
    <x v="4"/>
    <x v="14"/>
    <x v="11"/>
    <n v="4"/>
    <n v="28"/>
    <x v="14"/>
    <x v="0"/>
  </r>
  <r>
    <x v="0"/>
    <x v="4"/>
    <x v="15"/>
    <x v="14"/>
    <n v="13"/>
    <n v="29"/>
    <x v="14"/>
    <x v="0"/>
  </r>
  <r>
    <x v="0"/>
    <x v="4"/>
    <x v="15"/>
    <x v="36"/>
    <n v="4"/>
    <n v="29"/>
    <x v="14"/>
    <x v="0"/>
  </r>
  <r>
    <x v="0"/>
    <x v="4"/>
    <x v="15"/>
    <x v="11"/>
    <n v="11"/>
    <n v="29"/>
    <x v="14"/>
    <x v="0"/>
  </r>
  <r>
    <x v="0"/>
    <x v="4"/>
    <x v="15"/>
    <x v="6"/>
    <n v="12"/>
    <n v="29"/>
    <x v="14"/>
    <x v="0"/>
  </r>
  <r>
    <x v="0"/>
    <x v="4"/>
    <x v="16"/>
    <x v="14"/>
    <n v="7"/>
    <n v="30"/>
    <x v="14"/>
    <x v="0"/>
  </r>
  <r>
    <x v="0"/>
    <x v="4"/>
    <x v="16"/>
    <x v="36"/>
    <n v="15"/>
    <n v="30"/>
    <x v="14"/>
    <x v="0"/>
  </r>
  <r>
    <x v="0"/>
    <x v="4"/>
    <x v="16"/>
    <x v="11"/>
    <n v="9"/>
    <n v="30"/>
    <x v="14"/>
    <x v="0"/>
  </r>
  <r>
    <x v="0"/>
    <x v="4"/>
    <x v="16"/>
    <x v="44"/>
    <n v="6"/>
    <n v="30"/>
    <x v="14"/>
    <x v="0"/>
  </r>
  <r>
    <x v="0"/>
    <x v="4"/>
    <x v="16"/>
    <x v="6"/>
    <n v="3"/>
    <n v="30"/>
    <x v="14"/>
    <x v="0"/>
  </r>
  <r>
    <x v="0"/>
    <x v="4"/>
    <x v="17"/>
    <x v="14"/>
    <n v="32"/>
    <n v="31"/>
    <x v="14"/>
    <x v="0"/>
  </r>
  <r>
    <x v="0"/>
    <x v="4"/>
    <x v="17"/>
    <x v="36"/>
    <n v="2"/>
    <n v="31"/>
    <x v="14"/>
    <x v="0"/>
  </r>
  <r>
    <x v="0"/>
    <x v="4"/>
    <x v="17"/>
    <x v="11"/>
    <n v="6"/>
    <n v="31"/>
    <x v="14"/>
    <x v="0"/>
  </r>
  <r>
    <x v="0"/>
    <x v="5"/>
    <x v="18"/>
    <x v="14"/>
    <n v="34.5"/>
    <n v="32"/>
    <x v="14"/>
    <x v="0"/>
  </r>
  <r>
    <x v="0"/>
    <x v="5"/>
    <x v="18"/>
    <x v="11"/>
    <n v="5.5"/>
    <n v="32"/>
    <x v="14"/>
    <x v="0"/>
  </r>
  <r>
    <x v="0"/>
    <x v="5"/>
    <x v="19"/>
    <x v="14"/>
    <n v="30"/>
    <n v="33"/>
    <x v="14"/>
    <x v="0"/>
  </r>
  <r>
    <x v="0"/>
    <x v="5"/>
    <x v="19"/>
    <x v="18"/>
    <n v="4"/>
    <n v="33"/>
    <x v="14"/>
    <x v="0"/>
  </r>
  <r>
    <x v="0"/>
    <x v="5"/>
    <x v="19"/>
    <x v="11"/>
    <n v="6"/>
    <n v="33"/>
    <x v="14"/>
    <x v="0"/>
  </r>
  <r>
    <x v="0"/>
    <x v="5"/>
    <x v="20"/>
    <x v="14"/>
    <n v="16"/>
    <n v="34"/>
    <x v="14"/>
    <x v="0"/>
  </r>
  <r>
    <x v="0"/>
    <x v="5"/>
    <x v="20"/>
    <x v="61"/>
    <n v="24"/>
    <n v="34"/>
    <x v="14"/>
    <x v="0"/>
  </r>
  <r>
    <x v="0"/>
    <x v="5"/>
    <x v="21"/>
    <x v="61"/>
    <n v="40"/>
    <n v="35"/>
    <x v="14"/>
    <x v="0"/>
  </r>
  <r>
    <x v="0"/>
    <x v="6"/>
    <x v="22"/>
    <x v="14"/>
    <n v="39"/>
    <n v="36"/>
    <x v="14"/>
    <x v="0"/>
  </r>
  <r>
    <x v="0"/>
    <x v="6"/>
    <x v="22"/>
    <x v="18"/>
    <n v="1"/>
    <n v="36"/>
    <x v="14"/>
    <x v="0"/>
  </r>
  <r>
    <x v="0"/>
    <x v="0"/>
    <x v="0"/>
    <x v="48"/>
    <n v="30"/>
    <n v="14"/>
    <x v="15"/>
    <x v="0"/>
  </r>
  <r>
    <x v="0"/>
    <x v="0"/>
    <x v="0"/>
    <x v="60"/>
    <n v="10"/>
    <n v="14"/>
    <x v="15"/>
    <x v="0"/>
  </r>
  <r>
    <x v="0"/>
    <x v="1"/>
    <x v="1"/>
    <x v="48"/>
    <n v="16"/>
    <n v="15"/>
    <x v="15"/>
    <x v="0"/>
  </r>
  <r>
    <x v="0"/>
    <x v="1"/>
    <x v="1"/>
    <x v="60"/>
    <n v="16"/>
    <n v="15"/>
    <x v="15"/>
    <x v="0"/>
  </r>
  <r>
    <x v="0"/>
    <x v="1"/>
    <x v="1"/>
    <x v="2"/>
    <n v="8"/>
    <n v="15"/>
    <x v="15"/>
    <x v="0"/>
  </r>
  <r>
    <x v="0"/>
    <x v="1"/>
    <x v="2"/>
    <x v="48"/>
    <n v="24"/>
    <n v="16"/>
    <x v="15"/>
    <x v="0"/>
  </r>
  <r>
    <x v="0"/>
    <x v="1"/>
    <x v="2"/>
    <x v="60"/>
    <n v="16"/>
    <n v="16"/>
    <x v="15"/>
    <x v="0"/>
  </r>
  <r>
    <x v="0"/>
    <x v="1"/>
    <x v="3"/>
    <x v="48"/>
    <n v="20"/>
    <n v="17"/>
    <x v="15"/>
    <x v="0"/>
  </r>
  <r>
    <x v="0"/>
    <x v="1"/>
    <x v="3"/>
    <x v="60"/>
    <n v="20"/>
    <n v="17"/>
    <x v="15"/>
    <x v="0"/>
  </r>
  <r>
    <x v="0"/>
    <x v="1"/>
    <x v="4"/>
    <x v="48"/>
    <n v="16"/>
    <n v="18"/>
    <x v="15"/>
    <x v="0"/>
  </r>
  <r>
    <x v="0"/>
    <x v="1"/>
    <x v="4"/>
    <x v="60"/>
    <n v="16"/>
    <n v="18"/>
    <x v="15"/>
    <x v="0"/>
  </r>
  <r>
    <x v="0"/>
    <x v="1"/>
    <x v="4"/>
    <x v="2"/>
    <n v="8"/>
    <n v="18"/>
    <x v="15"/>
    <x v="0"/>
  </r>
  <r>
    <x v="0"/>
    <x v="2"/>
    <x v="5"/>
    <x v="58"/>
    <n v="10"/>
    <n v="19"/>
    <x v="15"/>
    <x v="0"/>
  </r>
  <r>
    <x v="0"/>
    <x v="2"/>
    <x v="5"/>
    <x v="48"/>
    <n v="20"/>
    <n v="19"/>
    <x v="15"/>
    <x v="0"/>
  </r>
  <r>
    <x v="0"/>
    <x v="2"/>
    <x v="5"/>
    <x v="60"/>
    <n v="10"/>
    <n v="19"/>
    <x v="15"/>
    <x v="0"/>
  </r>
  <r>
    <x v="0"/>
    <x v="2"/>
    <x v="6"/>
    <x v="48"/>
    <n v="16"/>
    <n v="20"/>
    <x v="15"/>
    <x v="0"/>
  </r>
  <r>
    <x v="0"/>
    <x v="2"/>
    <x v="6"/>
    <x v="60"/>
    <n v="16"/>
    <n v="20"/>
    <x v="15"/>
    <x v="0"/>
  </r>
  <r>
    <x v="0"/>
    <x v="2"/>
    <x v="6"/>
    <x v="3"/>
    <n v="8"/>
    <n v="20"/>
    <x v="15"/>
    <x v="0"/>
  </r>
  <r>
    <x v="0"/>
    <x v="2"/>
    <x v="7"/>
    <x v="62"/>
    <n v="10"/>
    <n v="21"/>
    <x v="15"/>
    <x v="0"/>
  </r>
  <r>
    <x v="0"/>
    <x v="2"/>
    <x v="7"/>
    <x v="58"/>
    <n v="10"/>
    <n v="21"/>
    <x v="15"/>
    <x v="0"/>
  </r>
  <r>
    <x v="0"/>
    <x v="2"/>
    <x v="7"/>
    <x v="48"/>
    <n v="20"/>
    <n v="21"/>
    <x v="15"/>
    <x v="0"/>
  </r>
  <r>
    <x v="0"/>
    <x v="2"/>
    <x v="8"/>
    <x v="62"/>
    <n v="11"/>
    <n v="22"/>
    <x v="15"/>
    <x v="0"/>
  </r>
  <r>
    <x v="0"/>
    <x v="2"/>
    <x v="8"/>
    <x v="48"/>
    <n v="12"/>
    <n v="22"/>
    <x v="15"/>
    <x v="0"/>
  </r>
  <r>
    <x v="0"/>
    <x v="2"/>
    <x v="8"/>
    <x v="12"/>
    <n v="17"/>
    <n v="22"/>
    <x v="15"/>
    <x v="0"/>
  </r>
  <r>
    <x v="0"/>
    <x v="3"/>
    <x v="9"/>
    <x v="48"/>
    <n v="20"/>
    <n v="23"/>
    <x v="15"/>
    <x v="0"/>
  </r>
  <r>
    <x v="0"/>
    <x v="3"/>
    <x v="9"/>
    <x v="60"/>
    <n v="10"/>
    <n v="23"/>
    <x v="15"/>
    <x v="0"/>
  </r>
  <r>
    <x v="0"/>
    <x v="3"/>
    <x v="9"/>
    <x v="0"/>
    <n v="10"/>
    <n v="23"/>
    <x v="15"/>
    <x v="0"/>
  </r>
  <r>
    <x v="0"/>
    <x v="3"/>
    <x v="10"/>
    <x v="48"/>
    <n v="15"/>
    <n v="24"/>
    <x v="15"/>
    <x v="0"/>
  </r>
  <r>
    <x v="0"/>
    <x v="3"/>
    <x v="10"/>
    <x v="60"/>
    <n v="15"/>
    <n v="24"/>
    <x v="15"/>
    <x v="0"/>
  </r>
  <r>
    <x v="0"/>
    <x v="3"/>
    <x v="10"/>
    <x v="6"/>
    <n v="10"/>
    <n v="24"/>
    <x v="15"/>
    <x v="0"/>
  </r>
  <r>
    <x v="0"/>
    <x v="3"/>
    <x v="11"/>
    <x v="48"/>
    <n v="16"/>
    <n v="25"/>
    <x v="15"/>
    <x v="0"/>
  </r>
  <r>
    <x v="0"/>
    <x v="3"/>
    <x v="11"/>
    <x v="14"/>
    <n v="16"/>
    <n v="25"/>
    <x v="15"/>
    <x v="0"/>
  </r>
  <r>
    <x v="0"/>
    <x v="3"/>
    <x v="11"/>
    <x v="3"/>
    <n v="8"/>
    <n v="25"/>
    <x v="15"/>
    <x v="0"/>
  </r>
  <r>
    <x v="0"/>
    <x v="3"/>
    <x v="12"/>
    <x v="62"/>
    <n v="10"/>
    <n v="26"/>
    <x v="15"/>
    <x v="0"/>
  </r>
  <r>
    <x v="0"/>
    <x v="3"/>
    <x v="12"/>
    <x v="14"/>
    <n v="20"/>
    <n v="26"/>
    <x v="15"/>
    <x v="0"/>
  </r>
  <r>
    <x v="0"/>
    <x v="3"/>
    <x v="12"/>
    <x v="0"/>
    <n v="10"/>
    <n v="26"/>
    <x v="15"/>
    <x v="0"/>
  </r>
  <r>
    <x v="0"/>
    <x v="3"/>
    <x v="13"/>
    <x v="7"/>
    <n v="10"/>
    <n v="27"/>
    <x v="15"/>
    <x v="0"/>
  </r>
  <r>
    <x v="0"/>
    <x v="3"/>
    <x v="13"/>
    <x v="48"/>
    <n v="25"/>
    <n v="27"/>
    <x v="15"/>
    <x v="0"/>
  </r>
  <r>
    <x v="0"/>
    <x v="3"/>
    <x v="13"/>
    <x v="0"/>
    <n v="5"/>
    <n v="27"/>
    <x v="15"/>
    <x v="0"/>
  </r>
  <r>
    <x v="0"/>
    <x v="4"/>
    <x v="14"/>
    <x v="48"/>
    <n v="10"/>
    <n v="28"/>
    <x v="15"/>
    <x v="0"/>
  </r>
  <r>
    <x v="0"/>
    <x v="4"/>
    <x v="14"/>
    <x v="60"/>
    <n v="10"/>
    <n v="28"/>
    <x v="15"/>
    <x v="0"/>
  </r>
  <r>
    <x v="0"/>
    <x v="4"/>
    <x v="14"/>
    <x v="14"/>
    <n v="20"/>
    <n v="28"/>
    <x v="15"/>
    <x v="0"/>
  </r>
  <r>
    <x v="0"/>
    <x v="4"/>
    <x v="15"/>
    <x v="48"/>
    <n v="15"/>
    <n v="29"/>
    <x v="15"/>
    <x v="0"/>
  </r>
  <r>
    <x v="0"/>
    <x v="4"/>
    <x v="15"/>
    <x v="60"/>
    <n v="10"/>
    <n v="29"/>
    <x v="15"/>
    <x v="0"/>
  </r>
  <r>
    <x v="0"/>
    <x v="4"/>
    <x v="15"/>
    <x v="14"/>
    <n v="15"/>
    <n v="29"/>
    <x v="15"/>
    <x v="0"/>
  </r>
  <r>
    <x v="0"/>
    <x v="4"/>
    <x v="16"/>
    <x v="48"/>
    <n v="16"/>
    <n v="30"/>
    <x v="15"/>
    <x v="0"/>
  </r>
  <r>
    <x v="0"/>
    <x v="4"/>
    <x v="16"/>
    <x v="14"/>
    <n v="10"/>
    <n v="30"/>
    <x v="15"/>
    <x v="0"/>
  </r>
  <r>
    <x v="0"/>
    <x v="4"/>
    <x v="16"/>
    <x v="0"/>
    <n v="14"/>
    <n v="30"/>
    <x v="15"/>
    <x v="0"/>
  </r>
  <r>
    <x v="0"/>
    <x v="4"/>
    <x v="17"/>
    <x v="48"/>
    <n v="20"/>
    <n v="31"/>
    <x v="15"/>
    <x v="0"/>
  </r>
  <r>
    <x v="0"/>
    <x v="4"/>
    <x v="17"/>
    <x v="0"/>
    <n v="12"/>
    <n v="31"/>
    <x v="15"/>
    <x v="0"/>
  </r>
  <r>
    <x v="0"/>
    <x v="4"/>
    <x v="17"/>
    <x v="3"/>
    <n v="8"/>
    <n v="31"/>
    <x v="15"/>
    <x v="0"/>
  </r>
  <r>
    <x v="0"/>
    <x v="5"/>
    <x v="18"/>
    <x v="9"/>
    <n v="8"/>
    <n v="32"/>
    <x v="15"/>
    <x v="0"/>
  </r>
  <r>
    <x v="0"/>
    <x v="5"/>
    <x v="18"/>
    <x v="48"/>
    <n v="16"/>
    <n v="32"/>
    <x v="15"/>
    <x v="0"/>
  </r>
  <r>
    <x v="0"/>
    <x v="5"/>
    <x v="18"/>
    <x v="60"/>
    <n v="2"/>
    <n v="32"/>
    <x v="15"/>
    <x v="0"/>
  </r>
  <r>
    <x v="0"/>
    <x v="5"/>
    <x v="18"/>
    <x v="14"/>
    <n v="10"/>
    <n v="32"/>
    <x v="15"/>
    <x v="0"/>
  </r>
  <r>
    <x v="0"/>
    <x v="5"/>
    <x v="18"/>
    <x v="12"/>
    <n v="4"/>
    <n v="32"/>
    <x v="15"/>
    <x v="0"/>
  </r>
  <r>
    <x v="0"/>
    <x v="5"/>
    <x v="19"/>
    <x v="48"/>
    <n v="20"/>
    <n v="33"/>
    <x v="15"/>
    <x v="0"/>
  </r>
  <r>
    <x v="0"/>
    <x v="5"/>
    <x v="19"/>
    <x v="60"/>
    <n v="10"/>
    <n v="33"/>
    <x v="15"/>
    <x v="0"/>
  </r>
  <r>
    <x v="0"/>
    <x v="5"/>
    <x v="19"/>
    <x v="14"/>
    <n v="10"/>
    <n v="33"/>
    <x v="15"/>
    <x v="0"/>
  </r>
  <r>
    <x v="0"/>
    <x v="5"/>
    <x v="20"/>
    <x v="48"/>
    <n v="20"/>
    <n v="34"/>
    <x v="15"/>
    <x v="0"/>
  </r>
  <r>
    <x v="0"/>
    <x v="5"/>
    <x v="20"/>
    <x v="60"/>
    <n v="10"/>
    <n v="34"/>
    <x v="15"/>
    <x v="0"/>
  </r>
  <r>
    <x v="0"/>
    <x v="5"/>
    <x v="20"/>
    <x v="14"/>
    <n v="10"/>
    <n v="34"/>
    <x v="15"/>
    <x v="0"/>
  </r>
  <r>
    <x v="0"/>
    <x v="5"/>
    <x v="21"/>
    <x v="48"/>
    <n v="14"/>
    <n v="35"/>
    <x v="15"/>
    <x v="0"/>
  </r>
  <r>
    <x v="0"/>
    <x v="5"/>
    <x v="21"/>
    <x v="60"/>
    <n v="20"/>
    <n v="35"/>
    <x v="15"/>
    <x v="0"/>
  </r>
  <r>
    <x v="0"/>
    <x v="5"/>
    <x v="21"/>
    <x v="14"/>
    <n v="6"/>
    <n v="35"/>
    <x v="15"/>
    <x v="0"/>
  </r>
  <r>
    <x v="0"/>
    <x v="6"/>
    <x v="23"/>
    <x v="48"/>
    <n v="10"/>
    <n v="37"/>
    <x v="15"/>
    <x v="1"/>
  </r>
  <r>
    <x v="0"/>
    <x v="6"/>
    <x v="23"/>
    <x v="60"/>
    <n v="20"/>
    <n v="37"/>
    <x v="15"/>
    <x v="1"/>
  </r>
  <r>
    <x v="0"/>
    <x v="6"/>
    <x v="23"/>
    <x v="14"/>
    <n v="10"/>
    <n v="37"/>
    <x v="15"/>
    <x v="1"/>
  </r>
  <r>
    <x v="0"/>
    <x v="0"/>
    <x v="0"/>
    <x v="57"/>
    <n v="30"/>
    <n v="14"/>
    <x v="16"/>
    <x v="0"/>
  </r>
  <r>
    <x v="0"/>
    <x v="0"/>
    <x v="0"/>
    <x v="63"/>
    <n v="10"/>
    <n v="14"/>
    <x v="16"/>
    <x v="0"/>
  </r>
  <r>
    <x v="0"/>
    <x v="1"/>
    <x v="1"/>
    <x v="57"/>
    <n v="16"/>
    <n v="15"/>
    <x v="16"/>
    <x v="0"/>
  </r>
  <r>
    <x v="0"/>
    <x v="1"/>
    <x v="1"/>
    <x v="2"/>
    <n v="8"/>
    <n v="15"/>
    <x v="16"/>
    <x v="0"/>
  </r>
  <r>
    <x v="0"/>
    <x v="1"/>
    <x v="1"/>
    <x v="0"/>
    <n v="16"/>
    <n v="15"/>
    <x v="16"/>
    <x v="0"/>
  </r>
  <r>
    <x v="0"/>
    <x v="1"/>
    <x v="2"/>
    <x v="0"/>
    <n v="40"/>
    <n v="16"/>
    <x v="16"/>
    <x v="0"/>
  </r>
  <r>
    <x v="0"/>
    <x v="1"/>
    <x v="3"/>
    <x v="13"/>
    <n v="8"/>
    <n v="17"/>
    <x v="16"/>
    <x v="0"/>
  </r>
  <r>
    <x v="0"/>
    <x v="1"/>
    <x v="3"/>
    <x v="63"/>
    <n v="12"/>
    <n v="17"/>
    <x v="16"/>
    <x v="0"/>
  </r>
  <r>
    <x v="0"/>
    <x v="1"/>
    <x v="3"/>
    <x v="0"/>
    <n v="20"/>
    <n v="17"/>
    <x v="16"/>
    <x v="0"/>
  </r>
  <r>
    <x v="0"/>
    <x v="1"/>
    <x v="4"/>
    <x v="2"/>
    <n v="8"/>
    <n v="18"/>
    <x v="16"/>
    <x v="0"/>
  </r>
  <r>
    <x v="0"/>
    <x v="1"/>
    <x v="4"/>
    <x v="0"/>
    <n v="32"/>
    <n v="18"/>
    <x v="16"/>
    <x v="0"/>
  </r>
  <r>
    <x v="0"/>
    <x v="2"/>
    <x v="5"/>
    <x v="0"/>
    <n v="40"/>
    <n v="19"/>
    <x v="16"/>
    <x v="0"/>
  </r>
  <r>
    <x v="0"/>
    <x v="2"/>
    <x v="6"/>
    <x v="4"/>
    <n v="8"/>
    <n v="20"/>
    <x v="16"/>
    <x v="0"/>
  </r>
  <r>
    <x v="0"/>
    <x v="2"/>
    <x v="6"/>
    <x v="0"/>
    <n v="32"/>
    <n v="20"/>
    <x v="16"/>
    <x v="0"/>
  </r>
  <r>
    <x v="0"/>
    <x v="2"/>
    <x v="7"/>
    <x v="4"/>
    <n v="8"/>
    <n v="21"/>
    <x v="16"/>
    <x v="0"/>
  </r>
  <r>
    <x v="0"/>
    <x v="2"/>
    <x v="7"/>
    <x v="13"/>
    <n v="24"/>
    <n v="21"/>
    <x v="16"/>
    <x v="0"/>
  </r>
  <r>
    <x v="0"/>
    <x v="2"/>
    <x v="7"/>
    <x v="3"/>
    <n v="8"/>
    <n v="21"/>
    <x v="16"/>
    <x v="0"/>
  </r>
  <r>
    <x v="0"/>
    <x v="2"/>
    <x v="8"/>
    <x v="13"/>
    <n v="8"/>
    <n v="22"/>
    <x v="16"/>
    <x v="0"/>
  </r>
  <r>
    <x v="0"/>
    <x v="2"/>
    <x v="8"/>
    <x v="12"/>
    <n v="4"/>
    <n v="22"/>
    <x v="16"/>
    <x v="0"/>
  </r>
  <r>
    <x v="0"/>
    <x v="2"/>
    <x v="8"/>
    <x v="0"/>
    <n v="4"/>
    <n v="22"/>
    <x v="16"/>
    <x v="0"/>
  </r>
  <r>
    <x v="0"/>
    <x v="2"/>
    <x v="8"/>
    <x v="3"/>
    <n v="24"/>
    <n v="22"/>
    <x v="16"/>
    <x v="0"/>
  </r>
  <r>
    <x v="0"/>
    <x v="3"/>
    <x v="9"/>
    <x v="20"/>
    <n v="8"/>
    <n v="23"/>
    <x v="16"/>
    <x v="0"/>
  </r>
  <r>
    <x v="0"/>
    <x v="3"/>
    <x v="9"/>
    <x v="7"/>
    <n v="8"/>
    <n v="23"/>
    <x v="16"/>
    <x v="0"/>
  </r>
  <r>
    <x v="0"/>
    <x v="3"/>
    <x v="9"/>
    <x v="12"/>
    <n v="8"/>
    <n v="23"/>
    <x v="16"/>
    <x v="0"/>
  </r>
  <r>
    <x v="0"/>
    <x v="3"/>
    <x v="9"/>
    <x v="2"/>
    <n v="8"/>
    <n v="23"/>
    <x v="16"/>
    <x v="0"/>
  </r>
  <r>
    <x v="0"/>
    <x v="3"/>
    <x v="9"/>
    <x v="0"/>
    <n v="8"/>
    <n v="23"/>
    <x v="16"/>
    <x v="0"/>
  </r>
  <r>
    <x v="0"/>
    <x v="3"/>
    <x v="10"/>
    <x v="7"/>
    <n v="4"/>
    <n v="24"/>
    <x v="16"/>
    <x v="0"/>
  </r>
  <r>
    <x v="0"/>
    <x v="3"/>
    <x v="10"/>
    <x v="13"/>
    <n v="32"/>
    <n v="24"/>
    <x v="16"/>
    <x v="0"/>
  </r>
  <r>
    <x v="0"/>
    <x v="3"/>
    <x v="10"/>
    <x v="0"/>
    <n v="4"/>
    <n v="24"/>
    <x v="16"/>
    <x v="0"/>
  </r>
  <r>
    <x v="0"/>
    <x v="3"/>
    <x v="11"/>
    <x v="7"/>
    <n v="34"/>
    <n v="25"/>
    <x v="16"/>
    <x v="0"/>
  </r>
  <r>
    <x v="0"/>
    <x v="3"/>
    <x v="11"/>
    <x v="0"/>
    <n v="6"/>
    <n v="25"/>
    <x v="16"/>
    <x v="0"/>
  </r>
  <r>
    <x v="0"/>
    <x v="3"/>
    <x v="12"/>
    <x v="7"/>
    <n v="28"/>
    <n v="26"/>
    <x v="16"/>
    <x v="0"/>
  </r>
  <r>
    <x v="0"/>
    <x v="3"/>
    <x v="12"/>
    <x v="12"/>
    <n v="4"/>
    <n v="26"/>
    <x v="16"/>
    <x v="0"/>
  </r>
  <r>
    <x v="0"/>
    <x v="3"/>
    <x v="12"/>
    <x v="0"/>
    <n v="8"/>
    <n v="26"/>
    <x v="16"/>
    <x v="0"/>
  </r>
  <r>
    <x v="0"/>
    <x v="3"/>
    <x v="13"/>
    <x v="7"/>
    <n v="8"/>
    <n v="27"/>
    <x v="16"/>
    <x v="0"/>
  </r>
  <r>
    <x v="0"/>
    <x v="3"/>
    <x v="13"/>
    <x v="13"/>
    <n v="32"/>
    <n v="27"/>
    <x v="16"/>
    <x v="0"/>
  </r>
  <r>
    <x v="0"/>
    <x v="4"/>
    <x v="14"/>
    <x v="13"/>
    <n v="30"/>
    <n v="28"/>
    <x v="16"/>
    <x v="0"/>
  </r>
  <r>
    <x v="0"/>
    <x v="4"/>
    <x v="14"/>
    <x v="0"/>
    <n v="10"/>
    <n v="28"/>
    <x v="16"/>
    <x v="0"/>
  </r>
  <r>
    <x v="0"/>
    <x v="4"/>
    <x v="15"/>
    <x v="13"/>
    <n v="30"/>
    <n v="29"/>
    <x v="16"/>
    <x v="0"/>
  </r>
  <r>
    <x v="0"/>
    <x v="4"/>
    <x v="15"/>
    <x v="0"/>
    <n v="10"/>
    <n v="29"/>
    <x v="16"/>
    <x v="0"/>
  </r>
  <r>
    <x v="0"/>
    <x v="4"/>
    <x v="16"/>
    <x v="13"/>
    <n v="30"/>
    <n v="30"/>
    <x v="16"/>
    <x v="0"/>
  </r>
  <r>
    <x v="0"/>
    <x v="4"/>
    <x v="16"/>
    <x v="0"/>
    <n v="10"/>
    <n v="30"/>
    <x v="16"/>
    <x v="0"/>
  </r>
  <r>
    <x v="0"/>
    <x v="4"/>
    <x v="17"/>
    <x v="13"/>
    <n v="30"/>
    <n v="31"/>
    <x v="16"/>
    <x v="0"/>
  </r>
  <r>
    <x v="0"/>
    <x v="4"/>
    <x v="17"/>
    <x v="0"/>
    <n v="10"/>
    <n v="31"/>
    <x v="16"/>
    <x v="0"/>
  </r>
  <r>
    <x v="0"/>
    <x v="5"/>
    <x v="18"/>
    <x v="13"/>
    <n v="30"/>
    <n v="32"/>
    <x v="16"/>
    <x v="0"/>
  </r>
  <r>
    <x v="0"/>
    <x v="5"/>
    <x v="18"/>
    <x v="11"/>
    <n v="5"/>
    <n v="32"/>
    <x v="16"/>
    <x v="0"/>
  </r>
  <r>
    <x v="0"/>
    <x v="5"/>
    <x v="18"/>
    <x v="6"/>
    <n v="5"/>
    <n v="32"/>
    <x v="16"/>
    <x v="0"/>
  </r>
  <r>
    <x v="0"/>
    <x v="5"/>
    <x v="19"/>
    <x v="13"/>
    <n v="30"/>
    <n v="33"/>
    <x v="16"/>
    <x v="0"/>
  </r>
  <r>
    <x v="0"/>
    <x v="5"/>
    <x v="19"/>
    <x v="11"/>
    <n v="5"/>
    <n v="33"/>
    <x v="16"/>
    <x v="0"/>
  </r>
  <r>
    <x v="0"/>
    <x v="5"/>
    <x v="19"/>
    <x v="6"/>
    <n v="5"/>
    <n v="33"/>
    <x v="16"/>
    <x v="0"/>
  </r>
  <r>
    <x v="0"/>
    <x v="5"/>
    <x v="20"/>
    <x v="13"/>
    <n v="30"/>
    <n v="34"/>
    <x v="16"/>
    <x v="0"/>
  </r>
  <r>
    <x v="0"/>
    <x v="5"/>
    <x v="20"/>
    <x v="0"/>
    <n v="5"/>
    <n v="34"/>
    <x v="16"/>
    <x v="0"/>
  </r>
  <r>
    <x v="0"/>
    <x v="5"/>
    <x v="20"/>
    <x v="11"/>
    <n v="5"/>
    <n v="34"/>
    <x v="16"/>
    <x v="0"/>
  </r>
  <r>
    <x v="0"/>
    <x v="5"/>
    <x v="21"/>
    <x v="13"/>
    <n v="30"/>
    <n v="35"/>
    <x v="16"/>
    <x v="0"/>
  </r>
  <r>
    <x v="0"/>
    <x v="5"/>
    <x v="21"/>
    <x v="0"/>
    <n v="5"/>
    <n v="35"/>
    <x v="16"/>
    <x v="0"/>
  </r>
  <r>
    <x v="0"/>
    <x v="5"/>
    <x v="21"/>
    <x v="11"/>
    <n v="5"/>
    <n v="35"/>
    <x v="16"/>
    <x v="0"/>
  </r>
  <r>
    <x v="0"/>
    <x v="6"/>
    <x v="22"/>
    <x v="13"/>
    <n v="24"/>
    <n v="36"/>
    <x v="16"/>
    <x v="1"/>
  </r>
  <r>
    <x v="0"/>
    <x v="6"/>
    <x v="22"/>
    <x v="0"/>
    <n v="8"/>
    <n v="36"/>
    <x v="16"/>
    <x v="1"/>
  </r>
  <r>
    <x v="0"/>
    <x v="0"/>
    <x v="0"/>
    <x v="57"/>
    <n v="39"/>
    <n v="14"/>
    <x v="17"/>
    <x v="0"/>
  </r>
  <r>
    <x v="0"/>
    <x v="0"/>
    <x v="0"/>
    <x v="64"/>
    <n v="1"/>
    <n v="14"/>
    <x v="17"/>
    <x v="0"/>
  </r>
  <r>
    <x v="0"/>
    <x v="1"/>
    <x v="1"/>
    <x v="64"/>
    <n v="2"/>
    <n v="15"/>
    <x v="17"/>
    <x v="0"/>
  </r>
  <r>
    <x v="0"/>
    <x v="1"/>
    <x v="1"/>
    <x v="2"/>
    <n v="8"/>
    <n v="15"/>
    <x v="17"/>
    <x v="0"/>
  </r>
  <r>
    <x v="0"/>
    <x v="1"/>
    <x v="1"/>
    <x v="0"/>
    <n v="22"/>
    <n v="15"/>
    <x v="17"/>
    <x v="0"/>
  </r>
  <r>
    <x v="0"/>
    <x v="1"/>
    <x v="1"/>
    <x v="3"/>
    <n v="8"/>
    <n v="15"/>
    <x v="17"/>
    <x v="0"/>
  </r>
  <r>
    <x v="0"/>
    <x v="1"/>
    <x v="2"/>
    <x v="54"/>
    <n v="8"/>
    <n v="16"/>
    <x v="17"/>
    <x v="0"/>
  </r>
  <r>
    <x v="0"/>
    <x v="1"/>
    <x v="2"/>
    <x v="0"/>
    <n v="24"/>
    <n v="16"/>
    <x v="17"/>
    <x v="0"/>
  </r>
  <r>
    <x v="0"/>
    <x v="1"/>
    <x v="2"/>
    <x v="3"/>
    <n v="8"/>
    <n v="16"/>
    <x v="17"/>
    <x v="0"/>
  </r>
  <r>
    <x v="0"/>
    <x v="1"/>
    <x v="3"/>
    <x v="13"/>
    <n v="18"/>
    <n v="17"/>
    <x v="17"/>
    <x v="0"/>
  </r>
  <r>
    <x v="0"/>
    <x v="1"/>
    <x v="3"/>
    <x v="54"/>
    <n v="6"/>
    <n v="17"/>
    <x v="17"/>
    <x v="0"/>
  </r>
  <r>
    <x v="0"/>
    <x v="1"/>
    <x v="3"/>
    <x v="0"/>
    <n v="16"/>
    <n v="17"/>
    <x v="17"/>
    <x v="0"/>
  </r>
  <r>
    <x v="0"/>
    <x v="1"/>
    <x v="4"/>
    <x v="13"/>
    <n v="16"/>
    <n v="18"/>
    <x v="17"/>
    <x v="0"/>
  </r>
  <r>
    <x v="0"/>
    <x v="1"/>
    <x v="4"/>
    <x v="2"/>
    <n v="8"/>
    <n v="18"/>
    <x v="17"/>
    <x v="0"/>
  </r>
  <r>
    <x v="0"/>
    <x v="1"/>
    <x v="4"/>
    <x v="0"/>
    <n v="16"/>
    <n v="18"/>
    <x v="17"/>
    <x v="0"/>
  </r>
  <r>
    <x v="0"/>
    <x v="2"/>
    <x v="5"/>
    <x v="13"/>
    <n v="14"/>
    <n v="19"/>
    <x v="17"/>
    <x v="0"/>
  </r>
  <r>
    <x v="0"/>
    <x v="2"/>
    <x v="5"/>
    <x v="0"/>
    <n v="26"/>
    <n v="19"/>
    <x v="17"/>
    <x v="0"/>
  </r>
  <r>
    <x v="0"/>
    <x v="2"/>
    <x v="6"/>
    <x v="13"/>
    <n v="15"/>
    <n v="20"/>
    <x v="17"/>
    <x v="0"/>
  </r>
  <r>
    <x v="0"/>
    <x v="2"/>
    <x v="6"/>
    <x v="45"/>
    <n v="8"/>
    <n v="20"/>
    <x v="17"/>
    <x v="0"/>
  </r>
  <r>
    <x v="0"/>
    <x v="2"/>
    <x v="6"/>
    <x v="0"/>
    <n v="17"/>
    <n v="20"/>
    <x v="17"/>
    <x v="0"/>
  </r>
  <r>
    <x v="0"/>
    <x v="2"/>
    <x v="7"/>
    <x v="13"/>
    <n v="10"/>
    <n v="21"/>
    <x v="17"/>
    <x v="0"/>
  </r>
  <r>
    <x v="0"/>
    <x v="2"/>
    <x v="7"/>
    <x v="0"/>
    <n v="30"/>
    <n v="21"/>
    <x v="17"/>
    <x v="0"/>
  </r>
  <r>
    <x v="0"/>
    <x v="2"/>
    <x v="8"/>
    <x v="13"/>
    <n v="10"/>
    <n v="22"/>
    <x v="17"/>
    <x v="0"/>
  </r>
  <r>
    <x v="0"/>
    <x v="2"/>
    <x v="8"/>
    <x v="14"/>
    <n v="3"/>
    <n v="22"/>
    <x v="17"/>
    <x v="0"/>
  </r>
  <r>
    <x v="0"/>
    <x v="2"/>
    <x v="8"/>
    <x v="0"/>
    <n v="27"/>
    <n v="22"/>
    <x v="17"/>
    <x v="0"/>
  </r>
  <r>
    <x v="0"/>
    <x v="3"/>
    <x v="9"/>
    <x v="7"/>
    <n v="22"/>
    <n v="23"/>
    <x v="17"/>
    <x v="0"/>
  </r>
  <r>
    <x v="0"/>
    <x v="3"/>
    <x v="9"/>
    <x v="2"/>
    <n v="8"/>
    <n v="23"/>
    <x v="17"/>
    <x v="0"/>
  </r>
  <r>
    <x v="0"/>
    <x v="3"/>
    <x v="9"/>
    <x v="0"/>
    <n v="10"/>
    <n v="23"/>
    <x v="17"/>
    <x v="0"/>
  </r>
  <r>
    <x v="0"/>
    <x v="3"/>
    <x v="10"/>
    <x v="28"/>
    <n v="2"/>
    <n v="24"/>
    <x v="17"/>
    <x v="0"/>
  </r>
  <r>
    <x v="0"/>
    <x v="3"/>
    <x v="10"/>
    <x v="7"/>
    <n v="15"/>
    <n v="24"/>
    <x v="17"/>
    <x v="0"/>
  </r>
  <r>
    <x v="0"/>
    <x v="3"/>
    <x v="10"/>
    <x v="13"/>
    <n v="10"/>
    <n v="24"/>
    <x v="17"/>
    <x v="0"/>
  </r>
  <r>
    <x v="0"/>
    <x v="3"/>
    <x v="10"/>
    <x v="14"/>
    <n v="3"/>
    <n v="24"/>
    <x v="17"/>
    <x v="0"/>
  </r>
  <r>
    <x v="0"/>
    <x v="3"/>
    <x v="10"/>
    <x v="0"/>
    <n v="10"/>
    <n v="24"/>
    <x v="17"/>
    <x v="0"/>
  </r>
  <r>
    <x v="0"/>
    <x v="3"/>
    <x v="11"/>
    <x v="28"/>
    <n v="2"/>
    <n v="25"/>
    <x v="17"/>
    <x v="0"/>
  </r>
  <r>
    <x v="0"/>
    <x v="3"/>
    <x v="11"/>
    <x v="7"/>
    <n v="21"/>
    <n v="25"/>
    <x v="17"/>
    <x v="0"/>
  </r>
  <r>
    <x v="0"/>
    <x v="3"/>
    <x v="11"/>
    <x v="13"/>
    <n v="5"/>
    <n v="25"/>
    <x v="17"/>
    <x v="0"/>
  </r>
  <r>
    <x v="0"/>
    <x v="3"/>
    <x v="11"/>
    <x v="14"/>
    <n v="7"/>
    <n v="25"/>
    <x v="17"/>
    <x v="0"/>
  </r>
  <r>
    <x v="0"/>
    <x v="3"/>
    <x v="11"/>
    <x v="0"/>
    <n v="5"/>
    <n v="25"/>
    <x v="17"/>
    <x v="0"/>
  </r>
  <r>
    <x v="0"/>
    <x v="3"/>
    <x v="12"/>
    <x v="7"/>
    <n v="12"/>
    <n v="26"/>
    <x v="17"/>
    <x v="0"/>
  </r>
  <r>
    <x v="0"/>
    <x v="3"/>
    <x v="12"/>
    <x v="29"/>
    <n v="1"/>
    <n v="26"/>
    <x v="17"/>
    <x v="0"/>
  </r>
  <r>
    <x v="0"/>
    <x v="3"/>
    <x v="12"/>
    <x v="13"/>
    <n v="10"/>
    <n v="26"/>
    <x v="17"/>
    <x v="0"/>
  </r>
  <r>
    <x v="0"/>
    <x v="3"/>
    <x v="12"/>
    <x v="0"/>
    <n v="17"/>
    <n v="26"/>
    <x v="17"/>
    <x v="0"/>
  </r>
  <r>
    <x v="0"/>
    <x v="3"/>
    <x v="13"/>
    <x v="7"/>
    <n v="10"/>
    <n v="27"/>
    <x v="17"/>
    <x v="0"/>
  </r>
  <r>
    <x v="0"/>
    <x v="3"/>
    <x v="13"/>
    <x v="22"/>
    <n v="6"/>
    <n v="27"/>
    <x v="17"/>
    <x v="0"/>
  </r>
  <r>
    <x v="0"/>
    <x v="3"/>
    <x v="13"/>
    <x v="13"/>
    <n v="10"/>
    <n v="27"/>
    <x v="17"/>
    <x v="0"/>
  </r>
  <r>
    <x v="0"/>
    <x v="3"/>
    <x v="13"/>
    <x v="0"/>
    <n v="14"/>
    <n v="27"/>
    <x v="17"/>
    <x v="0"/>
  </r>
  <r>
    <x v="0"/>
    <x v="4"/>
    <x v="14"/>
    <x v="22"/>
    <n v="8"/>
    <n v="28"/>
    <x v="17"/>
    <x v="0"/>
  </r>
  <r>
    <x v="0"/>
    <x v="4"/>
    <x v="14"/>
    <x v="13"/>
    <n v="12"/>
    <n v="28"/>
    <x v="17"/>
    <x v="0"/>
  </r>
  <r>
    <x v="0"/>
    <x v="4"/>
    <x v="14"/>
    <x v="45"/>
    <n v="10"/>
    <n v="28"/>
    <x v="17"/>
    <x v="0"/>
  </r>
  <r>
    <x v="0"/>
    <x v="4"/>
    <x v="14"/>
    <x v="0"/>
    <n v="10"/>
    <n v="28"/>
    <x v="17"/>
    <x v="0"/>
  </r>
  <r>
    <x v="0"/>
    <x v="4"/>
    <x v="15"/>
    <x v="22"/>
    <n v="4"/>
    <n v="29"/>
    <x v="17"/>
    <x v="0"/>
  </r>
  <r>
    <x v="0"/>
    <x v="4"/>
    <x v="15"/>
    <x v="13"/>
    <n v="20"/>
    <n v="29"/>
    <x v="17"/>
    <x v="0"/>
  </r>
  <r>
    <x v="0"/>
    <x v="4"/>
    <x v="15"/>
    <x v="0"/>
    <n v="16"/>
    <n v="29"/>
    <x v="17"/>
    <x v="0"/>
  </r>
  <r>
    <x v="0"/>
    <x v="4"/>
    <x v="16"/>
    <x v="13"/>
    <n v="40"/>
    <n v="30"/>
    <x v="17"/>
    <x v="0"/>
  </r>
  <r>
    <x v="0"/>
    <x v="4"/>
    <x v="17"/>
    <x v="13"/>
    <n v="40"/>
    <n v="31"/>
    <x v="17"/>
    <x v="0"/>
  </r>
  <r>
    <x v="0"/>
    <x v="5"/>
    <x v="18"/>
    <x v="7"/>
    <n v="10"/>
    <n v="32"/>
    <x v="17"/>
    <x v="0"/>
  </r>
  <r>
    <x v="0"/>
    <x v="5"/>
    <x v="18"/>
    <x v="13"/>
    <n v="30"/>
    <n v="32"/>
    <x v="17"/>
    <x v="0"/>
  </r>
  <r>
    <x v="0"/>
    <x v="5"/>
    <x v="19"/>
    <x v="25"/>
    <n v="6"/>
    <n v="33"/>
    <x v="17"/>
    <x v="0"/>
  </r>
  <r>
    <x v="0"/>
    <x v="5"/>
    <x v="19"/>
    <x v="10"/>
    <n v="9"/>
    <n v="33"/>
    <x v="17"/>
    <x v="0"/>
  </r>
  <r>
    <x v="0"/>
    <x v="5"/>
    <x v="19"/>
    <x v="13"/>
    <n v="25"/>
    <n v="33"/>
    <x v="17"/>
    <x v="0"/>
  </r>
  <r>
    <x v="0"/>
    <x v="5"/>
    <x v="20"/>
    <x v="25"/>
    <n v="4"/>
    <n v="34"/>
    <x v="17"/>
    <x v="0"/>
  </r>
  <r>
    <x v="0"/>
    <x v="5"/>
    <x v="20"/>
    <x v="43"/>
    <n v="6"/>
    <n v="34"/>
    <x v="17"/>
    <x v="0"/>
  </r>
  <r>
    <x v="0"/>
    <x v="5"/>
    <x v="20"/>
    <x v="13"/>
    <n v="20"/>
    <n v="34"/>
    <x v="17"/>
    <x v="0"/>
  </r>
  <r>
    <x v="0"/>
    <x v="5"/>
    <x v="20"/>
    <x v="45"/>
    <n v="8"/>
    <n v="34"/>
    <x v="17"/>
    <x v="0"/>
  </r>
  <r>
    <x v="0"/>
    <x v="5"/>
    <x v="20"/>
    <x v="14"/>
    <n v="2"/>
    <n v="34"/>
    <x v="17"/>
    <x v="0"/>
  </r>
  <r>
    <x v="0"/>
    <x v="5"/>
    <x v="21"/>
    <x v="10"/>
    <n v="12"/>
    <n v="35"/>
    <x v="17"/>
    <x v="0"/>
  </r>
  <r>
    <x v="0"/>
    <x v="5"/>
    <x v="21"/>
    <x v="13"/>
    <n v="28"/>
    <n v="35"/>
    <x v="17"/>
    <x v="0"/>
  </r>
  <r>
    <x v="0"/>
    <x v="3"/>
    <x v="12"/>
    <x v="7"/>
    <n v="36"/>
    <n v="26"/>
    <x v="18"/>
    <x v="0"/>
  </r>
  <r>
    <x v="0"/>
    <x v="3"/>
    <x v="12"/>
    <x v="11"/>
    <n v="4"/>
    <n v="26"/>
    <x v="18"/>
    <x v="0"/>
  </r>
  <r>
    <x v="0"/>
    <x v="3"/>
    <x v="13"/>
    <x v="60"/>
    <n v="40"/>
    <n v="27"/>
    <x v="18"/>
    <x v="0"/>
  </r>
  <r>
    <x v="0"/>
    <x v="4"/>
    <x v="14"/>
    <x v="60"/>
    <n v="8"/>
    <n v="28"/>
    <x v="18"/>
    <x v="0"/>
  </r>
  <r>
    <x v="0"/>
    <x v="4"/>
    <x v="14"/>
    <x v="14"/>
    <n v="32"/>
    <n v="28"/>
    <x v="18"/>
    <x v="0"/>
  </r>
  <r>
    <x v="0"/>
    <x v="4"/>
    <x v="15"/>
    <x v="14"/>
    <n v="40"/>
    <n v="29"/>
    <x v="18"/>
    <x v="0"/>
  </r>
  <r>
    <x v="0"/>
    <x v="4"/>
    <x v="16"/>
    <x v="13"/>
    <n v="6"/>
    <n v="30"/>
    <x v="18"/>
    <x v="0"/>
  </r>
  <r>
    <x v="0"/>
    <x v="4"/>
    <x v="16"/>
    <x v="14"/>
    <n v="30"/>
    <n v="30"/>
    <x v="18"/>
    <x v="0"/>
  </r>
  <r>
    <x v="0"/>
    <x v="4"/>
    <x v="16"/>
    <x v="18"/>
    <n v="4"/>
    <n v="30"/>
    <x v="18"/>
    <x v="0"/>
  </r>
  <r>
    <x v="0"/>
    <x v="4"/>
    <x v="17"/>
    <x v="14"/>
    <n v="40"/>
    <n v="31"/>
    <x v="18"/>
    <x v="0"/>
  </r>
  <r>
    <x v="0"/>
    <x v="5"/>
    <x v="18"/>
    <x v="14"/>
    <n v="40"/>
    <n v="32"/>
    <x v="18"/>
    <x v="0"/>
  </r>
  <r>
    <x v="0"/>
    <x v="5"/>
    <x v="19"/>
    <x v="25"/>
    <n v="2"/>
    <n v="33"/>
    <x v="18"/>
    <x v="0"/>
  </r>
  <r>
    <x v="0"/>
    <x v="5"/>
    <x v="19"/>
    <x v="13"/>
    <n v="20"/>
    <n v="33"/>
    <x v="18"/>
    <x v="0"/>
  </r>
  <r>
    <x v="0"/>
    <x v="5"/>
    <x v="19"/>
    <x v="14"/>
    <n v="14"/>
    <n v="33"/>
    <x v="18"/>
    <x v="0"/>
  </r>
  <r>
    <x v="0"/>
    <x v="5"/>
    <x v="19"/>
    <x v="18"/>
    <n v="4"/>
    <n v="33"/>
    <x v="18"/>
    <x v="0"/>
  </r>
  <r>
    <x v="0"/>
    <x v="5"/>
    <x v="20"/>
    <x v="13"/>
    <n v="12"/>
    <n v="34"/>
    <x v="18"/>
    <x v="0"/>
  </r>
  <r>
    <x v="0"/>
    <x v="5"/>
    <x v="20"/>
    <x v="48"/>
    <n v="28"/>
    <n v="34"/>
    <x v="18"/>
    <x v="0"/>
  </r>
  <r>
    <x v="0"/>
    <x v="5"/>
    <x v="21"/>
    <x v="48"/>
    <n v="40"/>
    <n v="35"/>
    <x v="18"/>
    <x v="0"/>
  </r>
  <r>
    <x v="0"/>
    <x v="6"/>
    <x v="22"/>
    <x v="48"/>
    <n v="36"/>
    <n v="36"/>
    <x v="18"/>
    <x v="2"/>
  </r>
  <r>
    <x v="0"/>
    <x v="6"/>
    <x v="22"/>
    <x v="18"/>
    <n v="4"/>
    <n v="36"/>
    <x v="18"/>
    <x v="2"/>
  </r>
  <r>
    <x v="0"/>
    <x v="0"/>
    <x v="0"/>
    <x v="57"/>
    <n v="36"/>
    <n v="14"/>
    <x v="19"/>
    <x v="0"/>
  </r>
  <r>
    <x v="0"/>
    <x v="0"/>
    <x v="0"/>
    <x v="48"/>
    <n v="4"/>
    <n v="14"/>
    <x v="19"/>
    <x v="0"/>
  </r>
  <r>
    <x v="0"/>
    <x v="1"/>
    <x v="1"/>
    <x v="60"/>
    <n v="32"/>
    <n v="15"/>
    <x v="19"/>
    <x v="0"/>
  </r>
  <r>
    <x v="0"/>
    <x v="1"/>
    <x v="1"/>
    <x v="2"/>
    <n v="8"/>
    <n v="15"/>
    <x v="19"/>
    <x v="0"/>
  </r>
  <r>
    <x v="0"/>
    <x v="1"/>
    <x v="2"/>
    <x v="60"/>
    <n v="40"/>
    <n v="16"/>
    <x v="19"/>
    <x v="0"/>
  </r>
  <r>
    <x v="0"/>
    <x v="1"/>
    <x v="3"/>
    <x v="60"/>
    <n v="40"/>
    <n v="17"/>
    <x v="19"/>
    <x v="0"/>
  </r>
  <r>
    <x v="0"/>
    <x v="1"/>
    <x v="4"/>
    <x v="48"/>
    <n v="4"/>
    <n v="18"/>
    <x v="19"/>
    <x v="0"/>
  </r>
  <r>
    <x v="0"/>
    <x v="1"/>
    <x v="4"/>
    <x v="60"/>
    <n v="28"/>
    <n v="18"/>
    <x v="19"/>
    <x v="0"/>
  </r>
  <r>
    <x v="0"/>
    <x v="1"/>
    <x v="4"/>
    <x v="2"/>
    <n v="8"/>
    <n v="18"/>
    <x v="19"/>
    <x v="0"/>
  </r>
  <r>
    <x v="0"/>
    <x v="2"/>
    <x v="5"/>
    <x v="60"/>
    <n v="40"/>
    <n v="19"/>
    <x v="19"/>
    <x v="0"/>
  </r>
  <r>
    <x v="0"/>
    <x v="2"/>
    <x v="6"/>
    <x v="60"/>
    <n v="40"/>
    <n v="20"/>
    <x v="19"/>
    <x v="0"/>
  </r>
  <r>
    <x v="0"/>
    <x v="2"/>
    <x v="7"/>
    <x v="60"/>
    <n v="40"/>
    <n v="21"/>
    <x v="19"/>
    <x v="0"/>
  </r>
  <r>
    <x v="0"/>
    <x v="2"/>
    <x v="8"/>
    <x v="60"/>
    <n v="36"/>
    <n v="22"/>
    <x v="19"/>
    <x v="0"/>
  </r>
  <r>
    <x v="0"/>
    <x v="2"/>
    <x v="8"/>
    <x v="3"/>
    <n v="4"/>
    <n v="22"/>
    <x v="19"/>
    <x v="0"/>
  </r>
  <r>
    <x v="0"/>
    <x v="3"/>
    <x v="9"/>
    <x v="60"/>
    <n v="36"/>
    <n v="23"/>
    <x v="19"/>
    <x v="0"/>
  </r>
  <r>
    <x v="0"/>
    <x v="3"/>
    <x v="9"/>
    <x v="3"/>
    <n v="4"/>
    <n v="23"/>
    <x v="19"/>
    <x v="0"/>
  </r>
  <r>
    <x v="0"/>
    <x v="3"/>
    <x v="10"/>
    <x v="60"/>
    <n v="40"/>
    <n v="24"/>
    <x v="19"/>
    <x v="0"/>
  </r>
  <r>
    <x v="0"/>
    <x v="3"/>
    <x v="11"/>
    <x v="60"/>
    <n v="4"/>
    <n v="25"/>
    <x v="19"/>
    <x v="0"/>
  </r>
  <r>
    <x v="0"/>
    <x v="3"/>
    <x v="11"/>
    <x v="12"/>
    <n v="36"/>
    <n v="25"/>
    <x v="19"/>
    <x v="0"/>
  </r>
  <r>
    <x v="0"/>
    <x v="3"/>
    <x v="12"/>
    <x v="60"/>
    <n v="40"/>
    <n v="26"/>
    <x v="19"/>
    <x v="0"/>
  </r>
  <r>
    <x v="0"/>
    <x v="3"/>
    <x v="13"/>
    <x v="60"/>
    <n v="40"/>
    <n v="27"/>
    <x v="19"/>
    <x v="0"/>
  </r>
  <r>
    <x v="0"/>
    <x v="4"/>
    <x v="14"/>
    <x v="60"/>
    <n v="40"/>
    <n v="28"/>
    <x v="19"/>
    <x v="0"/>
  </r>
  <r>
    <x v="0"/>
    <x v="4"/>
    <x v="15"/>
    <x v="60"/>
    <n v="40"/>
    <n v="29"/>
    <x v="19"/>
    <x v="0"/>
  </r>
  <r>
    <x v="0"/>
    <x v="4"/>
    <x v="16"/>
    <x v="60"/>
    <n v="40"/>
    <n v="30"/>
    <x v="19"/>
    <x v="0"/>
  </r>
  <r>
    <x v="0"/>
    <x v="4"/>
    <x v="17"/>
    <x v="60"/>
    <n v="40"/>
    <n v="31"/>
    <x v="19"/>
    <x v="0"/>
  </r>
  <r>
    <x v="0"/>
    <x v="5"/>
    <x v="18"/>
    <x v="60"/>
    <n v="40"/>
    <n v="32"/>
    <x v="19"/>
    <x v="0"/>
  </r>
  <r>
    <x v="0"/>
    <x v="5"/>
    <x v="19"/>
    <x v="60"/>
    <n v="40"/>
    <n v="33"/>
    <x v="19"/>
    <x v="0"/>
  </r>
  <r>
    <x v="0"/>
    <x v="5"/>
    <x v="20"/>
    <x v="60"/>
    <n v="32"/>
    <n v="34"/>
    <x v="19"/>
    <x v="0"/>
  </r>
  <r>
    <x v="0"/>
    <x v="5"/>
    <x v="20"/>
    <x v="3"/>
    <n v="8"/>
    <n v="34"/>
    <x v="19"/>
    <x v="0"/>
  </r>
  <r>
    <x v="0"/>
    <x v="5"/>
    <x v="21"/>
    <x v="60"/>
    <n v="40"/>
    <n v="35"/>
    <x v="19"/>
    <x v="0"/>
  </r>
  <r>
    <x v="0"/>
    <x v="6"/>
    <x v="22"/>
    <x v="60"/>
    <n v="40"/>
    <n v="36"/>
    <x v="19"/>
    <x v="0"/>
  </r>
  <r>
    <x v="0"/>
    <x v="6"/>
    <x v="23"/>
    <x v="60"/>
    <n v="32"/>
    <n v="37"/>
    <x v="19"/>
    <x v="2"/>
  </r>
  <r>
    <x v="0"/>
    <x v="6"/>
    <x v="23"/>
    <x v="2"/>
    <n v="8"/>
    <n v="37"/>
    <x v="19"/>
    <x v="2"/>
  </r>
  <r>
    <x v="0"/>
    <x v="0"/>
    <x v="0"/>
    <x v="0"/>
    <n v="40"/>
    <n v="14"/>
    <x v="20"/>
    <x v="0"/>
  </r>
  <r>
    <x v="0"/>
    <x v="1"/>
    <x v="1"/>
    <x v="2"/>
    <n v="8"/>
    <n v="15"/>
    <x v="20"/>
    <x v="0"/>
  </r>
  <r>
    <x v="0"/>
    <x v="1"/>
    <x v="1"/>
    <x v="0"/>
    <n v="28"/>
    <n v="15"/>
    <x v="20"/>
    <x v="0"/>
  </r>
  <r>
    <x v="0"/>
    <x v="1"/>
    <x v="1"/>
    <x v="11"/>
    <n v="4"/>
    <n v="15"/>
    <x v="20"/>
    <x v="0"/>
  </r>
  <r>
    <x v="0"/>
    <x v="1"/>
    <x v="2"/>
    <x v="0"/>
    <n v="40"/>
    <n v="16"/>
    <x v="20"/>
    <x v="0"/>
  </r>
  <r>
    <x v="0"/>
    <x v="1"/>
    <x v="3"/>
    <x v="18"/>
    <n v="4"/>
    <n v="17"/>
    <x v="20"/>
    <x v="0"/>
  </r>
  <r>
    <x v="0"/>
    <x v="1"/>
    <x v="3"/>
    <x v="0"/>
    <n v="36"/>
    <n v="17"/>
    <x v="20"/>
    <x v="0"/>
  </r>
  <r>
    <x v="0"/>
    <x v="1"/>
    <x v="4"/>
    <x v="2"/>
    <n v="8"/>
    <n v="18"/>
    <x v="20"/>
    <x v="0"/>
  </r>
  <r>
    <x v="0"/>
    <x v="1"/>
    <x v="4"/>
    <x v="0"/>
    <n v="32"/>
    <n v="18"/>
    <x v="20"/>
    <x v="0"/>
  </r>
  <r>
    <x v="0"/>
    <x v="2"/>
    <x v="5"/>
    <x v="0"/>
    <n v="40"/>
    <n v="19"/>
    <x v="20"/>
    <x v="0"/>
  </r>
  <r>
    <x v="0"/>
    <x v="2"/>
    <x v="6"/>
    <x v="0"/>
    <n v="40"/>
    <n v="20"/>
    <x v="20"/>
    <x v="0"/>
  </r>
  <r>
    <x v="0"/>
    <x v="2"/>
    <x v="7"/>
    <x v="0"/>
    <n v="40"/>
    <n v="21"/>
    <x v="20"/>
    <x v="0"/>
  </r>
  <r>
    <x v="0"/>
    <x v="2"/>
    <x v="8"/>
    <x v="0"/>
    <n v="40"/>
    <n v="22"/>
    <x v="20"/>
    <x v="0"/>
  </r>
  <r>
    <x v="0"/>
    <x v="3"/>
    <x v="9"/>
    <x v="0"/>
    <n v="40"/>
    <n v="23"/>
    <x v="20"/>
    <x v="0"/>
  </r>
  <r>
    <x v="0"/>
    <x v="3"/>
    <x v="10"/>
    <x v="0"/>
    <n v="40"/>
    <n v="24"/>
    <x v="20"/>
    <x v="0"/>
  </r>
  <r>
    <x v="0"/>
    <x v="3"/>
    <x v="11"/>
    <x v="0"/>
    <n v="40"/>
    <n v="25"/>
    <x v="20"/>
    <x v="0"/>
  </r>
  <r>
    <x v="0"/>
    <x v="3"/>
    <x v="12"/>
    <x v="0"/>
    <n v="40"/>
    <n v="26"/>
    <x v="20"/>
    <x v="0"/>
  </r>
  <r>
    <x v="0"/>
    <x v="3"/>
    <x v="13"/>
    <x v="0"/>
    <n v="40"/>
    <n v="27"/>
    <x v="20"/>
    <x v="0"/>
  </r>
  <r>
    <x v="0"/>
    <x v="4"/>
    <x v="14"/>
    <x v="0"/>
    <n v="40"/>
    <n v="28"/>
    <x v="20"/>
    <x v="0"/>
  </r>
  <r>
    <x v="0"/>
    <x v="4"/>
    <x v="15"/>
    <x v="0"/>
    <n v="40"/>
    <n v="29"/>
    <x v="20"/>
    <x v="0"/>
  </r>
  <r>
    <x v="0"/>
    <x v="4"/>
    <x v="15"/>
    <x v="0"/>
    <n v="8"/>
    <n v="29"/>
    <x v="20"/>
    <x v="1"/>
  </r>
  <r>
    <x v="0"/>
    <x v="4"/>
    <x v="16"/>
    <x v="0"/>
    <n v="40"/>
    <n v="30"/>
    <x v="20"/>
    <x v="1"/>
  </r>
  <r>
    <x v="0"/>
    <x v="4"/>
    <x v="17"/>
    <x v="0"/>
    <n v="40"/>
    <n v="31"/>
    <x v="20"/>
    <x v="0"/>
  </r>
  <r>
    <x v="0"/>
    <x v="5"/>
    <x v="18"/>
    <x v="0"/>
    <n v="40"/>
    <n v="32"/>
    <x v="20"/>
    <x v="0"/>
  </r>
  <r>
    <x v="0"/>
    <x v="5"/>
    <x v="19"/>
    <x v="0"/>
    <n v="40"/>
    <n v="33"/>
    <x v="20"/>
    <x v="0"/>
  </r>
  <r>
    <x v="0"/>
    <x v="5"/>
    <x v="20"/>
    <x v="0"/>
    <n v="40"/>
    <n v="34"/>
    <x v="20"/>
    <x v="0"/>
  </r>
  <r>
    <x v="0"/>
    <x v="5"/>
    <x v="21"/>
    <x v="0"/>
    <n v="40"/>
    <n v="35"/>
    <x v="20"/>
    <x v="0"/>
  </r>
  <r>
    <x v="0"/>
    <x v="0"/>
    <x v="0"/>
    <x v="0"/>
    <n v="40"/>
    <n v="14"/>
    <x v="21"/>
    <x v="0"/>
  </r>
  <r>
    <x v="0"/>
    <x v="1"/>
    <x v="1"/>
    <x v="2"/>
    <n v="8"/>
    <n v="15"/>
    <x v="21"/>
    <x v="0"/>
  </r>
  <r>
    <x v="0"/>
    <x v="1"/>
    <x v="1"/>
    <x v="0"/>
    <n v="32"/>
    <n v="15"/>
    <x v="21"/>
    <x v="0"/>
  </r>
  <r>
    <x v="0"/>
    <x v="1"/>
    <x v="2"/>
    <x v="0"/>
    <n v="32"/>
    <n v="16"/>
    <x v="21"/>
    <x v="0"/>
  </r>
  <r>
    <x v="0"/>
    <x v="1"/>
    <x v="2"/>
    <x v="3"/>
    <n v="8"/>
    <n v="16"/>
    <x v="21"/>
    <x v="0"/>
  </r>
  <r>
    <x v="0"/>
    <x v="1"/>
    <x v="3"/>
    <x v="0"/>
    <n v="40"/>
    <n v="17"/>
    <x v="21"/>
    <x v="0"/>
  </r>
  <r>
    <x v="0"/>
    <x v="1"/>
    <x v="4"/>
    <x v="2"/>
    <n v="8"/>
    <n v="18"/>
    <x v="21"/>
    <x v="0"/>
  </r>
  <r>
    <x v="0"/>
    <x v="1"/>
    <x v="4"/>
    <x v="0"/>
    <n v="32"/>
    <n v="18"/>
    <x v="21"/>
    <x v="0"/>
  </r>
  <r>
    <x v="0"/>
    <x v="2"/>
    <x v="5"/>
    <x v="0"/>
    <n v="38"/>
    <n v="19"/>
    <x v="21"/>
    <x v="0"/>
  </r>
  <r>
    <x v="0"/>
    <x v="2"/>
    <x v="5"/>
    <x v="47"/>
    <n v="2"/>
    <n v="19"/>
    <x v="21"/>
    <x v="0"/>
  </r>
  <r>
    <x v="0"/>
    <x v="2"/>
    <x v="6"/>
    <x v="0"/>
    <n v="32"/>
    <n v="20"/>
    <x v="21"/>
    <x v="0"/>
  </r>
  <r>
    <x v="0"/>
    <x v="2"/>
    <x v="6"/>
    <x v="61"/>
    <n v="8"/>
    <n v="20"/>
    <x v="21"/>
    <x v="0"/>
  </r>
  <r>
    <x v="0"/>
    <x v="2"/>
    <x v="7"/>
    <x v="61"/>
    <n v="40"/>
    <n v="21"/>
    <x v="21"/>
    <x v="0"/>
  </r>
  <r>
    <x v="0"/>
    <x v="2"/>
    <x v="8"/>
    <x v="0"/>
    <n v="8"/>
    <n v="22"/>
    <x v="21"/>
    <x v="0"/>
  </r>
  <r>
    <x v="0"/>
    <x v="2"/>
    <x v="8"/>
    <x v="61"/>
    <n v="32"/>
    <n v="22"/>
    <x v="21"/>
    <x v="0"/>
  </r>
  <r>
    <x v="0"/>
    <x v="3"/>
    <x v="9"/>
    <x v="0"/>
    <n v="40"/>
    <n v="23"/>
    <x v="21"/>
    <x v="0"/>
  </r>
  <r>
    <x v="0"/>
    <x v="3"/>
    <x v="10"/>
    <x v="0"/>
    <n v="40"/>
    <n v="24"/>
    <x v="21"/>
    <x v="0"/>
  </r>
  <r>
    <x v="0"/>
    <x v="3"/>
    <x v="11"/>
    <x v="0"/>
    <n v="40"/>
    <n v="25"/>
    <x v="21"/>
    <x v="0"/>
  </r>
  <r>
    <x v="0"/>
    <x v="3"/>
    <x v="12"/>
    <x v="0"/>
    <n v="40"/>
    <n v="26"/>
    <x v="21"/>
    <x v="0"/>
  </r>
  <r>
    <x v="0"/>
    <x v="3"/>
    <x v="13"/>
    <x v="0"/>
    <n v="40"/>
    <n v="27"/>
    <x v="21"/>
    <x v="0"/>
  </r>
  <r>
    <x v="0"/>
    <x v="4"/>
    <x v="14"/>
    <x v="18"/>
    <n v="4"/>
    <n v="28"/>
    <x v="21"/>
    <x v="0"/>
  </r>
  <r>
    <x v="0"/>
    <x v="4"/>
    <x v="14"/>
    <x v="0"/>
    <n v="36"/>
    <n v="28"/>
    <x v="21"/>
    <x v="0"/>
  </r>
  <r>
    <x v="0"/>
    <x v="4"/>
    <x v="15"/>
    <x v="0"/>
    <n v="40"/>
    <n v="29"/>
    <x v="21"/>
    <x v="0"/>
  </r>
  <r>
    <x v="0"/>
    <x v="4"/>
    <x v="16"/>
    <x v="0"/>
    <n v="40"/>
    <n v="30"/>
    <x v="21"/>
    <x v="0"/>
  </r>
  <r>
    <x v="0"/>
    <x v="4"/>
    <x v="17"/>
    <x v="0"/>
    <n v="40"/>
    <n v="31"/>
    <x v="21"/>
    <x v="0"/>
  </r>
  <r>
    <x v="0"/>
    <x v="5"/>
    <x v="18"/>
    <x v="0"/>
    <n v="40"/>
    <n v="32"/>
    <x v="21"/>
    <x v="0"/>
  </r>
  <r>
    <x v="0"/>
    <x v="5"/>
    <x v="19"/>
    <x v="18"/>
    <n v="16"/>
    <n v="33"/>
    <x v="21"/>
    <x v="0"/>
  </r>
  <r>
    <x v="0"/>
    <x v="5"/>
    <x v="19"/>
    <x v="0"/>
    <n v="16"/>
    <n v="33"/>
    <x v="21"/>
    <x v="0"/>
  </r>
  <r>
    <x v="0"/>
    <x v="5"/>
    <x v="19"/>
    <x v="3"/>
    <n v="8"/>
    <n v="33"/>
    <x v="21"/>
    <x v="0"/>
  </r>
  <r>
    <x v="0"/>
    <x v="5"/>
    <x v="20"/>
    <x v="0"/>
    <n v="32"/>
    <n v="34"/>
    <x v="21"/>
    <x v="0"/>
  </r>
  <r>
    <x v="0"/>
    <x v="5"/>
    <x v="20"/>
    <x v="3"/>
    <n v="8"/>
    <n v="34"/>
    <x v="21"/>
    <x v="0"/>
  </r>
  <r>
    <x v="0"/>
    <x v="5"/>
    <x v="21"/>
    <x v="0"/>
    <n v="32"/>
    <n v="35"/>
    <x v="21"/>
    <x v="0"/>
  </r>
  <r>
    <x v="0"/>
    <x v="5"/>
    <x v="21"/>
    <x v="49"/>
    <n v="8"/>
    <n v="35"/>
    <x v="21"/>
    <x v="0"/>
  </r>
  <r>
    <x v="0"/>
    <x v="6"/>
    <x v="22"/>
    <x v="0"/>
    <n v="24"/>
    <n v="36"/>
    <x v="21"/>
    <x v="0"/>
  </r>
  <r>
    <x v="0"/>
    <x v="6"/>
    <x v="22"/>
    <x v="65"/>
    <n v="16"/>
    <n v="36"/>
    <x v="21"/>
    <x v="0"/>
  </r>
  <r>
    <x v="0"/>
    <x v="6"/>
    <x v="23"/>
    <x v="2"/>
    <n v="8"/>
    <n v="37"/>
    <x v="21"/>
    <x v="2"/>
  </r>
  <r>
    <x v="0"/>
    <x v="6"/>
    <x v="23"/>
    <x v="0"/>
    <n v="24"/>
    <n v="37"/>
    <x v="21"/>
    <x v="2"/>
  </r>
  <r>
    <x v="0"/>
    <x v="6"/>
    <x v="23"/>
    <x v="3"/>
    <n v="8"/>
    <n v="37"/>
    <x v="21"/>
    <x v="2"/>
  </r>
  <r>
    <x v="0"/>
    <x v="0"/>
    <x v="0"/>
    <x v="0"/>
    <n v="40"/>
    <n v="14"/>
    <x v="22"/>
    <x v="0"/>
  </r>
  <r>
    <x v="0"/>
    <x v="1"/>
    <x v="1"/>
    <x v="0"/>
    <n v="40"/>
    <n v="15"/>
    <x v="22"/>
    <x v="0"/>
  </r>
  <r>
    <x v="0"/>
    <x v="1"/>
    <x v="2"/>
    <x v="0"/>
    <n v="40"/>
    <n v="16"/>
    <x v="22"/>
    <x v="0"/>
  </r>
  <r>
    <x v="0"/>
    <x v="1"/>
    <x v="3"/>
    <x v="0"/>
    <n v="40"/>
    <n v="17"/>
    <x v="22"/>
    <x v="0"/>
  </r>
  <r>
    <x v="0"/>
    <x v="1"/>
    <x v="4"/>
    <x v="2"/>
    <n v="8"/>
    <n v="18"/>
    <x v="22"/>
    <x v="0"/>
  </r>
  <r>
    <x v="0"/>
    <x v="1"/>
    <x v="4"/>
    <x v="0"/>
    <n v="24"/>
    <n v="18"/>
    <x v="22"/>
    <x v="0"/>
  </r>
  <r>
    <x v="0"/>
    <x v="1"/>
    <x v="4"/>
    <x v="49"/>
    <n v="8"/>
    <n v="18"/>
    <x v="22"/>
    <x v="0"/>
  </r>
  <r>
    <x v="0"/>
    <x v="2"/>
    <x v="5"/>
    <x v="0"/>
    <n v="32"/>
    <n v="19"/>
    <x v="22"/>
    <x v="0"/>
  </r>
  <r>
    <x v="0"/>
    <x v="2"/>
    <x v="5"/>
    <x v="49"/>
    <n v="8"/>
    <n v="19"/>
    <x v="22"/>
    <x v="0"/>
  </r>
  <r>
    <x v="0"/>
    <x v="2"/>
    <x v="6"/>
    <x v="18"/>
    <n v="8"/>
    <n v="20"/>
    <x v="22"/>
    <x v="0"/>
  </r>
  <r>
    <x v="0"/>
    <x v="2"/>
    <x v="6"/>
    <x v="0"/>
    <n v="32"/>
    <n v="20"/>
    <x v="22"/>
    <x v="0"/>
  </r>
  <r>
    <x v="0"/>
    <x v="2"/>
    <x v="7"/>
    <x v="0"/>
    <n v="40"/>
    <n v="21"/>
    <x v="22"/>
    <x v="0"/>
  </r>
  <r>
    <x v="0"/>
    <x v="2"/>
    <x v="8"/>
    <x v="0"/>
    <n v="40"/>
    <n v="22"/>
    <x v="22"/>
    <x v="0"/>
  </r>
  <r>
    <x v="0"/>
    <x v="3"/>
    <x v="9"/>
    <x v="2"/>
    <n v="8"/>
    <n v="23"/>
    <x v="22"/>
    <x v="0"/>
  </r>
  <r>
    <x v="0"/>
    <x v="3"/>
    <x v="9"/>
    <x v="0"/>
    <n v="24"/>
    <n v="23"/>
    <x v="22"/>
    <x v="0"/>
  </r>
  <r>
    <x v="0"/>
    <x v="3"/>
    <x v="9"/>
    <x v="11"/>
    <n v="8"/>
    <n v="23"/>
    <x v="22"/>
    <x v="0"/>
  </r>
  <r>
    <x v="0"/>
    <x v="3"/>
    <x v="10"/>
    <x v="0"/>
    <n v="32"/>
    <n v="24"/>
    <x v="22"/>
    <x v="0"/>
  </r>
  <r>
    <x v="0"/>
    <x v="3"/>
    <x v="10"/>
    <x v="11"/>
    <n v="8"/>
    <n v="24"/>
    <x v="22"/>
    <x v="0"/>
  </r>
  <r>
    <x v="0"/>
    <x v="3"/>
    <x v="11"/>
    <x v="0"/>
    <n v="32"/>
    <n v="25"/>
    <x v="22"/>
    <x v="0"/>
  </r>
  <r>
    <x v="0"/>
    <x v="3"/>
    <x v="11"/>
    <x v="11"/>
    <n v="8"/>
    <n v="25"/>
    <x v="22"/>
    <x v="0"/>
  </r>
  <r>
    <x v="0"/>
    <x v="3"/>
    <x v="12"/>
    <x v="0"/>
    <n v="40"/>
    <n v="26"/>
    <x v="22"/>
    <x v="0"/>
  </r>
  <r>
    <x v="0"/>
    <x v="3"/>
    <x v="13"/>
    <x v="0"/>
    <n v="40"/>
    <n v="27"/>
    <x v="22"/>
    <x v="0"/>
  </r>
  <r>
    <x v="0"/>
    <x v="4"/>
    <x v="14"/>
    <x v="0"/>
    <n v="40"/>
    <n v="28"/>
    <x v="22"/>
    <x v="0"/>
  </r>
  <r>
    <x v="0"/>
    <x v="4"/>
    <x v="15"/>
    <x v="9"/>
    <n v="2"/>
    <n v="29"/>
    <x v="22"/>
    <x v="0"/>
  </r>
  <r>
    <x v="0"/>
    <x v="4"/>
    <x v="15"/>
    <x v="0"/>
    <n v="38"/>
    <n v="29"/>
    <x v="22"/>
    <x v="0"/>
  </r>
  <r>
    <x v="0"/>
    <x v="4"/>
    <x v="16"/>
    <x v="18"/>
    <n v="16"/>
    <n v="30"/>
    <x v="22"/>
    <x v="0"/>
  </r>
  <r>
    <x v="0"/>
    <x v="4"/>
    <x v="16"/>
    <x v="0"/>
    <n v="16"/>
    <n v="30"/>
    <x v="22"/>
    <x v="0"/>
  </r>
  <r>
    <x v="0"/>
    <x v="4"/>
    <x v="16"/>
    <x v="3"/>
    <n v="8"/>
    <n v="30"/>
    <x v="22"/>
    <x v="0"/>
  </r>
  <r>
    <x v="0"/>
    <x v="4"/>
    <x v="17"/>
    <x v="0"/>
    <n v="40"/>
    <n v="31"/>
    <x v="22"/>
    <x v="0"/>
  </r>
  <r>
    <x v="0"/>
    <x v="5"/>
    <x v="18"/>
    <x v="0"/>
    <n v="40"/>
    <n v="32"/>
    <x v="22"/>
    <x v="0"/>
  </r>
  <r>
    <x v="0"/>
    <x v="5"/>
    <x v="19"/>
    <x v="0"/>
    <n v="40"/>
    <n v="33"/>
    <x v="22"/>
    <x v="0"/>
  </r>
  <r>
    <x v="0"/>
    <x v="5"/>
    <x v="20"/>
    <x v="18"/>
    <n v="8"/>
    <n v="34"/>
    <x v="22"/>
    <x v="0"/>
  </r>
  <r>
    <x v="0"/>
    <x v="5"/>
    <x v="20"/>
    <x v="0"/>
    <n v="24"/>
    <n v="34"/>
    <x v="22"/>
    <x v="0"/>
  </r>
  <r>
    <x v="0"/>
    <x v="5"/>
    <x v="20"/>
    <x v="3"/>
    <n v="8"/>
    <n v="34"/>
    <x v="22"/>
    <x v="0"/>
  </r>
  <r>
    <x v="0"/>
    <x v="5"/>
    <x v="21"/>
    <x v="0"/>
    <n v="40"/>
    <n v="35"/>
    <x v="22"/>
    <x v="0"/>
  </r>
  <r>
    <x v="0"/>
    <x v="6"/>
    <x v="22"/>
    <x v="0"/>
    <n v="40"/>
    <n v="36"/>
    <x v="22"/>
    <x v="2"/>
  </r>
  <r>
    <x v="0"/>
    <x v="6"/>
    <x v="23"/>
    <x v="2"/>
    <n v="8"/>
    <n v="37"/>
    <x v="22"/>
    <x v="2"/>
  </r>
  <r>
    <x v="0"/>
    <x v="6"/>
    <x v="23"/>
    <x v="0"/>
    <n v="32"/>
    <n v="37"/>
    <x v="22"/>
    <x v="2"/>
  </r>
  <r>
    <x v="0"/>
    <x v="1"/>
    <x v="1"/>
    <x v="6"/>
    <n v="16"/>
    <n v="15"/>
    <x v="23"/>
    <x v="0"/>
  </r>
  <r>
    <x v="0"/>
    <x v="1"/>
    <x v="2"/>
    <x v="19"/>
    <n v="8"/>
    <n v="16"/>
    <x v="23"/>
    <x v="0"/>
  </r>
  <r>
    <x v="0"/>
    <x v="1"/>
    <x v="2"/>
    <x v="5"/>
    <n v="32"/>
    <n v="16"/>
    <x v="23"/>
    <x v="0"/>
  </r>
  <r>
    <x v="0"/>
    <x v="1"/>
    <x v="3"/>
    <x v="34"/>
    <n v="16"/>
    <n v="17"/>
    <x v="23"/>
    <x v="0"/>
  </r>
  <r>
    <x v="0"/>
    <x v="1"/>
    <x v="3"/>
    <x v="5"/>
    <n v="24"/>
    <n v="17"/>
    <x v="23"/>
    <x v="0"/>
  </r>
  <r>
    <x v="0"/>
    <x v="1"/>
    <x v="4"/>
    <x v="20"/>
    <n v="30"/>
    <n v="18"/>
    <x v="23"/>
    <x v="0"/>
  </r>
  <r>
    <x v="0"/>
    <x v="1"/>
    <x v="4"/>
    <x v="18"/>
    <n v="2"/>
    <n v="18"/>
    <x v="23"/>
    <x v="0"/>
  </r>
  <r>
    <x v="0"/>
    <x v="1"/>
    <x v="4"/>
    <x v="2"/>
    <n v="8"/>
    <n v="18"/>
    <x v="23"/>
    <x v="0"/>
  </r>
  <r>
    <x v="0"/>
    <x v="2"/>
    <x v="5"/>
    <x v="34"/>
    <n v="28"/>
    <n v="19"/>
    <x v="23"/>
    <x v="0"/>
  </r>
  <r>
    <x v="0"/>
    <x v="2"/>
    <x v="5"/>
    <x v="54"/>
    <n v="8"/>
    <n v="19"/>
    <x v="23"/>
    <x v="0"/>
  </r>
  <r>
    <x v="0"/>
    <x v="2"/>
    <x v="5"/>
    <x v="44"/>
    <n v="4"/>
    <n v="19"/>
    <x v="23"/>
    <x v="0"/>
  </r>
  <r>
    <x v="0"/>
    <x v="2"/>
    <x v="6"/>
    <x v="34"/>
    <n v="6"/>
    <n v="20"/>
    <x v="23"/>
    <x v="0"/>
  </r>
  <r>
    <x v="0"/>
    <x v="2"/>
    <x v="6"/>
    <x v="21"/>
    <n v="2"/>
    <n v="20"/>
    <x v="23"/>
    <x v="0"/>
  </r>
  <r>
    <x v="0"/>
    <x v="2"/>
    <x v="6"/>
    <x v="6"/>
    <n v="32"/>
    <n v="20"/>
    <x v="23"/>
    <x v="0"/>
  </r>
  <r>
    <x v="0"/>
    <x v="2"/>
    <x v="7"/>
    <x v="34"/>
    <n v="3"/>
    <n v="21"/>
    <x v="23"/>
    <x v="0"/>
  </r>
  <r>
    <x v="0"/>
    <x v="2"/>
    <x v="7"/>
    <x v="1"/>
    <n v="37"/>
    <n v="21"/>
    <x v="23"/>
    <x v="0"/>
  </r>
  <r>
    <x v="0"/>
    <x v="3"/>
    <x v="9"/>
    <x v="34"/>
    <n v="8"/>
    <n v="23"/>
    <x v="23"/>
    <x v="0"/>
  </r>
  <r>
    <x v="0"/>
    <x v="3"/>
    <x v="9"/>
    <x v="40"/>
    <n v="4"/>
    <n v="23"/>
    <x v="23"/>
    <x v="0"/>
  </r>
  <r>
    <x v="0"/>
    <x v="3"/>
    <x v="9"/>
    <x v="58"/>
    <n v="28"/>
    <n v="23"/>
    <x v="23"/>
    <x v="0"/>
  </r>
  <r>
    <x v="0"/>
    <x v="3"/>
    <x v="10"/>
    <x v="8"/>
    <n v="8"/>
    <n v="24"/>
    <x v="23"/>
    <x v="0"/>
  </r>
  <r>
    <x v="0"/>
    <x v="3"/>
    <x v="10"/>
    <x v="29"/>
    <n v="8"/>
    <n v="24"/>
    <x v="23"/>
    <x v="0"/>
  </r>
  <r>
    <x v="0"/>
    <x v="3"/>
    <x v="10"/>
    <x v="58"/>
    <n v="24"/>
    <n v="24"/>
    <x v="23"/>
    <x v="0"/>
  </r>
  <r>
    <x v="0"/>
    <x v="3"/>
    <x v="11"/>
    <x v="28"/>
    <n v="8"/>
    <n v="25"/>
    <x v="23"/>
    <x v="0"/>
  </r>
  <r>
    <x v="0"/>
    <x v="3"/>
    <x v="11"/>
    <x v="34"/>
    <n v="24"/>
    <n v="25"/>
    <x v="23"/>
    <x v="0"/>
  </r>
  <r>
    <x v="0"/>
    <x v="3"/>
    <x v="11"/>
    <x v="15"/>
    <n v="8"/>
    <n v="25"/>
    <x v="23"/>
    <x v="0"/>
  </r>
  <r>
    <x v="0"/>
    <x v="3"/>
    <x v="12"/>
    <x v="15"/>
    <n v="40"/>
    <n v="26"/>
    <x v="23"/>
    <x v="0"/>
  </r>
  <r>
    <x v="0"/>
    <x v="3"/>
    <x v="13"/>
    <x v="34"/>
    <n v="16"/>
    <n v="27"/>
    <x v="23"/>
    <x v="0"/>
  </r>
  <r>
    <x v="0"/>
    <x v="3"/>
    <x v="13"/>
    <x v="21"/>
    <n v="24"/>
    <n v="27"/>
    <x v="23"/>
    <x v="0"/>
  </r>
  <r>
    <x v="0"/>
    <x v="4"/>
    <x v="14"/>
    <x v="9"/>
    <n v="40"/>
    <n v="28"/>
    <x v="23"/>
    <x v="0"/>
  </r>
  <r>
    <x v="0"/>
    <x v="4"/>
    <x v="15"/>
    <x v="38"/>
    <n v="16"/>
    <n v="29"/>
    <x v="23"/>
    <x v="0"/>
  </r>
  <r>
    <x v="0"/>
    <x v="4"/>
    <x v="15"/>
    <x v="15"/>
    <n v="24"/>
    <n v="29"/>
    <x v="23"/>
    <x v="0"/>
  </r>
  <r>
    <x v="0"/>
    <x v="4"/>
    <x v="16"/>
    <x v="38"/>
    <n v="24"/>
    <n v="30"/>
    <x v="23"/>
    <x v="0"/>
  </r>
  <r>
    <x v="0"/>
    <x v="4"/>
    <x v="16"/>
    <x v="32"/>
    <n v="16"/>
    <n v="30"/>
    <x v="23"/>
    <x v="0"/>
  </r>
  <r>
    <x v="0"/>
    <x v="4"/>
    <x v="17"/>
    <x v="25"/>
    <n v="40"/>
    <n v="31"/>
    <x v="23"/>
    <x v="0"/>
  </r>
  <r>
    <x v="0"/>
    <x v="5"/>
    <x v="18"/>
    <x v="25"/>
    <n v="16"/>
    <n v="32"/>
    <x v="23"/>
    <x v="0"/>
  </r>
  <r>
    <x v="0"/>
    <x v="5"/>
    <x v="18"/>
    <x v="18"/>
    <n v="24"/>
    <n v="32"/>
    <x v="23"/>
    <x v="0"/>
  </r>
  <r>
    <x v="0"/>
    <x v="5"/>
    <x v="19"/>
    <x v="34"/>
    <n v="16"/>
    <n v="33"/>
    <x v="23"/>
    <x v="0"/>
  </r>
  <r>
    <x v="0"/>
    <x v="5"/>
    <x v="19"/>
    <x v="18"/>
    <n v="24"/>
    <n v="33"/>
    <x v="23"/>
    <x v="0"/>
  </r>
  <r>
    <x v="0"/>
    <x v="5"/>
    <x v="20"/>
    <x v="34"/>
    <n v="16"/>
    <n v="34"/>
    <x v="23"/>
    <x v="0"/>
  </r>
  <r>
    <x v="0"/>
    <x v="5"/>
    <x v="20"/>
    <x v="9"/>
    <n v="24"/>
    <n v="34"/>
    <x v="23"/>
    <x v="0"/>
  </r>
  <r>
    <x v="0"/>
    <x v="5"/>
    <x v="21"/>
    <x v="9"/>
    <n v="20"/>
    <n v="35"/>
    <x v="23"/>
    <x v="0"/>
  </r>
  <r>
    <x v="0"/>
    <x v="5"/>
    <x v="21"/>
    <x v="1"/>
    <n v="20"/>
    <n v="35"/>
    <x v="23"/>
    <x v="0"/>
  </r>
  <r>
    <x v="0"/>
    <x v="3"/>
    <x v="10"/>
    <x v="14"/>
    <n v="14"/>
    <n v="24"/>
    <x v="24"/>
    <x v="0"/>
  </r>
  <r>
    <x v="0"/>
    <x v="3"/>
    <x v="10"/>
    <x v="11"/>
    <n v="26"/>
    <n v="24"/>
    <x v="24"/>
    <x v="0"/>
  </r>
  <r>
    <x v="0"/>
    <x v="3"/>
    <x v="11"/>
    <x v="7"/>
    <n v="38"/>
    <n v="25"/>
    <x v="24"/>
    <x v="0"/>
  </r>
  <r>
    <x v="0"/>
    <x v="3"/>
    <x v="11"/>
    <x v="14"/>
    <n v="2"/>
    <n v="25"/>
    <x v="24"/>
    <x v="0"/>
  </r>
  <r>
    <x v="0"/>
    <x v="3"/>
    <x v="12"/>
    <x v="7"/>
    <n v="33"/>
    <n v="26"/>
    <x v="24"/>
    <x v="0"/>
  </r>
  <r>
    <x v="0"/>
    <x v="3"/>
    <x v="12"/>
    <x v="14"/>
    <n v="7"/>
    <n v="26"/>
    <x v="24"/>
    <x v="0"/>
  </r>
  <r>
    <x v="0"/>
    <x v="3"/>
    <x v="13"/>
    <x v="7"/>
    <n v="40"/>
    <n v="27"/>
    <x v="24"/>
    <x v="0"/>
  </r>
  <r>
    <x v="0"/>
    <x v="4"/>
    <x v="14"/>
    <x v="7"/>
    <n v="40"/>
    <n v="28"/>
    <x v="24"/>
    <x v="0"/>
  </r>
  <r>
    <x v="0"/>
    <x v="4"/>
    <x v="15"/>
    <x v="7"/>
    <n v="25"/>
    <n v="29"/>
    <x v="24"/>
    <x v="0"/>
  </r>
  <r>
    <x v="0"/>
    <x v="4"/>
    <x v="15"/>
    <x v="13"/>
    <n v="15"/>
    <n v="29"/>
    <x v="24"/>
    <x v="0"/>
  </r>
  <r>
    <x v="0"/>
    <x v="4"/>
    <x v="16"/>
    <x v="7"/>
    <n v="18"/>
    <n v="30"/>
    <x v="24"/>
    <x v="0"/>
  </r>
  <r>
    <x v="0"/>
    <x v="4"/>
    <x v="16"/>
    <x v="13"/>
    <n v="18"/>
    <n v="30"/>
    <x v="24"/>
    <x v="0"/>
  </r>
  <r>
    <x v="0"/>
    <x v="4"/>
    <x v="16"/>
    <x v="3"/>
    <n v="4"/>
    <n v="30"/>
    <x v="24"/>
    <x v="0"/>
  </r>
  <r>
    <x v="0"/>
    <x v="4"/>
    <x v="17"/>
    <x v="35"/>
    <n v="4"/>
    <n v="31"/>
    <x v="24"/>
    <x v="0"/>
  </r>
  <r>
    <x v="0"/>
    <x v="4"/>
    <x v="17"/>
    <x v="13"/>
    <n v="9"/>
    <n v="31"/>
    <x v="24"/>
    <x v="0"/>
  </r>
  <r>
    <x v="0"/>
    <x v="4"/>
    <x v="17"/>
    <x v="14"/>
    <n v="27"/>
    <n v="31"/>
    <x v="24"/>
    <x v="0"/>
  </r>
  <r>
    <x v="0"/>
    <x v="5"/>
    <x v="18"/>
    <x v="7"/>
    <n v="4"/>
    <n v="32"/>
    <x v="24"/>
    <x v="0"/>
  </r>
  <r>
    <x v="0"/>
    <x v="5"/>
    <x v="18"/>
    <x v="10"/>
    <n v="16"/>
    <n v="32"/>
    <x v="24"/>
    <x v="0"/>
  </r>
  <r>
    <x v="0"/>
    <x v="5"/>
    <x v="18"/>
    <x v="13"/>
    <n v="6"/>
    <n v="32"/>
    <x v="24"/>
    <x v="0"/>
  </r>
  <r>
    <x v="0"/>
    <x v="5"/>
    <x v="18"/>
    <x v="14"/>
    <n v="12"/>
    <n v="32"/>
    <x v="24"/>
    <x v="0"/>
  </r>
  <r>
    <x v="0"/>
    <x v="5"/>
    <x v="18"/>
    <x v="37"/>
    <n v="2"/>
    <n v="32"/>
    <x v="24"/>
    <x v="0"/>
  </r>
  <r>
    <x v="0"/>
    <x v="5"/>
    <x v="19"/>
    <x v="10"/>
    <n v="24"/>
    <n v="33"/>
    <x v="24"/>
    <x v="0"/>
  </r>
  <r>
    <x v="0"/>
    <x v="5"/>
    <x v="19"/>
    <x v="13"/>
    <n v="16"/>
    <n v="33"/>
    <x v="24"/>
    <x v="0"/>
  </r>
  <r>
    <x v="0"/>
    <x v="5"/>
    <x v="20"/>
    <x v="10"/>
    <n v="32"/>
    <n v="34"/>
    <x v="24"/>
    <x v="0"/>
  </r>
  <r>
    <x v="0"/>
    <x v="5"/>
    <x v="20"/>
    <x v="13"/>
    <n v="8"/>
    <n v="34"/>
    <x v="24"/>
    <x v="0"/>
  </r>
  <r>
    <x v="0"/>
    <x v="5"/>
    <x v="21"/>
    <x v="10"/>
    <n v="16"/>
    <n v="35"/>
    <x v="24"/>
    <x v="0"/>
  </r>
  <r>
    <x v="0"/>
    <x v="5"/>
    <x v="21"/>
    <x v="13"/>
    <n v="24"/>
    <n v="35"/>
    <x v="24"/>
    <x v="0"/>
  </r>
  <r>
    <x v="0"/>
    <x v="6"/>
    <x v="22"/>
    <x v="13"/>
    <n v="12"/>
    <n v="36"/>
    <x v="24"/>
    <x v="2"/>
  </r>
  <r>
    <x v="0"/>
    <x v="6"/>
    <x v="22"/>
    <x v="48"/>
    <n v="8"/>
    <n v="36"/>
    <x v="24"/>
    <x v="2"/>
  </r>
  <r>
    <x v="0"/>
    <x v="6"/>
    <x v="22"/>
    <x v="15"/>
    <n v="20"/>
    <n v="36"/>
    <x v="24"/>
    <x v="2"/>
  </r>
  <r>
    <x v="0"/>
    <x v="6"/>
    <x v="23"/>
    <x v="13"/>
    <n v="24"/>
    <n v="37"/>
    <x v="24"/>
    <x v="2"/>
  </r>
  <r>
    <x v="0"/>
    <x v="6"/>
    <x v="23"/>
    <x v="15"/>
    <n v="8"/>
    <n v="37"/>
    <x v="24"/>
    <x v="2"/>
  </r>
  <r>
    <x v="0"/>
    <x v="6"/>
    <x v="23"/>
    <x v="2"/>
    <n v="8"/>
    <n v="37"/>
    <x v="24"/>
    <x v="2"/>
  </r>
  <r>
    <x v="0"/>
    <x v="3"/>
    <x v="13"/>
    <x v="14"/>
    <n v="8"/>
    <n v="27"/>
    <x v="25"/>
    <x v="0"/>
  </r>
  <r>
    <x v="0"/>
    <x v="3"/>
    <x v="13"/>
    <x v="15"/>
    <n v="32"/>
    <n v="27"/>
    <x v="25"/>
    <x v="0"/>
  </r>
  <r>
    <x v="0"/>
    <x v="4"/>
    <x v="14"/>
    <x v="14"/>
    <n v="40"/>
    <n v="28"/>
    <x v="25"/>
    <x v="0"/>
  </r>
  <r>
    <x v="0"/>
    <x v="4"/>
    <x v="15"/>
    <x v="14"/>
    <n v="40"/>
    <n v="29"/>
    <x v="25"/>
    <x v="0"/>
  </r>
  <r>
    <x v="0"/>
    <x v="4"/>
    <x v="16"/>
    <x v="9"/>
    <n v="14"/>
    <n v="30"/>
    <x v="25"/>
    <x v="0"/>
  </r>
  <r>
    <x v="0"/>
    <x v="4"/>
    <x v="16"/>
    <x v="14"/>
    <n v="26"/>
    <n v="30"/>
    <x v="25"/>
    <x v="0"/>
  </r>
  <r>
    <x v="0"/>
    <x v="4"/>
    <x v="17"/>
    <x v="14"/>
    <n v="40"/>
    <n v="31"/>
    <x v="25"/>
    <x v="0"/>
  </r>
  <r>
    <x v="0"/>
    <x v="5"/>
    <x v="18"/>
    <x v="14"/>
    <n v="40"/>
    <n v="32"/>
    <x v="25"/>
    <x v="0"/>
  </r>
  <r>
    <x v="0"/>
    <x v="5"/>
    <x v="19"/>
    <x v="10"/>
    <n v="40"/>
    <n v="33"/>
    <x v="25"/>
    <x v="0"/>
  </r>
  <r>
    <x v="0"/>
    <x v="5"/>
    <x v="20"/>
    <x v="10"/>
    <n v="40"/>
    <n v="34"/>
    <x v="25"/>
    <x v="0"/>
  </r>
  <r>
    <x v="0"/>
    <x v="5"/>
    <x v="21"/>
    <x v="9"/>
    <n v="8"/>
    <n v="35"/>
    <x v="25"/>
    <x v="0"/>
  </r>
  <r>
    <x v="0"/>
    <x v="5"/>
    <x v="21"/>
    <x v="10"/>
    <n v="32"/>
    <n v="35"/>
    <x v="25"/>
    <x v="0"/>
  </r>
  <r>
    <x v="0"/>
    <x v="6"/>
    <x v="22"/>
    <x v="10"/>
    <n v="40"/>
    <n v="36"/>
    <x v="25"/>
    <x v="0"/>
  </r>
  <r>
    <x v="0"/>
    <x v="6"/>
    <x v="23"/>
    <x v="10"/>
    <n v="32"/>
    <n v="37"/>
    <x v="25"/>
    <x v="2"/>
  </r>
  <r>
    <x v="0"/>
    <x v="4"/>
    <x v="15"/>
    <x v="14"/>
    <n v="40"/>
    <n v="29"/>
    <x v="26"/>
    <x v="0"/>
  </r>
  <r>
    <x v="0"/>
    <x v="4"/>
    <x v="16"/>
    <x v="14"/>
    <n v="40"/>
    <n v="30"/>
    <x v="26"/>
    <x v="0"/>
  </r>
  <r>
    <x v="0"/>
    <x v="4"/>
    <x v="17"/>
    <x v="6"/>
    <n v="40"/>
    <n v="31"/>
    <x v="26"/>
    <x v="0"/>
  </r>
  <r>
    <x v="0"/>
    <x v="5"/>
    <x v="18"/>
    <x v="7"/>
    <n v="8"/>
    <n v="32"/>
    <x v="26"/>
    <x v="0"/>
  </r>
  <r>
    <x v="0"/>
    <x v="5"/>
    <x v="18"/>
    <x v="3"/>
    <n v="8"/>
    <n v="32"/>
    <x v="26"/>
    <x v="0"/>
  </r>
  <r>
    <x v="0"/>
    <x v="5"/>
    <x v="18"/>
    <x v="6"/>
    <n v="24"/>
    <n v="32"/>
    <x v="26"/>
    <x v="0"/>
  </r>
  <r>
    <x v="0"/>
    <x v="5"/>
    <x v="19"/>
    <x v="18"/>
    <n v="4"/>
    <n v="33"/>
    <x v="26"/>
    <x v="0"/>
  </r>
  <r>
    <x v="0"/>
    <x v="5"/>
    <x v="19"/>
    <x v="6"/>
    <n v="36"/>
    <n v="33"/>
    <x v="26"/>
    <x v="0"/>
  </r>
  <r>
    <x v="0"/>
    <x v="5"/>
    <x v="20"/>
    <x v="16"/>
    <n v="40"/>
    <n v="34"/>
    <x v="26"/>
    <x v="0"/>
  </r>
  <r>
    <x v="0"/>
    <x v="5"/>
    <x v="21"/>
    <x v="16"/>
    <n v="20"/>
    <n v="35"/>
    <x v="26"/>
    <x v="0"/>
  </r>
  <r>
    <x v="0"/>
    <x v="5"/>
    <x v="21"/>
    <x v="18"/>
    <n v="20"/>
    <n v="35"/>
    <x v="26"/>
    <x v="0"/>
  </r>
  <r>
    <x v="0"/>
    <x v="6"/>
    <x v="22"/>
    <x v="16"/>
    <n v="40"/>
    <n v="36"/>
    <x v="26"/>
    <x v="2"/>
  </r>
  <r>
    <x v="0"/>
    <x v="6"/>
    <x v="23"/>
    <x v="16"/>
    <n v="40"/>
    <n v="37"/>
    <x v="26"/>
    <x v="2"/>
  </r>
  <r>
    <x v="0"/>
    <x v="5"/>
    <x v="18"/>
    <x v="20"/>
    <n v="4"/>
    <n v="32"/>
    <x v="27"/>
    <x v="0"/>
  </r>
  <r>
    <x v="0"/>
    <x v="5"/>
    <x v="18"/>
    <x v="5"/>
    <n v="14"/>
    <n v="32"/>
    <x v="27"/>
    <x v="0"/>
  </r>
  <r>
    <x v="0"/>
    <x v="5"/>
    <x v="18"/>
    <x v="37"/>
    <n v="14"/>
    <n v="32"/>
    <x v="27"/>
    <x v="0"/>
  </r>
  <r>
    <x v="0"/>
    <x v="5"/>
    <x v="18"/>
    <x v="11"/>
    <n v="8"/>
    <n v="32"/>
    <x v="27"/>
    <x v="0"/>
  </r>
  <r>
    <x v="0"/>
    <x v="5"/>
    <x v="19"/>
    <x v="37"/>
    <n v="3"/>
    <n v="33"/>
    <x v="27"/>
    <x v="0"/>
  </r>
  <r>
    <x v="0"/>
    <x v="5"/>
    <x v="19"/>
    <x v="0"/>
    <n v="17"/>
    <n v="33"/>
    <x v="27"/>
    <x v="0"/>
  </r>
  <r>
    <x v="0"/>
    <x v="5"/>
    <x v="19"/>
    <x v="11"/>
    <n v="10"/>
    <n v="33"/>
    <x v="27"/>
    <x v="0"/>
  </r>
  <r>
    <x v="0"/>
    <x v="5"/>
    <x v="19"/>
    <x v="1"/>
    <n v="10"/>
    <n v="33"/>
    <x v="27"/>
    <x v="0"/>
  </r>
  <r>
    <x v="0"/>
    <x v="5"/>
    <x v="20"/>
    <x v="43"/>
    <n v="2"/>
    <n v="34"/>
    <x v="27"/>
    <x v="0"/>
  </r>
  <r>
    <x v="0"/>
    <x v="5"/>
    <x v="20"/>
    <x v="0"/>
    <n v="15"/>
    <n v="34"/>
    <x v="27"/>
    <x v="0"/>
  </r>
  <r>
    <x v="0"/>
    <x v="5"/>
    <x v="20"/>
    <x v="11"/>
    <n v="3"/>
    <n v="34"/>
    <x v="27"/>
    <x v="0"/>
  </r>
  <r>
    <x v="0"/>
    <x v="5"/>
    <x v="20"/>
    <x v="1"/>
    <n v="16"/>
    <n v="34"/>
    <x v="27"/>
    <x v="0"/>
  </r>
  <r>
    <x v="0"/>
    <x v="5"/>
    <x v="20"/>
    <x v="6"/>
    <n v="4"/>
    <n v="34"/>
    <x v="27"/>
    <x v="0"/>
  </r>
  <r>
    <x v="0"/>
    <x v="5"/>
    <x v="21"/>
    <x v="16"/>
    <n v="3"/>
    <n v="35"/>
    <x v="27"/>
    <x v="0"/>
  </r>
  <r>
    <x v="0"/>
    <x v="5"/>
    <x v="21"/>
    <x v="0"/>
    <n v="20"/>
    <n v="35"/>
    <x v="27"/>
    <x v="0"/>
  </r>
  <r>
    <x v="0"/>
    <x v="5"/>
    <x v="21"/>
    <x v="17"/>
    <n v="1"/>
    <n v="35"/>
    <x v="27"/>
    <x v="0"/>
  </r>
  <r>
    <x v="0"/>
    <x v="5"/>
    <x v="21"/>
    <x v="11"/>
    <n v="4"/>
    <n v="35"/>
    <x v="27"/>
    <x v="0"/>
  </r>
  <r>
    <x v="0"/>
    <x v="5"/>
    <x v="21"/>
    <x v="1"/>
    <n v="12"/>
    <n v="35"/>
    <x v="27"/>
    <x v="0"/>
  </r>
  <r>
    <x v="0"/>
    <x v="6"/>
    <x v="22"/>
    <x v="38"/>
    <n v="8"/>
    <n v="36"/>
    <x v="27"/>
    <x v="2"/>
  </r>
  <r>
    <x v="0"/>
    <x v="6"/>
    <x v="22"/>
    <x v="0"/>
    <n v="9"/>
    <n v="36"/>
    <x v="27"/>
    <x v="2"/>
  </r>
  <r>
    <x v="0"/>
    <x v="6"/>
    <x v="22"/>
    <x v="17"/>
    <n v="1"/>
    <n v="36"/>
    <x v="27"/>
    <x v="2"/>
  </r>
  <r>
    <x v="0"/>
    <x v="6"/>
    <x v="22"/>
    <x v="1"/>
    <n v="22"/>
    <n v="36"/>
    <x v="27"/>
    <x v="2"/>
  </r>
  <r>
    <x v="0"/>
    <x v="6"/>
    <x v="23"/>
    <x v="29"/>
    <n v="2"/>
    <n v="37"/>
    <x v="27"/>
    <x v="0"/>
  </r>
  <r>
    <x v="0"/>
    <x v="6"/>
    <x v="23"/>
    <x v="16"/>
    <n v="1"/>
    <n v="37"/>
    <x v="27"/>
    <x v="0"/>
  </r>
  <r>
    <x v="0"/>
    <x v="6"/>
    <x v="23"/>
    <x v="37"/>
    <n v="1"/>
    <n v="37"/>
    <x v="27"/>
    <x v="0"/>
  </r>
  <r>
    <x v="0"/>
    <x v="6"/>
    <x v="23"/>
    <x v="2"/>
    <n v="8"/>
    <n v="37"/>
    <x v="27"/>
    <x v="0"/>
  </r>
  <r>
    <x v="0"/>
    <x v="6"/>
    <x v="23"/>
    <x v="0"/>
    <n v="16"/>
    <n v="37"/>
    <x v="27"/>
    <x v="0"/>
  </r>
  <r>
    <x v="0"/>
    <x v="6"/>
    <x v="23"/>
    <x v="17"/>
    <n v="1"/>
    <n v="37"/>
    <x v="27"/>
    <x v="0"/>
  </r>
  <r>
    <x v="0"/>
    <x v="6"/>
    <x v="23"/>
    <x v="1"/>
    <n v="11"/>
    <n v="37"/>
    <x v="27"/>
    <x v="0"/>
  </r>
  <r>
    <x v="1"/>
    <x v="7"/>
    <x v="28"/>
    <x v="66"/>
    <m/>
    <m/>
    <x v="28"/>
    <x v="3"/>
  </r>
  <r>
    <x v="0"/>
    <x v="6"/>
    <x v="22"/>
    <x v="0"/>
    <n v="40"/>
    <n v="36"/>
    <x v="29"/>
    <x v="2"/>
  </r>
  <r>
    <x v="0"/>
    <x v="6"/>
    <x v="23"/>
    <x v="2"/>
    <n v="8"/>
    <n v="37"/>
    <x v="29"/>
    <x v="2"/>
  </r>
  <r>
    <x v="0"/>
    <x v="6"/>
    <x v="23"/>
    <x v="0"/>
    <n v="32"/>
    <n v="37"/>
    <x v="29"/>
    <x v="2"/>
  </r>
  <r>
    <x v="1"/>
    <x v="7"/>
    <x v="28"/>
    <x v="66"/>
    <m/>
    <m/>
    <x v="30"/>
    <x v="3"/>
  </r>
  <r>
    <x v="1"/>
    <x v="7"/>
    <x v="28"/>
    <x v="66"/>
    <m/>
    <m/>
    <x v="3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8">
  <r>
    <x v="0"/>
    <x v="0"/>
    <x v="0"/>
    <x v="0"/>
    <n v="32"/>
    <x v="0"/>
    <x v="0"/>
  </r>
  <r>
    <x v="0"/>
    <x v="0"/>
    <x v="0"/>
    <x v="1"/>
    <n v="8"/>
    <x v="0"/>
    <x v="0"/>
  </r>
  <r>
    <x v="0"/>
    <x v="0"/>
    <x v="1"/>
    <x v="2"/>
    <n v="40"/>
    <x v="1"/>
    <x v="0"/>
  </r>
  <r>
    <x v="0"/>
    <x v="0"/>
    <x v="2"/>
    <x v="0"/>
    <n v="32"/>
    <x v="2"/>
    <x v="0"/>
  </r>
  <r>
    <x v="0"/>
    <x v="0"/>
    <x v="2"/>
    <x v="2"/>
    <n v="8"/>
    <x v="2"/>
    <x v="0"/>
  </r>
  <r>
    <x v="0"/>
    <x v="0"/>
    <x v="3"/>
    <x v="0"/>
    <n v="40"/>
    <x v="3"/>
    <x v="0"/>
  </r>
  <r>
    <x v="0"/>
    <x v="0"/>
    <x v="4"/>
    <x v="0"/>
    <n v="40"/>
    <x v="4"/>
    <x v="0"/>
  </r>
  <r>
    <x v="0"/>
    <x v="0"/>
    <x v="0"/>
    <x v="2"/>
    <n v="10"/>
    <x v="0"/>
    <x v="1"/>
  </r>
  <r>
    <x v="0"/>
    <x v="0"/>
    <x v="0"/>
    <x v="3"/>
    <n v="12"/>
    <x v="0"/>
    <x v="1"/>
  </r>
  <r>
    <x v="0"/>
    <x v="0"/>
    <x v="0"/>
    <x v="1"/>
    <n v="8"/>
    <x v="0"/>
    <x v="1"/>
  </r>
  <r>
    <x v="0"/>
    <x v="0"/>
    <x v="0"/>
    <x v="4"/>
    <n v="2"/>
    <x v="0"/>
    <x v="1"/>
  </r>
  <r>
    <x v="0"/>
    <x v="0"/>
    <x v="0"/>
    <x v="5"/>
    <n v="8"/>
    <x v="0"/>
    <x v="1"/>
  </r>
  <r>
    <x v="0"/>
    <x v="0"/>
    <x v="1"/>
    <x v="2"/>
    <n v="14"/>
    <x v="1"/>
    <x v="1"/>
  </r>
  <r>
    <x v="0"/>
    <x v="0"/>
    <x v="1"/>
    <x v="3"/>
    <n v="16"/>
    <x v="1"/>
    <x v="1"/>
  </r>
  <r>
    <x v="0"/>
    <x v="0"/>
    <x v="1"/>
    <x v="6"/>
    <n v="2"/>
    <x v="1"/>
    <x v="1"/>
  </r>
  <r>
    <x v="0"/>
    <x v="0"/>
    <x v="1"/>
    <x v="4"/>
    <n v="4"/>
    <x v="1"/>
    <x v="1"/>
  </r>
  <r>
    <x v="0"/>
    <x v="0"/>
    <x v="1"/>
    <x v="7"/>
    <n v="4"/>
    <x v="1"/>
    <x v="1"/>
  </r>
  <r>
    <x v="0"/>
    <x v="0"/>
    <x v="2"/>
    <x v="2"/>
    <n v="14"/>
    <x v="2"/>
    <x v="1"/>
  </r>
  <r>
    <x v="0"/>
    <x v="0"/>
    <x v="2"/>
    <x v="3"/>
    <n v="14"/>
    <x v="2"/>
    <x v="1"/>
  </r>
  <r>
    <x v="0"/>
    <x v="0"/>
    <x v="2"/>
    <x v="4"/>
    <n v="6"/>
    <x v="2"/>
    <x v="1"/>
  </r>
  <r>
    <x v="0"/>
    <x v="0"/>
    <x v="2"/>
    <x v="7"/>
    <n v="2"/>
    <x v="2"/>
    <x v="1"/>
  </r>
  <r>
    <x v="0"/>
    <x v="0"/>
    <x v="2"/>
    <x v="5"/>
    <n v="4"/>
    <x v="2"/>
    <x v="1"/>
  </r>
  <r>
    <x v="0"/>
    <x v="0"/>
    <x v="3"/>
    <x v="2"/>
    <n v="16"/>
    <x v="3"/>
    <x v="1"/>
  </r>
  <r>
    <x v="0"/>
    <x v="0"/>
    <x v="3"/>
    <x v="3"/>
    <n v="16"/>
    <x v="3"/>
    <x v="1"/>
  </r>
  <r>
    <x v="0"/>
    <x v="0"/>
    <x v="3"/>
    <x v="4"/>
    <n v="6"/>
    <x v="3"/>
    <x v="1"/>
  </r>
  <r>
    <x v="0"/>
    <x v="0"/>
    <x v="3"/>
    <x v="7"/>
    <n v="2"/>
    <x v="3"/>
    <x v="1"/>
  </r>
  <r>
    <x v="0"/>
    <x v="0"/>
    <x v="4"/>
    <x v="2"/>
    <n v="10"/>
    <x v="4"/>
    <x v="1"/>
  </r>
  <r>
    <x v="0"/>
    <x v="0"/>
    <x v="4"/>
    <x v="3"/>
    <n v="16"/>
    <x v="4"/>
    <x v="1"/>
  </r>
  <r>
    <x v="0"/>
    <x v="0"/>
    <x v="4"/>
    <x v="4"/>
    <n v="4"/>
    <x v="4"/>
    <x v="1"/>
  </r>
  <r>
    <x v="0"/>
    <x v="0"/>
    <x v="4"/>
    <x v="8"/>
    <n v="8"/>
    <x v="4"/>
    <x v="1"/>
  </r>
  <r>
    <x v="0"/>
    <x v="0"/>
    <x v="4"/>
    <x v="5"/>
    <n v="2"/>
    <x v="4"/>
    <x v="1"/>
  </r>
  <r>
    <x v="0"/>
    <x v="0"/>
    <x v="0"/>
    <x v="1"/>
    <n v="8"/>
    <x v="0"/>
    <x v="2"/>
  </r>
  <r>
    <x v="0"/>
    <x v="0"/>
    <x v="0"/>
    <x v="9"/>
    <n v="8"/>
    <x v="0"/>
    <x v="2"/>
  </r>
  <r>
    <x v="0"/>
    <x v="0"/>
    <x v="0"/>
    <x v="10"/>
    <n v="8"/>
    <x v="0"/>
    <x v="2"/>
  </r>
  <r>
    <x v="0"/>
    <x v="0"/>
    <x v="0"/>
    <x v="11"/>
    <n v="16"/>
    <x v="0"/>
    <x v="2"/>
  </r>
  <r>
    <x v="0"/>
    <x v="0"/>
    <x v="1"/>
    <x v="12"/>
    <n v="2"/>
    <x v="1"/>
    <x v="2"/>
  </r>
  <r>
    <x v="0"/>
    <x v="0"/>
    <x v="1"/>
    <x v="13"/>
    <n v="25"/>
    <x v="1"/>
    <x v="2"/>
  </r>
  <r>
    <x v="0"/>
    <x v="0"/>
    <x v="1"/>
    <x v="14"/>
    <n v="8"/>
    <x v="1"/>
    <x v="2"/>
  </r>
  <r>
    <x v="0"/>
    <x v="0"/>
    <x v="1"/>
    <x v="8"/>
    <n v="5"/>
    <x v="1"/>
    <x v="2"/>
  </r>
  <r>
    <x v="0"/>
    <x v="0"/>
    <x v="2"/>
    <x v="15"/>
    <n v="6"/>
    <x v="2"/>
    <x v="2"/>
  </r>
  <r>
    <x v="0"/>
    <x v="0"/>
    <x v="2"/>
    <x v="8"/>
    <n v="12"/>
    <x v="2"/>
    <x v="2"/>
  </r>
  <r>
    <x v="0"/>
    <x v="0"/>
    <x v="2"/>
    <x v="16"/>
    <n v="2"/>
    <x v="2"/>
    <x v="2"/>
  </r>
  <r>
    <x v="0"/>
    <x v="0"/>
    <x v="2"/>
    <x v="10"/>
    <n v="10"/>
    <x v="2"/>
    <x v="2"/>
  </r>
  <r>
    <x v="0"/>
    <x v="0"/>
    <x v="2"/>
    <x v="17"/>
    <n v="8"/>
    <x v="2"/>
    <x v="2"/>
  </r>
  <r>
    <x v="0"/>
    <x v="0"/>
    <x v="2"/>
    <x v="18"/>
    <n v="2"/>
    <x v="2"/>
    <x v="2"/>
  </r>
  <r>
    <x v="0"/>
    <x v="0"/>
    <x v="3"/>
    <x v="12"/>
    <n v="2"/>
    <x v="3"/>
    <x v="2"/>
  </r>
  <r>
    <x v="0"/>
    <x v="0"/>
    <x v="3"/>
    <x v="19"/>
    <n v="4"/>
    <x v="3"/>
    <x v="2"/>
  </r>
  <r>
    <x v="0"/>
    <x v="0"/>
    <x v="3"/>
    <x v="13"/>
    <n v="12"/>
    <x v="3"/>
    <x v="2"/>
  </r>
  <r>
    <x v="0"/>
    <x v="0"/>
    <x v="3"/>
    <x v="20"/>
    <n v="4"/>
    <x v="3"/>
    <x v="2"/>
  </r>
  <r>
    <x v="0"/>
    <x v="0"/>
    <x v="3"/>
    <x v="8"/>
    <n v="8"/>
    <x v="3"/>
    <x v="2"/>
  </r>
  <r>
    <x v="0"/>
    <x v="0"/>
    <x v="3"/>
    <x v="10"/>
    <n v="6"/>
    <x v="3"/>
    <x v="2"/>
  </r>
  <r>
    <x v="0"/>
    <x v="0"/>
    <x v="3"/>
    <x v="21"/>
    <n v="4"/>
    <x v="3"/>
    <x v="2"/>
  </r>
  <r>
    <x v="0"/>
    <x v="0"/>
    <x v="4"/>
    <x v="9"/>
    <n v="16"/>
    <x v="4"/>
    <x v="2"/>
  </r>
  <r>
    <x v="0"/>
    <x v="0"/>
    <x v="4"/>
    <x v="20"/>
    <n v="8"/>
    <x v="4"/>
    <x v="2"/>
  </r>
  <r>
    <x v="0"/>
    <x v="0"/>
    <x v="4"/>
    <x v="22"/>
    <n v="4"/>
    <x v="4"/>
    <x v="2"/>
  </r>
  <r>
    <x v="0"/>
    <x v="0"/>
    <x v="4"/>
    <x v="8"/>
    <n v="4"/>
    <x v="4"/>
    <x v="2"/>
  </r>
  <r>
    <x v="0"/>
    <x v="0"/>
    <x v="4"/>
    <x v="10"/>
    <n v="8"/>
    <x v="4"/>
    <x v="2"/>
  </r>
  <r>
    <x v="0"/>
    <x v="0"/>
    <x v="0"/>
    <x v="0"/>
    <n v="8"/>
    <x v="0"/>
    <x v="3"/>
  </r>
  <r>
    <x v="0"/>
    <x v="0"/>
    <x v="0"/>
    <x v="2"/>
    <n v="8"/>
    <x v="0"/>
    <x v="3"/>
  </r>
  <r>
    <x v="0"/>
    <x v="0"/>
    <x v="0"/>
    <x v="3"/>
    <n v="8"/>
    <x v="0"/>
    <x v="3"/>
  </r>
  <r>
    <x v="0"/>
    <x v="0"/>
    <x v="0"/>
    <x v="1"/>
    <n v="8"/>
    <x v="0"/>
    <x v="3"/>
  </r>
  <r>
    <x v="0"/>
    <x v="0"/>
    <x v="0"/>
    <x v="9"/>
    <n v="8"/>
    <x v="0"/>
    <x v="3"/>
  </r>
  <r>
    <x v="0"/>
    <x v="0"/>
    <x v="1"/>
    <x v="0"/>
    <n v="16"/>
    <x v="1"/>
    <x v="3"/>
  </r>
  <r>
    <x v="0"/>
    <x v="0"/>
    <x v="1"/>
    <x v="2"/>
    <n v="24"/>
    <x v="1"/>
    <x v="3"/>
  </r>
  <r>
    <x v="0"/>
    <x v="0"/>
    <x v="2"/>
    <x v="3"/>
    <n v="40"/>
    <x v="2"/>
    <x v="3"/>
  </r>
  <r>
    <x v="0"/>
    <x v="0"/>
    <x v="3"/>
    <x v="3"/>
    <n v="40"/>
    <x v="3"/>
    <x v="3"/>
  </r>
  <r>
    <x v="0"/>
    <x v="0"/>
    <x v="4"/>
    <x v="3"/>
    <n v="40"/>
    <x v="4"/>
    <x v="3"/>
  </r>
  <r>
    <x v="0"/>
    <x v="0"/>
    <x v="0"/>
    <x v="0"/>
    <n v="32"/>
    <x v="0"/>
    <x v="4"/>
  </r>
  <r>
    <x v="0"/>
    <x v="0"/>
    <x v="0"/>
    <x v="1"/>
    <n v="8"/>
    <x v="0"/>
    <x v="4"/>
  </r>
  <r>
    <x v="0"/>
    <x v="0"/>
    <x v="1"/>
    <x v="20"/>
    <n v="40"/>
    <x v="1"/>
    <x v="4"/>
  </r>
  <r>
    <x v="0"/>
    <x v="0"/>
    <x v="2"/>
    <x v="20"/>
    <n v="40"/>
    <x v="2"/>
    <x v="4"/>
  </r>
  <r>
    <x v="0"/>
    <x v="0"/>
    <x v="3"/>
    <x v="22"/>
    <n v="16"/>
    <x v="3"/>
    <x v="4"/>
  </r>
  <r>
    <x v="0"/>
    <x v="0"/>
    <x v="3"/>
    <x v="10"/>
    <n v="24"/>
    <x v="3"/>
    <x v="4"/>
  </r>
  <r>
    <x v="0"/>
    <x v="0"/>
    <x v="4"/>
    <x v="23"/>
    <n v="40"/>
    <x v="4"/>
    <x v="4"/>
  </r>
  <r>
    <x v="0"/>
    <x v="0"/>
    <x v="0"/>
    <x v="1"/>
    <n v="8"/>
    <x v="0"/>
    <x v="5"/>
  </r>
  <r>
    <x v="0"/>
    <x v="0"/>
    <x v="0"/>
    <x v="19"/>
    <n v="8"/>
    <x v="0"/>
    <x v="5"/>
  </r>
  <r>
    <x v="0"/>
    <x v="0"/>
    <x v="0"/>
    <x v="13"/>
    <n v="8"/>
    <x v="0"/>
    <x v="5"/>
  </r>
  <r>
    <x v="0"/>
    <x v="0"/>
    <x v="0"/>
    <x v="10"/>
    <n v="10"/>
    <x v="0"/>
    <x v="5"/>
  </r>
  <r>
    <x v="0"/>
    <x v="0"/>
    <x v="0"/>
    <x v="17"/>
    <n v="6"/>
    <x v="0"/>
    <x v="5"/>
  </r>
  <r>
    <x v="0"/>
    <x v="0"/>
    <x v="1"/>
    <x v="19"/>
    <n v="13"/>
    <x v="1"/>
    <x v="5"/>
  </r>
  <r>
    <x v="0"/>
    <x v="0"/>
    <x v="1"/>
    <x v="13"/>
    <n v="7"/>
    <x v="1"/>
    <x v="5"/>
  </r>
  <r>
    <x v="0"/>
    <x v="0"/>
    <x v="1"/>
    <x v="10"/>
    <n v="10"/>
    <x v="1"/>
    <x v="5"/>
  </r>
  <r>
    <x v="0"/>
    <x v="0"/>
    <x v="1"/>
    <x v="17"/>
    <n v="10"/>
    <x v="1"/>
    <x v="5"/>
  </r>
  <r>
    <x v="0"/>
    <x v="0"/>
    <x v="2"/>
    <x v="19"/>
    <n v="3"/>
    <x v="2"/>
    <x v="5"/>
  </r>
  <r>
    <x v="0"/>
    <x v="0"/>
    <x v="2"/>
    <x v="23"/>
    <n v="12"/>
    <x v="2"/>
    <x v="5"/>
  </r>
  <r>
    <x v="0"/>
    <x v="0"/>
    <x v="2"/>
    <x v="10"/>
    <n v="14"/>
    <x v="2"/>
    <x v="5"/>
  </r>
  <r>
    <x v="0"/>
    <x v="0"/>
    <x v="2"/>
    <x v="11"/>
    <n v="11"/>
    <x v="2"/>
    <x v="5"/>
  </r>
  <r>
    <x v="0"/>
    <x v="0"/>
    <x v="3"/>
    <x v="19"/>
    <n v="11"/>
    <x v="3"/>
    <x v="5"/>
  </r>
  <r>
    <x v="0"/>
    <x v="0"/>
    <x v="3"/>
    <x v="20"/>
    <n v="11"/>
    <x v="3"/>
    <x v="5"/>
  </r>
  <r>
    <x v="0"/>
    <x v="0"/>
    <x v="3"/>
    <x v="23"/>
    <n v="13"/>
    <x v="3"/>
    <x v="5"/>
  </r>
  <r>
    <x v="0"/>
    <x v="0"/>
    <x v="3"/>
    <x v="10"/>
    <n v="5"/>
    <x v="3"/>
    <x v="5"/>
  </r>
  <r>
    <x v="0"/>
    <x v="0"/>
    <x v="4"/>
    <x v="19"/>
    <n v="11"/>
    <x v="4"/>
    <x v="5"/>
  </r>
  <r>
    <x v="0"/>
    <x v="0"/>
    <x v="4"/>
    <x v="13"/>
    <n v="12"/>
    <x v="4"/>
    <x v="5"/>
  </r>
  <r>
    <x v="0"/>
    <x v="0"/>
    <x v="4"/>
    <x v="10"/>
    <n v="12"/>
    <x v="4"/>
    <x v="5"/>
  </r>
  <r>
    <x v="0"/>
    <x v="0"/>
    <x v="4"/>
    <x v="17"/>
    <n v="5"/>
    <x v="4"/>
    <x v="5"/>
  </r>
  <r>
    <x v="0"/>
    <x v="0"/>
    <x v="0"/>
    <x v="1"/>
    <n v="8"/>
    <x v="0"/>
    <x v="6"/>
  </r>
  <r>
    <x v="0"/>
    <x v="0"/>
    <x v="0"/>
    <x v="10"/>
    <n v="32"/>
    <x v="0"/>
    <x v="6"/>
  </r>
  <r>
    <x v="0"/>
    <x v="0"/>
    <x v="1"/>
    <x v="13"/>
    <n v="19"/>
    <x v="1"/>
    <x v="6"/>
  </r>
  <r>
    <x v="0"/>
    <x v="0"/>
    <x v="1"/>
    <x v="24"/>
    <n v="9"/>
    <x v="1"/>
    <x v="6"/>
  </r>
  <r>
    <x v="0"/>
    <x v="0"/>
    <x v="1"/>
    <x v="10"/>
    <n v="12"/>
    <x v="1"/>
    <x v="6"/>
  </r>
  <r>
    <x v="0"/>
    <x v="0"/>
    <x v="2"/>
    <x v="15"/>
    <n v="6"/>
    <x v="2"/>
    <x v="6"/>
  </r>
  <r>
    <x v="0"/>
    <x v="0"/>
    <x v="2"/>
    <x v="10"/>
    <n v="34"/>
    <x v="2"/>
    <x v="6"/>
  </r>
  <r>
    <x v="0"/>
    <x v="0"/>
    <x v="3"/>
    <x v="10"/>
    <n v="40"/>
    <x v="3"/>
    <x v="6"/>
  </r>
  <r>
    <x v="0"/>
    <x v="0"/>
    <x v="4"/>
    <x v="15"/>
    <n v="9"/>
    <x v="4"/>
    <x v="6"/>
  </r>
  <r>
    <x v="0"/>
    <x v="0"/>
    <x v="4"/>
    <x v="9"/>
    <n v="4"/>
    <x v="4"/>
    <x v="6"/>
  </r>
  <r>
    <x v="0"/>
    <x v="0"/>
    <x v="4"/>
    <x v="10"/>
    <n v="27"/>
    <x v="4"/>
    <x v="6"/>
  </r>
  <r>
    <x v="0"/>
    <x v="0"/>
    <x v="0"/>
    <x v="0"/>
    <n v="8"/>
    <x v="0"/>
    <x v="7"/>
  </r>
  <r>
    <x v="0"/>
    <x v="0"/>
    <x v="0"/>
    <x v="1"/>
    <n v="8"/>
    <x v="0"/>
    <x v="7"/>
  </r>
  <r>
    <x v="0"/>
    <x v="0"/>
    <x v="0"/>
    <x v="9"/>
    <n v="8"/>
    <x v="0"/>
    <x v="7"/>
  </r>
  <r>
    <x v="0"/>
    <x v="0"/>
    <x v="0"/>
    <x v="8"/>
    <n v="8"/>
    <x v="0"/>
    <x v="7"/>
  </r>
  <r>
    <x v="0"/>
    <x v="0"/>
    <x v="0"/>
    <x v="11"/>
    <n v="8"/>
    <x v="0"/>
    <x v="7"/>
  </r>
  <r>
    <x v="0"/>
    <x v="0"/>
    <x v="1"/>
    <x v="12"/>
    <n v="12"/>
    <x v="1"/>
    <x v="7"/>
  </r>
  <r>
    <x v="0"/>
    <x v="0"/>
    <x v="1"/>
    <x v="0"/>
    <n v="10"/>
    <x v="1"/>
    <x v="7"/>
  </r>
  <r>
    <x v="0"/>
    <x v="0"/>
    <x v="1"/>
    <x v="19"/>
    <n v="2"/>
    <x v="1"/>
    <x v="7"/>
  </r>
  <r>
    <x v="0"/>
    <x v="0"/>
    <x v="1"/>
    <x v="4"/>
    <n v="3"/>
    <x v="1"/>
    <x v="7"/>
  </r>
  <r>
    <x v="0"/>
    <x v="0"/>
    <x v="1"/>
    <x v="14"/>
    <n v="5"/>
    <x v="1"/>
    <x v="7"/>
  </r>
  <r>
    <x v="0"/>
    <x v="0"/>
    <x v="1"/>
    <x v="25"/>
    <n v="2"/>
    <x v="1"/>
    <x v="7"/>
  </r>
  <r>
    <x v="0"/>
    <x v="0"/>
    <x v="1"/>
    <x v="26"/>
    <n v="4"/>
    <x v="1"/>
    <x v="7"/>
  </r>
  <r>
    <x v="0"/>
    <x v="0"/>
    <x v="1"/>
    <x v="18"/>
    <n v="2"/>
    <x v="1"/>
    <x v="7"/>
  </r>
  <r>
    <x v="0"/>
    <x v="0"/>
    <x v="2"/>
    <x v="12"/>
    <n v="2"/>
    <x v="2"/>
    <x v="7"/>
  </r>
  <r>
    <x v="0"/>
    <x v="0"/>
    <x v="2"/>
    <x v="0"/>
    <n v="11"/>
    <x v="2"/>
    <x v="7"/>
  </r>
  <r>
    <x v="0"/>
    <x v="0"/>
    <x v="2"/>
    <x v="13"/>
    <n v="12"/>
    <x v="2"/>
    <x v="7"/>
  </r>
  <r>
    <x v="0"/>
    <x v="0"/>
    <x v="2"/>
    <x v="8"/>
    <n v="7"/>
    <x v="2"/>
    <x v="7"/>
  </r>
  <r>
    <x v="0"/>
    <x v="0"/>
    <x v="2"/>
    <x v="17"/>
    <n v="8"/>
    <x v="2"/>
    <x v="7"/>
  </r>
  <r>
    <x v="0"/>
    <x v="0"/>
    <x v="3"/>
    <x v="0"/>
    <n v="8"/>
    <x v="3"/>
    <x v="7"/>
  </r>
  <r>
    <x v="0"/>
    <x v="0"/>
    <x v="3"/>
    <x v="27"/>
    <n v="8"/>
    <x v="3"/>
    <x v="7"/>
  </r>
  <r>
    <x v="0"/>
    <x v="0"/>
    <x v="3"/>
    <x v="28"/>
    <n v="4"/>
    <x v="3"/>
    <x v="7"/>
  </r>
  <r>
    <x v="0"/>
    <x v="0"/>
    <x v="3"/>
    <x v="20"/>
    <n v="12"/>
    <x v="3"/>
    <x v="7"/>
  </r>
  <r>
    <x v="0"/>
    <x v="0"/>
    <x v="3"/>
    <x v="29"/>
    <n v="8"/>
    <x v="3"/>
    <x v="7"/>
  </r>
  <r>
    <x v="0"/>
    <x v="0"/>
    <x v="4"/>
    <x v="0"/>
    <n v="19"/>
    <x v="4"/>
    <x v="7"/>
  </r>
  <r>
    <x v="0"/>
    <x v="0"/>
    <x v="4"/>
    <x v="4"/>
    <n v="6"/>
    <x v="4"/>
    <x v="7"/>
  </r>
  <r>
    <x v="0"/>
    <x v="0"/>
    <x v="4"/>
    <x v="28"/>
    <n v="4"/>
    <x v="4"/>
    <x v="7"/>
  </r>
  <r>
    <x v="0"/>
    <x v="0"/>
    <x v="4"/>
    <x v="30"/>
    <n v="1"/>
    <x v="4"/>
    <x v="7"/>
  </r>
  <r>
    <x v="0"/>
    <x v="0"/>
    <x v="4"/>
    <x v="8"/>
    <n v="10"/>
    <x v="4"/>
    <x v="7"/>
  </r>
  <r>
    <x v="0"/>
    <x v="0"/>
    <x v="0"/>
    <x v="2"/>
    <n v="32"/>
    <x v="0"/>
    <x v="8"/>
  </r>
  <r>
    <x v="0"/>
    <x v="0"/>
    <x v="0"/>
    <x v="1"/>
    <n v="8"/>
    <x v="0"/>
    <x v="8"/>
  </r>
  <r>
    <x v="0"/>
    <x v="0"/>
    <x v="1"/>
    <x v="19"/>
    <n v="40"/>
    <x v="1"/>
    <x v="8"/>
  </r>
  <r>
    <x v="0"/>
    <x v="0"/>
    <x v="2"/>
    <x v="19"/>
    <n v="40"/>
    <x v="2"/>
    <x v="8"/>
  </r>
  <r>
    <x v="0"/>
    <x v="0"/>
    <x v="3"/>
    <x v="19"/>
    <n v="40"/>
    <x v="3"/>
    <x v="8"/>
  </r>
  <r>
    <x v="0"/>
    <x v="0"/>
    <x v="4"/>
    <x v="2"/>
    <n v="14"/>
    <x v="4"/>
    <x v="8"/>
  </r>
  <r>
    <x v="0"/>
    <x v="0"/>
    <x v="4"/>
    <x v="27"/>
    <n v="8"/>
    <x v="4"/>
    <x v="8"/>
  </r>
  <r>
    <x v="0"/>
    <x v="0"/>
    <x v="4"/>
    <x v="19"/>
    <n v="18"/>
    <x v="4"/>
    <x v="8"/>
  </r>
  <r>
    <x v="0"/>
    <x v="0"/>
    <x v="0"/>
    <x v="1"/>
    <n v="8"/>
    <x v="0"/>
    <x v="9"/>
  </r>
  <r>
    <x v="0"/>
    <x v="0"/>
    <x v="0"/>
    <x v="9"/>
    <n v="8"/>
    <x v="0"/>
    <x v="9"/>
  </r>
  <r>
    <x v="0"/>
    <x v="0"/>
    <x v="0"/>
    <x v="31"/>
    <n v="24"/>
    <x v="0"/>
    <x v="9"/>
  </r>
  <r>
    <x v="0"/>
    <x v="0"/>
    <x v="1"/>
    <x v="19"/>
    <n v="2"/>
    <x v="1"/>
    <x v="9"/>
  </r>
  <r>
    <x v="0"/>
    <x v="0"/>
    <x v="1"/>
    <x v="25"/>
    <n v="7"/>
    <x v="1"/>
    <x v="9"/>
  </r>
  <r>
    <x v="0"/>
    <x v="0"/>
    <x v="1"/>
    <x v="32"/>
    <n v="1"/>
    <x v="1"/>
    <x v="9"/>
  </r>
  <r>
    <x v="0"/>
    <x v="0"/>
    <x v="1"/>
    <x v="16"/>
    <n v="28"/>
    <x v="1"/>
    <x v="9"/>
  </r>
  <r>
    <x v="0"/>
    <x v="0"/>
    <x v="1"/>
    <x v="33"/>
    <n v="2"/>
    <x v="1"/>
    <x v="9"/>
  </r>
  <r>
    <x v="0"/>
    <x v="0"/>
    <x v="2"/>
    <x v="7"/>
    <n v="2.5"/>
    <x v="2"/>
    <x v="9"/>
  </r>
  <r>
    <x v="0"/>
    <x v="0"/>
    <x v="2"/>
    <x v="31"/>
    <n v="30.5"/>
    <x v="2"/>
    <x v="9"/>
  </r>
  <r>
    <x v="0"/>
    <x v="0"/>
    <x v="2"/>
    <x v="32"/>
    <n v="7"/>
    <x v="2"/>
    <x v="9"/>
  </r>
  <r>
    <x v="0"/>
    <x v="0"/>
    <x v="3"/>
    <x v="7"/>
    <n v="1"/>
    <x v="3"/>
    <x v="9"/>
  </r>
  <r>
    <x v="0"/>
    <x v="0"/>
    <x v="3"/>
    <x v="31"/>
    <n v="35"/>
    <x v="3"/>
    <x v="9"/>
  </r>
  <r>
    <x v="0"/>
    <x v="0"/>
    <x v="3"/>
    <x v="32"/>
    <n v="4"/>
    <x v="3"/>
    <x v="9"/>
  </r>
  <r>
    <x v="0"/>
    <x v="0"/>
    <x v="4"/>
    <x v="7"/>
    <n v="1"/>
    <x v="4"/>
    <x v="9"/>
  </r>
  <r>
    <x v="0"/>
    <x v="0"/>
    <x v="4"/>
    <x v="9"/>
    <n v="4"/>
    <x v="4"/>
    <x v="9"/>
  </r>
  <r>
    <x v="0"/>
    <x v="0"/>
    <x v="4"/>
    <x v="31"/>
    <n v="35"/>
    <x v="4"/>
    <x v="9"/>
  </r>
  <r>
    <x v="0"/>
    <x v="0"/>
    <x v="0"/>
    <x v="1"/>
    <n v="8"/>
    <x v="0"/>
    <x v="10"/>
  </r>
  <r>
    <x v="0"/>
    <x v="0"/>
    <x v="0"/>
    <x v="32"/>
    <n v="32"/>
    <x v="0"/>
    <x v="10"/>
  </r>
  <r>
    <x v="0"/>
    <x v="0"/>
    <x v="1"/>
    <x v="31"/>
    <n v="32"/>
    <x v="1"/>
    <x v="10"/>
  </r>
  <r>
    <x v="0"/>
    <x v="0"/>
    <x v="1"/>
    <x v="32"/>
    <n v="8"/>
    <x v="1"/>
    <x v="10"/>
  </r>
  <r>
    <x v="0"/>
    <x v="0"/>
    <x v="2"/>
    <x v="31"/>
    <n v="16"/>
    <x v="2"/>
    <x v="10"/>
  </r>
  <r>
    <x v="0"/>
    <x v="0"/>
    <x v="2"/>
    <x v="32"/>
    <n v="24"/>
    <x v="2"/>
    <x v="10"/>
  </r>
  <r>
    <x v="0"/>
    <x v="0"/>
    <x v="3"/>
    <x v="19"/>
    <n v="32"/>
    <x v="3"/>
    <x v="10"/>
  </r>
  <r>
    <x v="0"/>
    <x v="0"/>
    <x v="3"/>
    <x v="9"/>
    <n v="8"/>
    <x v="3"/>
    <x v="10"/>
  </r>
  <r>
    <x v="0"/>
    <x v="0"/>
    <x v="4"/>
    <x v="27"/>
    <n v="8"/>
    <x v="4"/>
    <x v="10"/>
  </r>
  <r>
    <x v="0"/>
    <x v="0"/>
    <x v="4"/>
    <x v="9"/>
    <n v="16"/>
    <x v="4"/>
    <x v="10"/>
  </r>
  <r>
    <x v="0"/>
    <x v="0"/>
    <x v="4"/>
    <x v="32"/>
    <n v="16"/>
    <x v="4"/>
    <x v="10"/>
  </r>
  <r>
    <x v="0"/>
    <x v="0"/>
    <x v="0"/>
    <x v="0"/>
    <n v="32"/>
    <x v="0"/>
    <x v="11"/>
  </r>
  <r>
    <x v="0"/>
    <x v="0"/>
    <x v="0"/>
    <x v="1"/>
    <n v="8"/>
    <x v="0"/>
    <x v="11"/>
  </r>
  <r>
    <x v="0"/>
    <x v="0"/>
    <x v="1"/>
    <x v="34"/>
    <n v="34"/>
    <x v="1"/>
    <x v="11"/>
  </r>
  <r>
    <x v="0"/>
    <x v="0"/>
    <x v="1"/>
    <x v="32"/>
    <n v="6"/>
    <x v="1"/>
    <x v="11"/>
  </r>
  <r>
    <x v="0"/>
    <x v="0"/>
    <x v="2"/>
    <x v="0"/>
    <n v="40"/>
    <x v="2"/>
    <x v="11"/>
  </r>
  <r>
    <x v="0"/>
    <x v="0"/>
    <x v="3"/>
    <x v="9"/>
    <n v="24"/>
    <x v="3"/>
    <x v="11"/>
  </r>
  <r>
    <x v="0"/>
    <x v="0"/>
    <x v="3"/>
    <x v="31"/>
    <n v="16"/>
    <x v="3"/>
    <x v="11"/>
  </r>
  <r>
    <x v="0"/>
    <x v="0"/>
    <x v="4"/>
    <x v="0"/>
    <n v="40"/>
    <x v="4"/>
    <x v="11"/>
  </r>
  <r>
    <x v="0"/>
    <x v="0"/>
    <x v="1"/>
    <x v="27"/>
    <n v="16"/>
    <x v="1"/>
    <x v="12"/>
  </r>
  <r>
    <x v="0"/>
    <x v="0"/>
    <x v="1"/>
    <x v="17"/>
    <n v="24"/>
    <x v="1"/>
    <x v="12"/>
  </r>
  <r>
    <x v="0"/>
    <x v="0"/>
    <x v="0"/>
    <x v="35"/>
    <n v="12"/>
    <x v="0"/>
    <x v="13"/>
  </r>
  <r>
    <x v="0"/>
    <x v="0"/>
    <x v="0"/>
    <x v="36"/>
    <n v="6"/>
    <x v="0"/>
    <x v="13"/>
  </r>
  <r>
    <x v="0"/>
    <x v="0"/>
    <x v="0"/>
    <x v="27"/>
    <n v="8"/>
    <x v="0"/>
    <x v="13"/>
  </r>
  <r>
    <x v="0"/>
    <x v="0"/>
    <x v="0"/>
    <x v="1"/>
    <n v="8"/>
    <x v="0"/>
    <x v="13"/>
  </r>
  <r>
    <x v="0"/>
    <x v="0"/>
    <x v="0"/>
    <x v="37"/>
    <n v="6"/>
    <x v="0"/>
    <x v="13"/>
  </r>
  <r>
    <x v="0"/>
    <x v="0"/>
    <x v="1"/>
    <x v="35"/>
    <n v="20"/>
    <x v="1"/>
    <x v="13"/>
  </r>
  <r>
    <x v="0"/>
    <x v="0"/>
    <x v="1"/>
    <x v="36"/>
    <n v="5"/>
    <x v="1"/>
    <x v="13"/>
  </r>
  <r>
    <x v="0"/>
    <x v="0"/>
    <x v="1"/>
    <x v="37"/>
    <n v="15"/>
    <x v="1"/>
    <x v="13"/>
  </r>
  <r>
    <x v="0"/>
    <x v="0"/>
    <x v="2"/>
    <x v="35"/>
    <n v="20"/>
    <x v="2"/>
    <x v="13"/>
  </r>
  <r>
    <x v="0"/>
    <x v="0"/>
    <x v="2"/>
    <x v="36"/>
    <n v="10"/>
    <x v="2"/>
    <x v="13"/>
  </r>
  <r>
    <x v="0"/>
    <x v="0"/>
    <x v="2"/>
    <x v="37"/>
    <n v="10"/>
    <x v="2"/>
    <x v="13"/>
  </r>
  <r>
    <x v="0"/>
    <x v="0"/>
    <x v="3"/>
    <x v="2"/>
    <n v="35"/>
    <x v="3"/>
    <x v="13"/>
  </r>
  <r>
    <x v="0"/>
    <x v="0"/>
    <x v="3"/>
    <x v="35"/>
    <n v="5"/>
    <x v="3"/>
    <x v="13"/>
  </r>
  <r>
    <x v="0"/>
    <x v="0"/>
    <x v="4"/>
    <x v="35"/>
    <n v="20"/>
    <x v="4"/>
    <x v="13"/>
  </r>
  <r>
    <x v="0"/>
    <x v="0"/>
    <x v="4"/>
    <x v="36"/>
    <n v="10"/>
    <x v="4"/>
    <x v="13"/>
  </r>
  <r>
    <x v="0"/>
    <x v="0"/>
    <x v="4"/>
    <x v="37"/>
    <n v="10"/>
    <x v="4"/>
    <x v="13"/>
  </r>
  <r>
    <x v="0"/>
    <x v="0"/>
    <x v="0"/>
    <x v="35"/>
    <n v="24"/>
    <x v="0"/>
    <x v="14"/>
  </r>
  <r>
    <x v="0"/>
    <x v="0"/>
    <x v="0"/>
    <x v="1"/>
    <n v="8"/>
    <x v="0"/>
    <x v="14"/>
  </r>
  <r>
    <x v="0"/>
    <x v="0"/>
    <x v="0"/>
    <x v="9"/>
    <n v="8"/>
    <x v="0"/>
    <x v="14"/>
  </r>
  <r>
    <x v="0"/>
    <x v="0"/>
    <x v="1"/>
    <x v="35"/>
    <n v="40"/>
    <x v="1"/>
    <x v="14"/>
  </r>
  <r>
    <x v="0"/>
    <x v="0"/>
    <x v="2"/>
    <x v="35"/>
    <n v="40"/>
    <x v="2"/>
    <x v="14"/>
  </r>
  <r>
    <x v="0"/>
    <x v="0"/>
    <x v="3"/>
    <x v="35"/>
    <n v="40"/>
    <x v="3"/>
    <x v="14"/>
  </r>
  <r>
    <x v="0"/>
    <x v="0"/>
    <x v="4"/>
    <x v="35"/>
    <n v="40"/>
    <x v="4"/>
    <x v="14"/>
  </r>
  <r>
    <x v="0"/>
    <x v="0"/>
    <x v="0"/>
    <x v="35"/>
    <n v="8"/>
    <x v="0"/>
    <x v="15"/>
  </r>
  <r>
    <x v="0"/>
    <x v="0"/>
    <x v="0"/>
    <x v="1"/>
    <n v="8"/>
    <x v="0"/>
    <x v="15"/>
  </r>
  <r>
    <x v="0"/>
    <x v="0"/>
    <x v="0"/>
    <x v="9"/>
    <n v="24"/>
    <x v="0"/>
    <x v="15"/>
  </r>
  <r>
    <x v="0"/>
    <x v="0"/>
    <x v="1"/>
    <x v="35"/>
    <n v="40"/>
    <x v="1"/>
    <x v="15"/>
  </r>
  <r>
    <x v="0"/>
    <x v="0"/>
    <x v="2"/>
    <x v="35"/>
    <n v="40"/>
    <x v="2"/>
    <x v="15"/>
  </r>
  <r>
    <x v="0"/>
    <x v="0"/>
    <x v="3"/>
    <x v="35"/>
    <n v="40"/>
    <x v="3"/>
    <x v="15"/>
  </r>
  <r>
    <x v="0"/>
    <x v="0"/>
    <x v="4"/>
    <x v="35"/>
    <n v="40"/>
    <x v="4"/>
    <x v="15"/>
  </r>
  <r>
    <x v="0"/>
    <x v="0"/>
    <x v="0"/>
    <x v="1"/>
    <n v="8"/>
    <x v="0"/>
    <x v="16"/>
  </r>
  <r>
    <x v="0"/>
    <x v="0"/>
    <x v="0"/>
    <x v="37"/>
    <n v="32"/>
    <x v="0"/>
    <x v="16"/>
  </r>
  <r>
    <x v="0"/>
    <x v="0"/>
    <x v="1"/>
    <x v="37"/>
    <n v="40"/>
    <x v="1"/>
    <x v="16"/>
  </r>
  <r>
    <x v="0"/>
    <x v="0"/>
    <x v="2"/>
    <x v="37"/>
    <n v="40"/>
    <x v="2"/>
    <x v="16"/>
  </r>
  <r>
    <x v="0"/>
    <x v="0"/>
    <x v="3"/>
    <x v="37"/>
    <n v="40"/>
    <x v="3"/>
    <x v="16"/>
  </r>
  <r>
    <x v="0"/>
    <x v="0"/>
    <x v="4"/>
    <x v="37"/>
    <n v="40"/>
    <x v="4"/>
    <x v="16"/>
  </r>
  <r>
    <x v="0"/>
    <x v="0"/>
    <x v="0"/>
    <x v="1"/>
    <n v="8"/>
    <x v="0"/>
    <x v="17"/>
  </r>
  <r>
    <x v="0"/>
    <x v="0"/>
    <x v="0"/>
    <x v="4"/>
    <n v="24"/>
    <x v="0"/>
    <x v="17"/>
  </r>
  <r>
    <x v="0"/>
    <x v="0"/>
    <x v="0"/>
    <x v="9"/>
    <n v="8"/>
    <x v="0"/>
    <x v="17"/>
  </r>
  <r>
    <x v="0"/>
    <x v="0"/>
    <x v="1"/>
    <x v="4"/>
    <n v="28"/>
    <x v="1"/>
    <x v="17"/>
  </r>
  <r>
    <x v="0"/>
    <x v="0"/>
    <x v="1"/>
    <x v="7"/>
    <n v="12"/>
    <x v="1"/>
    <x v="17"/>
  </r>
  <r>
    <x v="0"/>
    <x v="0"/>
    <x v="2"/>
    <x v="4"/>
    <n v="24"/>
    <x v="2"/>
    <x v="17"/>
  </r>
  <r>
    <x v="0"/>
    <x v="0"/>
    <x v="2"/>
    <x v="7"/>
    <n v="16"/>
    <x v="2"/>
    <x v="17"/>
  </r>
  <r>
    <x v="0"/>
    <x v="0"/>
    <x v="3"/>
    <x v="4"/>
    <n v="32"/>
    <x v="3"/>
    <x v="17"/>
  </r>
  <r>
    <x v="0"/>
    <x v="0"/>
    <x v="3"/>
    <x v="7"/>
    <n v="8"/>
    <x v="3"/>
    <x v="17"/>
  </r>
  <r>
    <x v="0"/>
    <x v="0"/>
    <x v="4"/>
    <x v="4"/>
    <n v="32"/>
    <x v="4"/>
    <x v="17"/>
  </r>
  <r>
    <x v="0"/>
    <x v="0"/>
    <x v="4"/>
    <x v="7"/>
    <n v="8"/>
    <x v="4"/>
    <x v="17"/>
  </r>
  <r>
    <x v="0"/>
    <x v="0"/>
    <x v="0"/>
    <x v="1"/>
    <n v="8"/>
    <x v="0"/>
    <x v="18"/>
  </r>
  <r>
    <x v="0"/>
    <x v="0"/>
    <x v="0"/>
    <x v="4"/>
    <n v="8"/>
    <x v="0"/>
    <x v="18"/>
  </r>
  <r>
    <x v="0"/>
    <x v="0"/>
    <x v="0"/>
    <x v="9"/>
    <n v="24"/>
    <x v="0"/>
    <x v="18"/>
  </r>
  <r>
    <x v="0"/>
    <x v="0"/>
    <x v="1"/>
    <x v="4"/>
    <n v="40"/>
    <x v="1"/>
    <x v="18"/>
  </r>
  <r>
    <x v="0"/>
    <x v="0"/>
    <x v="2"/>
    <x v="4"/>
    <n v="40"/>
    <x v="2"/>
    <x v="18"/>
  </r>
  <r>
    <x v="0"/>
    <x v="0"/>
    <x v="3"/>
    <x v="4"/>
    <n v="40"/>
    <x v="3"/>
    <x v="18"/>
  </r>
  <r>
    <x v="0"/>
    <x v="0"/>
    <x v="4"/>
    <x v="27"/>
    <n v="8"/>
    <x v="4"/>
    <x v="18"/>
  </r>
  <r>
    <x v="0"/>
    <x v="0"/>
    <x v="4"/>
    <x v="4"/>
    <n v="32"/>
    <x v="4"/>
    <x v="18"/>
  </r>
  <r>
    <x v="0"/>
    <x v="0"/>
    <x v="0"/>
    <x v="1"/>
    <n v="8"/>
    <x v="0"/>
    <x v="19"/>
  </r>
  <r>
    <x v="0"/>
    <x v="0"/>
    <x v="0"/>
    <x v="23"/>
    <n v="32"/>
    <x v="0"/>
    <x v="19"/>
  </r>
  <r>
    <x v="0"/>
    <x v="0"/>
    <x v="1"/>
    <x v="23"/>
    <n v="40"/>
    <x v="1"/>
    <x v="19"/>
  </r>
  <r>
    <x v="0"/>
    <x v="0"/>
    <x v="2"/>
    <x v="30"/>
    <n v="16"/>
    <x v="2"/>
    <x v="19"/>
  </r>
  <r>
    <x v="0"/>
    <x v="0"/>
    <x v="2"/>
    <x v="23"/>
    <n v="24"/>
    <x v="2"/>
    <x v="19"/>
  </r>
  <r>
    <x v="0"/>
    <x v="0"/>
    <x v="3"/>
    <x v="15"/>
    <n v="8"/>
    <x v="3"/>
    <x v="19"/>
  </r>
  <r>
    <x v="0"/>
    <x v="0"/>
    <x v="3"/>
    <x v="23"/>
    <n v="16"/>
    <x v="3"/>
    <x v="19"/>
  </r>
  <r>
    <x v="0"/>
    <x v="0"/>
    <x v="3"/>
    <x v="21"/>
    <n v="16"/>
    <x v="3"/>
    <x v="19"/>
  </r>
  <r>
    <x v="0"/>
    <x v="0"/>
    <x v="4"/>
    <x v="23"/>
    <n v="40"/>
    <x v="4"/>
    <x v="19"/>
  </r>
  <r>
    <x v="0"/>
    <x v="0"/>
    <x v="0"/>
    <x v="35"/>
    <n v="32"/>
    <x v="0"/>
    <x v="20"/>
  </r>
  <r>
    <x v="0"/>
    <x v="0"/>
    <x v="0"/>
    <x v="1"/>
    <n v="8"/>
    <x v="0"/>
    <x v="20"/>
  </r>
  <r>
    <x v="0"/>
    <x v="0"/>
    <x v="1"/>
    <x v="35"/>
    <n v="40"/>
    <x v="1"/>
    <x v="20"/>
  </r>
  <r>
    <x v="0"/>
    <x v="0"/>
    <x v="2"/>
    <x v="35"/>
    <n v="16"/>
    <x v="2"/>
    <x v="20"/>
  </r>
  <r>
    <x v="0"/>
    <x v="0"/>
    <x v="2"/>
    <x v="29"/>
    <n v="24"/>
    <x v="2"/>
    <x v="20"/>
  </r>
  <r>
    <x v="0"/>
    <x v="0"/>
    <x v="3"/>
    <x v="35"/>
    <n v="40"/>
    <x v="3"/>
    <x v="20"/>
  </r>
  <r>
    <x v="0"/>
    <x v="0"/>
    <x v="4"/>
    <x v="35"/>
    <n v="40"/>
    <x v="4"/>
    <x v="20"/>
  </r>
  <r>
    <x v="0"/>
    <x v="0"/>
    <x v="0"/>
    <x v="1"/>
    <n v="8"/>
    <x v="0"/>
    <x v="21"/>
  </r>
  <r>
    <x v="0"/>
    <x v="0"/>
    <x v="0"/>
    <x v="31"/>
    <n v="32"/>
    <x v="0"/>
    <x v="21"/>
  </r>
  <r>
    <x v="0"/>
    <x v="0"/>
    <x v="1"/>
    <x v="19"/>
    <n v="40"/>
    <x v="1"/>
    <x v="21"/>
  </r>
  <r>
    <x v="0"/>
    <x v="0"/>
    <x v="2"/>
    <x v="34"/>
    <n v="40"/>
    <x v="2"/>
    <x v="21"/>
  </r>
  <r>
    <x v="0"/>
    <x v="0"/>
    <x v="3"/>
    <x v="19"/>
    <n v="2"/>
    <x v="3"/>
    <x v="21"/>
  </r>
  <r>
    <x v="0"/>
    <x v="0"/>
    <x v="3"/>
    <x v="31"/>
    <n v="38"/>
    <x v="3"/>
    <x v="21"/>
  </r>
  <r>
    <x v="0"/>
    <x v="0"/>
    <x v="4"/>
    <x v="31"/>
    <n v="40"/>
    <x v="4"/>
    <x v="21"/>
  </r>
  <r>
    <x v="0"/>
    <x v="0"/>
    <x v="0"/>
    <x v="3"/>
    <n v="16"/>
    <x v="0"/>
    <x v="22"/>
  </r>
  <r>
    <x v="0"/>
    <x v="0"/>
    <x v="0"/>
    <x v="1"/>
    <n v="8"/>
    <x v="0"/>
    <x v="22"/>
  </r>
  <r>
    <x v="0"/>
    <x v="0"/>
    <x v="0"/>
    <x v="5"/>
    <n v="16"/>
    <x v="0"/>
    <x v="22"/>
  </r>
  <r>
    <x v="0"/>
    <x v="0"/>
    <x v="1"/>
    <x v="3"/>
    <n v="28"/>
    <x v="1"/>
    <x v="22"/>
  </r>
  <r>
    <x v="0"/>
    <x v="0"/>
    <x v="1"/>
    <x v="25"/>
    <n v="8"/>
    <x v="1"/>
    <x v="22"/>
  </r>
  <r>
    <x v="0"/>
    <x v="0"/>
    <x v="1"/>
    <x v="32"/>
    <n v="4"/>
    <x v="1"/>
    <x v="22"/>
  </r>
  <r>
    <x v="0"/>
    <x v="0"/>
    <x v="2"/>
    <x v="3"/>
    <n v="24"/>
    <x v="2"/>
    <x v="22"/>
  </r>
  <r>
    <x v="0"/>
    <x v="0"/>
    <x v="2"/>
    <x v="5"/>
    <n v="16"/>
    <x v="2"/>
    <x v="22"/>
  </r>
  <r>
    <x v="0"/>
    <x v="0"/>
    <x v="3"/>
    <x v="3"/>
    <n v="16"/>
    <x v="3"/>
    <x v="22"/>
  </r>
  <r>
    <x v="0"/>
    <x v="0"/>
    <x v="3"/>
    <x v="5"/>
    <n v="24"/>
    <x v="3"/>
    <x v="22"/>
  </r>
  <r>
    <x v="0"/>
    <x v="0"/>
    <x v="4"/>
    <x v="5"/>
    <n v="40"/>
    <x v="4"/>
    <x v="22"/>
  </r>
  <r>
    <x v="0"/>
    <x v="0"/>
    <x v="0"/>
    <x v="1"/>
    <n v="8"/>
    <x v="0"/>
    <x v="23"/>
  </r>
  <r>
    <x v="0"/>
    <x v="0"/>
    <x v="0"/>
    <x v="19"/>
    <n v="3"/>
    <x v="0"/>
    <x v="23"/>
  </r>
  <r>
    <x v="0"/>
    <x v="0"/>
    <x v="0"/>
    <x v="9"/>
    <n v="24"/>
    <x v="0"/>
    <x v="23"/>
  </r>
  <r>
    <x v="0"/>
    <x v="0"/>
    <x v="0"/>
    <x v="10"/>
    <n v="3"/>
    <x v="0"/>
    <x v="23"/>
  </r>
  <r>
    <x v="0"/>
    <x v="0"/>
    <x v="0"/>
    <x v="11"/>
    <n v="2"/>
    <x v="0"/>
    <x v="23"/>
  </r>
  <r>
    <x v="0"/>
    <x v="0"/>
    <x v="1"/>
    <x v="19"/>
    <n v="28"/>
    <x v="1"/>
    <x v="23"/>
  </r>
  <r>
    <x v="0"/>
    <x v="0"/>
    <x v="1"/>
    <x v="13"/>
    <n v="7"/>
    <x v="1"/>
    <x v="23"/>
  </r>
  <r>
    <x v="0"/>
    <x v="0"/>
    <x v="1"/>
    <x v="17"/>
    <n v="5"/>
    <x v="1"/>
    <x v="23"/>
  </r>
  <r>
    <x v="0"/>
    <x v="0"/>
    <x v="2"/>
    <x v="19"/>
    <n v="29"/>
    <x v="2"/>
    <x v="23"/>
  </r>
  <r>
    <x v="0"/>
    <x v="0"/>
    <x v="2"/>
    <x v="11"/>
    <n v="11"/>
    <x v="2"/>
    <x v="23"/>
  </r>
  <r>
    <x v="0"/>
    <x v="0"/>
    <x v="3"/>
    <x v="19"/>
    <n v="21"/>
    <x v="3"/>
    <x v="23"/>
  </r>
  <r>
    <x v="0"/>
    <x v="0"/>
    <x v="3"/>
    <x v="13"/>
    <n v="8"/>
    <x v="3"/>
    <x v="23"/>
  </r>
  <r>
    <x v="0"/>
    <x v="0"/>
    <x v="3"/>
    <x v="10"/>
    <n v="11"/>
    <x v="3"/>
    <x v="23"/>
  </r>
  <r>
    <x v="0"/>
    <x v="0"/>
    <x v="4"/>
    <x v="9"/>
    <n v="40"/>
    <x v="4"/>
    <x v="23"/>
  </r>
  <r>
    <x v="0"/>
    <x v="0"/>
    <x v="0"/>
    <x v="1"/>
    <n v="8"/>
    <x v="0"/>
    <x v="24"/>
  </r>
  <r>
    <x v="0"/>
    <x v="0"/>
    <x v="0"/>
    <x v="4"/>
    <n v="32"/>
    <x v="0"/>
    <x v="24"/>
  </r>
  <r>
    <x v="0"/>
    <x v="0"/>
    <x v="1"/>
    <x v="4"/>
    <n v="40"/>
    <x v="1"/>
    <x v="24"/>
  </r>
  <r>
    <x v="0"/>
    <x v="0"/>
    <x v="2"/>
    <x v="4"/>
    <n v="40"/>
    <x v="2"/>
    <x v="24"/>
  </r>
  <r>
    <x v="0"/>
    <x v="0"/>
    <x v="3"/>
    <x v="4"/>
    <n v="40"/>
    <x v="3"/>
    <x v="24"/>
  </r>
  <r>
    <x v="0"/>
    <x v="0"/>
    <x v="4"/>
    <x v="4"/>
    <n v="40"/>
    <x v="4"/>
    <x v="24"/>
  </r>
  <r>
    <x v="0"/>
    <x v="0"/>
    <x v="0"/>
    <x v="28"/>
    <n v="16"/>
    <x v="0"/>
    <x v="25"/>
  </r>
  <r>
    <x v="0"/>
    <x v="0"/>
    <x v="0"/>
    <x v="8"/>
    <n v="24"/>
    <x v="0"/>
    <x v="25"/>
  </r>
  <r>
    <x v="0"/>
    <x v="0"/>
    <x v="1"/>
    <x v="0"/>
    <n v="32"/>
    <x v="1"/>
    <x v="25"/>
  </r>
  <r>
    <x v="0"/>
    <x v="0"/>
    <x v="1"/>
    <x v="28"/>
    <n v="4"/>
    <x v="1"/>
    <x v="25"/>
  </r>
  <r>
    <x v="0"/>
    <x v="0"/>
    <x v="1"/>
    <x v="8"/>
    <n v="4"/>
    <x v="1"/>
    <x v="25"/>
  </r>
  <r>
    <x v="0"/>
    <x v="0"/>
    <x v="2"/>
    <x v="0"/>
    <n v="24"/>
    <x v="2"/>
    <x v="25"/>
  </r>
  <r>
    <x v="0"/>
    <x v="0"/>
    <x v="2"/>
    <x v="30"/>
    <n v="8"/>
    <x v="2"/>
    <x v="25"/>
  </r>
  <r>
    <x v="0"/>
    <x v="0"/>
    <x v="2"/>
    <x v="8"/>
    <n v="8"/>
    <x v="2"/>
    <x v="25"/>
  </r>
  <r>
    <x v="0"/>
    <x v="0"/>
    <x v="3"/>
    <x v="0"/>
    <n v="16"/>
    <x v="3"/>
    <x v="25"/>
  </r>
  <r>
    <x v="0"/>
    <x v="0"/>
    <x v="3"/>
    <x v="28"/>
    <n v="8"/>
    <x v="3"/>
    <x v="25"/>
  </r>
  <r>
    <x v="0"/>
    <x v="0"/>
    <x v="3"/>
    <x v="30"/>
    <n v="4"/>
    <x v="3"/>
    <x v="25"/>
  </r>
  <r>
    <x v="0"/>
    <x v="0"/>
    <x v="3"/>
    <x v="15"/>
    <n v="4"/>
    <x v="3"/>
    <x v="25"/>
  </r>
  <r>
    <x v="0"/>
    <x v="0"/>
    <x v="3"/>
    <x v="8"/>
    <n v="8"/>
    <x v="3"/>
    <x v="25"/>
  </r>
  <r>
    <x v="0"/>
    <x v="0"/>
    <x v="4"/>
    <x v="0"/>
    <n v="24"/>
    <x v="4"/>
    <x v="25"/>
  </r>
  <r>
    <x v="0"/>
    <x v="0"/>
    <x v="4"/>
    <x v="28"/>
    <n v="4"/>
    <x v="4"/>
    <x v="25"/>
  </r>
  <r>
    <x v="0"/>
    <x v="0"/>
    <x v="4"/>
    <x v="30"/>
    <n v="4"/>
    <x v="4"/>
    <x v="25"/>
  </r>
  <r>
    <x v="0"/>
    <x v="0"/>
    <x v="4"/>
    <x v="8"/>
    <n v="8"/>
    <x v="4"/>
    <x v="25"/>
  </r>
  <r>
    <x v="0"/>
    <x v="0"/>
    <x v="1"/>
    <x v="3"/>
    <n v="40"/>
    <x v="1"/>
    <x v="26"/>
  </r>
  <r>
    <x v="0"/>
    <x v="0"/>
    <x v="2"/>
    <x v="3"/>
    <n v="40"/>
    <x v="2"/>
    <x v="26"/>
  </r>
  <r>
    <x v="0"/>
    <x v="0"/>
    <x v="3"/>
    <x v="3"/>
    <n v="40"/>
    <x v="3"/>
    <x v="26"/>
  </r>
  <r>
    <x v="0"/>
    <x v="0"/>
    <x v="4"/>
    <x v="3"/>
    <n v="32"/>
    <x v="4"/>
    <x v="26"/>
  </r>
  <r>
    <x v="0"/>
    <x v="0"/>
    <x v="0"/>
    <x v="27"/>
    <n v="4"/>
    <x v="0"/>
    <x v="27"/>
  </r>
  <r>
    <x v="0"/>
    <x v="0"/>
    <x v="0"/>
    <x v="1"/>
    <n v="8"/>
    <x v="0"/>
    <x v="27"/>
  </r>
  <r>
    <x v="0"/>
    <x v="0"/>
    <x v="0"/>
    <x v="23"/>
    <n v="28"/>
    <x v="0"/>
    <x v="27"/>
  </r>
  <r>
    <x v="0"/>
    <x v="0"/>
    <x v="1"/>
    <x v="19"/>
    <n v="40"/>
    <x v="1"/>
    <x v="27"/>
  </r>
  <r>
    <x v="0"/>
    <x v="0"/>
    <x v="2"/>
    <x v="19"/>
    <n v="40"/>
    <x v="2"/>
    <x v="27"/>
  </r>
  <r>
    <x v="0"/>
    <x v="0"/>
    <x v="3"/>
    <x v="20"/>
    <n v="24"/>
    <x v="3"/>
    <x v="27"/>
  </r>
  <r>
    <x v="0"/>
    <x v="0"/>
    <x v="3"/>
    <x v="10"/>
    <n v="16"/>
    <x v="3"/>
    <x v="27"/>
  </r>
  <r>
    <x v="0"/>
    <x v="0"/>
    <x v="4"/>
    <x v="23"/>
    <n v="40"/>
    <x v="4"/>
    <x v="27"/>
  </r>
  <r>
    <x v="0"/>
    <x v="0"/>
    <x v="0"/>
    <x v="1"/>
    <n v="8"/>
    <x v="0"/>
    <x v="28"/>
  </r>
  <r>
    <x v="0"/>
    <x v="0"/>
    <x v="0"/>
    <x v="4"/>
    <n v="32"/>
    <x v="0"/>
    <x v="28"/>
  </r>
  <r>
    <x v="0"/>
    <x v="0"/>
    <x v="3"/>
    <x v="4"/>
    <n v="32"/>
    <x v="3"/>
    <x v="28"/>
  </r>
  <r>
    <x v="0"/>
    <x v="0"/>
    <x v="4"/>
    <x v="4"/>
    <n v="40"/>
    <x v="4"/>
    <x v="28"/>
  </r>
  <r>
    <x v="0"/>
    <x v="0"/>
    <x v="0"/>
    <x v="1"/>
    <n v="8"/>
    <x v="0"/>
    <x v="29"/>
  </r>
  <r>
    <x v="0"/>
    <x v="0"/>
    <x v="0"/>
    <x v="10"/>
    <n v="32"/>
    <x v="0"/>
    <x v="29"/>
  </r>
  <r>
    <x v="0"/>
    <x v="0"/>
    <x v="3"/>
    <x v="10"/>
    <n v="24"/>
    <x v="3"/>
    <x v="29"/>
  </r>
  <r>
    <x v="0"/>
    <x v="0"/>
    <x v="4"/>
    <x v="10"/>
    <n v="40"/>
    <x v="4"/>
    <x v="29"/>
  </r>
  <r>
    <x v="0"/>
    <x v="0"/>
    <x v="0"/>
    <x v="35"/>
    <n v="32"/>
    <x v="0"/>
    <x v="30"/>
  </r>
  <r>
    <x v="1"/>
    <x v="1"/>
    <x v="5"/>
    <x v="38"/>
    <m/>
    <x v="5"/>
    <x v="3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31">
  <r>
    <s v="2015"/>
    <s v="03"/>
    <n v="42065"/>
    <s v="2014-CEBC-CR-BSC"/>
    <n v="2"/>
    <n v="10"/>
    <s v="赵萌_x000d__x000a_管理层"/>
    <s v="done"/>
    <x v="0"/>
    <s v="赵萌"/>
    <s v="赵萌_x000d__x000a_管理层"/>
    <s v="_x000a_管理层"/>
    <s v="管理"/>
    <n v="934.375"/>
    <n v="43.447500000000005"/>
    <n v="2.1723749999999997"/>
    <n v="0.65175000000000005"/>
    <n v="1.7378750000000001"/>
    <n v="21.723750000000003"/>
    <n v="26.0625"/>
    <n v="2.125"/>
    <n v="0"/>
    <n v="1032.2957499999998"/>
    <n v="2.125"/>
    <s v="2014-CEBC-CR-BSC"/>
  </r>
  <r>
    <s v="2015"/>
    <s v="03"/>
    <n v="42065"/>
    <s v="-UPA-HF-G&amp;A"/>
    <n v="7"/>
    <n v="10"/>
    <s v="赵萌_x000d__x000a_管理层"/>
    <s v="done"/>
    <x v="0"/>
    <s v="赵萌"/>
    <s v="赵萌_x000d__x000a_管理层"/>
    <s v="_x000a_管理层"/>
    <s v="管理"/>
    <n v="3270.3125"/>
    <n v="152.06625000000003"/>
    <n v="7.6033124999999995"/>
    <n v="2.2811250000000003"/>
    <n v="6.0825624999999999"/>
    <n v="76.033125000000013"/>
    <n v="91.21875"/>
    <n v="7.4375"/>
    <n v="0"/>
    <n v="3613.0351249999994"/>
    <n v="7.4375"/>
    <s v="-UPA-HF-G&amp;A"/>
  </r>
  <r>
    <s v="2015"/>
    <s v="03"/>
    <n v="42065"/>
    <s v="-UPA-MA-M&amp;D"/>
    <n v="31"/>
    <n v="10"/>
    <s v="赵萌_x000d__x000a_管理层"/>
    <s v="done"/>
    <x v="0"/>
    <s v="赵萌"/>
    <s v="赵萌_x000d__x000a_管理层"/>
    <s v="_x000a_管理层"/>
    <s v="管理"/>
    <n v="14482.8125"/>
    <n v="673.43624999999997"/>
    <n v="33.671812500000001"/>
    <n v="10.102124999999999"/>
    <n v="26.937062500000003"/>
    <n v="336.71812499999999"/>
    <n v="403.96875"/>
    <n v="32.9375"/>
    <n v="0"/>
    <n v="16000.584124999998"/>
    <n v="32.9375"/>
    <s v="-UPA-MA-M&amp;D"/>
  </r>
  <r>
    <s v="2015"/>
    <s v="03"/>
    <n v="42072"/>
    <s v="2014-CEBC-CR-BSC"/>
    <n v="2"/>
    <n v="11"/>
    <s v="赵萌_x000d__x000a_管理层"/>
    <s v="done"/>
    <x v="0"/>
    <s v="赵萌"/>
    <s v="赵萌_x000d__x000a_管理层"/>
    <s v="_x000a_管理层"/>
    <s v="管理"/>
    <n v="934.375"/>
    <n v="43.447500000000005"/>
    <n v="2.1723749999999997"/>
    <n v="0.65175000000000005"/>
    <n v="1.7378750000000001"/>
    <n v="21.723750000000003"/>
    <n v="26.0625"/>
    <n v="2.125"/>
    <n v="0"/>
    <n v="1032.2957499999998"/>
    <n v="2.125"/>
    <s v="2014-CEBC-CR-BSC"/>
  </r>
  <r>
    <s v="2015"/>
    <s v="03"/>
    <n v="42072"/>
    <s v="2014-CGBC-CR-BSC"/>
    <n v="2"/>
    <n v="11"/>
    <s v="赵萌_x000d__x000a_管理层"/>
    <s v="done"/>
    <x v="0"/>
    <s v="赵萌"/>
    <s v="赵萌_x000d__x000a_管理层"/>
    <s v="_x000a_管理层"/>
    <s v="管理"/>
    <n v="934.375"/>
    <n v="43.447500000000005"/>
    <n v="2.1723749999999997"/>
    <n v="0.65175000000000005"/>
    <n v="1.7378750000000001"/>
    <n v="21.723750000000003"/>
    <n v="26.0625"/>
    <n v="2.125"/>
    <n v="0"/>
    <n v="1032.2957499999998"/>
    <n v="2.125"/>
    <s v="2014-CGBC-CR-BSC"/>
  </r>
  <r>
    <s v="2015"/>
    <s v="03"/>
    <n v="42072"/>
    <s v="2014-ABC-CR-BSC"/>
    <n v="2"/>
    <n v="11"/>
    <s v="赵萌_x000d__x000a_管理层"/>
    <s v="done"/>
    <x v="0"/>
    <s v="赵萌"/>
    <s v="赵萌_x000d__x000a_管理层"/>
    <s v="_x000a_管理层"/>
    <s v="管理"/>
    <n v="934.375"/>
    <n v="43.447500000000005"/>
    <n v="2.1723749999999997"/>
    <n v="0.65175000000000005"/>
    <n v="1.7378750000000001"/>
    <n v="21.723750000000003"/>
    <n v="26.0625"/>
    <n v="2.125"/>
    <n v="0"/>
    <n v="1032.2957499999998"/>
    <n v="2.125"/>
    <s v="2014-ABC-CR-BSC"/>
  </r>
  <r>
    <s v="2015"/>
    <s v="03"/>
    <n v="42072"/>
    <s v="-UPA-HF-G&amp;A"/>
    <n v="4"/>
    <n v="11"/>
    <s v="赵萌_x000d__x000a_管理层"/>
    <s v="done"/>
    <x v="0"/>
    <s v="赵萌"/>
    <s v="赵萌_x000d__x000a_管理层"/>
    <s v="_x000a_管理层"/>
    <s v="管理"/>
    <n v="1868.75"/>
    <n v="86.89500000000001"/>
    <n v="4.3447499999999994"/>
    <n v="1.3035000000000001"/>
    <n v="3.4757500000000001"/>
    <n v="43.447500000000005"/>
    <n v="52.125"/>
    <n v="4.25"/>
    <n v="0"/>
    <n v="2064.5914999999995"/>
    <n v="4.25"/>
    <s v="-UPA-HF-G&amp;A"/>
  </r>
  <r>
    <s v="2015"/>
    <s v="03"/>
    <n v="42072"/>
    <s v="-UPA-MA-M&amp;D"/>
    <n v="30"/>
    <n v="11"/>
    <s v="赵萌_x000d__x000a_管理层"/>
    <s v="done"/>
    <x v="0"/>
    <s v="赵萌"/>
    <s v="赵萌_x000d__x000a_管理层"/>
    <s v="_x000a_管理层"/>
    <s v="管理"/>
    <n v="14015.625"/>
    <n v="651.71249999999998"/>
    <n v="32.585625"/>
    <n v="9.776250000000001"/>
    <n v="26.068124999999998"/>
    <n v="325.85624999999999"/>
    <n v="390.9375"/>
    <n v="31.875"/>
    <n v="0"/>
    <n v="15484.436249999999"/>
    <n v="31.875"/>
    <s v="-UPA-MA-M&amp;D"/>
  </r>
  <r>
    <s v="2015"/>
    <s v="03"/>
    <n v="42086"/>
    <s v="2014-CEBC-CR-BSC"/>
    <n v="4"/>
    <n v="13"/>
    <s v="赵萌_x000d__x000a_管理层"/>
    <s v="done"/>
    <x v="0"/>
    <s v="赵萌"/>
    <s v="赵萌_x000d__x000a_管理层"/>
    <s v="_x000a_管理层"/>
    <s v="管理"/>
    <n v="1868.75"/>
    <n v="86.89500000000001"/>
    <n v="4.3447499999999994"/>
    <n v="1.3035000000000001"/>
    <n v="3.4757500000000001"/>
    <n v="43.447500000000005"/>
    <n v="52.125"/>
    <n v="4.25"/>
    <n v="0"/>
    <n v="2064.5914999999995"/>
    <n v="4.25"/>
    <s v="2014-CEBC-CR-BSC"/>
  </r>
  <r>
    <s v="2015"/>
    <s v="03"/>
    <n v="42086"/>
    <s v="2014-CGBC-CR-BSC"/>
    <n v="2"/>
    <n v="13"/>
    <s v="赵萌_x000d__x000a_管理层"/>
    <s v="done"/>
    <x v="0"/>
    <s v="赵萌"/>
    <s v="赵萌_x000d__x000a_管理层"/>
    <s v="_x000a_管理层"/>
    <s v="管理"/>
    <n v="934.375"/>
    <n v="43.447500000000005"/>
    <n v="2.1723749999999997"/>
    <n v="0.65175000000000005"/>
    <n v="1.7378750000000001"/>
    <n v="21.723750000000003"/>
    <n v="26.0625"/>
    <n v="2.125"/>
    <n v="0"/>
    <n v="1032.2957499999998"/>
    <n v="2.125"/>
    <s v="2014-CGBC-CR-BSC"/>
  </r>
  <r>
    <s v="2015"/>
    <s v="03"/>
    <n v="42086"/>
    <s v="-UPA-HR-G&amp;A"/>
    <n v="13"/>
    <n v="13"/>
    <s v="赵萌_x000d__x000a_管理层"/>
    <s v="done"/>
    <x v="0"/>
    <s v="赵萌"/>
    <s v="赵萌_x000d__x000a_管理层"/>
    <s v="_x000a_管理层"/>
    <s v="管理"/>
    <n v="6073.4375"/>
    <n v="282.40875"/>
    <n v="14.1204375"/>
    <n v="4.2363750000000007"/>
    <n v="11.2961875"/>
    <n v="141.204375"/>
    <n v="169.40625"/>
    <n v="13.8125"/>
    <n v="0"/>
    <n v="6709.9223749999992"/>
    <n v="13.8125"/>
    <s v="-UPA-HR-G&amp;A"/>
  </r>
  <r>
    <s v="2015"/>
    <s v="03"/>
    <n v="42086"/>
    <s v="-UPA-MA-M&amp;D"/>
    <n v="21"/>
    <n v="13"/>
    <s v="赵萌_x000d__x000a_管理层"/>
    <s v="done"/>
    <x v="0"/>
    <s v="赵萌"/>
    <s v="赵萌_x000d__x000a_管理层"/>
    <s v="_x000a_管理层"/>
    <s v="管理"/>
    <n v="9810.9375"/>
    <n v="456.19875000000002"/>
    <n v="22.809937499999997"/>
    <n v="6.843375"/>
    <n v="18.247687500000001"/>
    <n v="228.09937500000001"/>
    <n v="273.65625"/>
    <n v="22.3125"/>
    <n v="0"/>
    <n v="10839.105374999999"/>
    <n v="22.3125"/>
    <s v="-UPA-MA-M&amp;D"/>
  </r>
  <r>
    <s v="2015"/>
    <s v="03"/>
    <n v="42093"/>
    <s v="2014-CEBC-CR-BSC"/>
    <n v="2"/>
    <n v="14"/>
    <s v="赵萌_x000d__x000a_管理层"/>
    <s v="done"/>
    <x v="0"/>
    <s v="赵萌"/>
    <s v="赵萌_x000d__x000a_管理层"/>
    <s v="_x000a_管理层"/>
    <s v="管理"/>
    <n v="934.375"/>
    <n v="43.447500000000005"/>
    <n v="2.1723749999999997"/>
    <n v="0.65175000000000005"/>
    <n v="1.7378750000000001"/>
    <n v="21.723750000000003"/>
    <n v="26.0625"/>
    <n v="2.125"/>
    <n v="0"/>
    <n v="1032.2957499999998"/>
    <n v="2.125"/>
    <s v="2014-CEBC-CR-BSC"/>
  </r>
  <r>
    <s v="2015"/>
    <s v="03"/>
    <n v="42093"/>
    <s v="-UPA-HF-G&amp;A"/>
    <n v="8"/>
    <n v="14"/>
    <s v="赵萌_x000d__x000a_管理层"/>
    <s v="done"/>
    <x v="0"/>
    <s v="赵萌"/>
    <s v="赵萌_x000d__x000a_管理层"/>
    <s v="_x000a_管理层"/>
    <s v="管理"/>
    <n v="3737.5"/>
    <n v="173.79000000000002"/>
    <n v="8.6894999999999989"/>
    <n v="2.6070000000000002"/>
    <n v="6.9515000000000002"/>
    <n v="86.89500000000001"/>
    <n v="104.25"/>
    <n v="8.5"/>
    <n v="0"/>
    <n v="4129.1829999999991"/>
    <n v="8.5"/>
    <s v="-UPA-HF-G&amp;A"/>
  </r>
  <r>
    <s v="2015"/>
    <s v="03"/>
    <n v="42093"/>
    <s v="-UPA-MA-M&amp;D"/>
    <n v="30"/>
    <n v="14"/>
    <s v="赵萌_x000d__x000a_管理层"/>
    <s v="done"/>
    <x v="0"/>
    <s v="赵萌"/>
    <s v="赵萌_x000d__x000a_管理层"/>
    <s v="_x000a_管理层"/>
    <s v="管理"/>
    <n v="14015.625"/>
    <n v="651.71249999999998"/>
    <n v="32.585625"/>
    <n v="9.776250000000001"/>
    <n v="26.068124999999998"/>
    <n v="325.85624999999999"/>
    <n v="390.9375"/>
    <n v="31.875"/>
    <n v="0"/>
    <n v="15484.436249999999"/>
    <n v="31.875"/>
    <s v="-UPA-MA-M&amp;D"/>
  </r>
  <r>
    <s v="2015"/>
    <s v="03"/>
    <n v="42065"/>
    <s v="2014-ABC-CR-BSC"/>
    <n v="4"/>
    <n v="10"/>
    <s v="呼延如生_x000d__x000a_管理层"/>
    <s v="done"/>
    <x v="1"/>
    <s v="呼延如生"/>
    <s v="呼延如生_x000d__x000a_管理层"/>
    <s v="_x000a_管理层"/>
    <s v="主营成本"/>
    <n v="1207.5"/>
    <n v="63.453599999999994"/>
    <n v="4.5324"/>
    <n v="1.5108000000000001"/>
    <n v="3.0216000000000003"/>
    <n v="33.2376"/>
    <n v="21.16"/>
    <n v="3.4"/>
    <n v="0"/>
    <n v="1337.816"/>
    <n v="3.4"/>
    <s v="2014-ABC-CR-BSC"/>
  </r>
  <r>
    <s v="2015"/>
    <s v="03"/>
    <n v="42065"/>
    <s v="2014-UPA-ALL-UPAS"/>
    <n v="8"/>
    <n v="10"/>
    <s v="呼延如生_x000d__x000a_管理层"/>
    <s v="done"/>
    <x v="1"/>
    <s v="呼延如生"/>
    <s v="呼延如生_x000d__x000a_管理层"/>
    <s v="_x000a_管理层"/>
    <s v="主营成本"/>
    <n v="2415"/>
    <n v="126.90719999999999"/>
    <n v="9.0648"/>
    <n v="3.0216000000000003"/>
    <n v="6.0432000000000006"/>
    <n v="66.475200000000001"/>
    <n v="42.32"/>
    <n v="6.8"/>
    <n v="0"/>
    <n v="2675.6320000000001"/>
    <n v="6.8"/>
    <s v="2014-UPA-ALL-UPAS"/>
  </r>
  <r>
    <s v="2015"/>
    <s v="03"/>
    <n v="42065"/>
    <s v="2015-BR-ALL-UPAS"/>
    <n v="4"/>
    <n v="10"/>
    <s v="呼延如生_x000d__x000a_管理层"/>
    <s v="done"/>
    <x v="1"/>
    <s v="呼延如生"/>
    <s v="呼延如生_x000d__x000a_管理层"/>
    <s v="_x000a_管理层"/>
    <s v="主营成本"/>
    <n v="1207.5"/>
    <n v="63.453599999999994"/>
    <n v="4.5324"/>
    <n v="1.5108000000000001"/>
    <n v="3.0216000000000003"/>
    <n v="33.2376"/>
    <n v="21.16"/>
    <n v="3.4"/>
    <n v="0"/>
    <n v="1337.816"/>
    <n v="3.4"/>
    <s v="2015-BR-ALL-UPAS"/>
  </r>
  <r>
    <s v="2015"/>
    <s v="03"/>
    <n v="42065"/>
    <s v="2015-UPA-AD-APP"/>
    <n v="8"/>
    <n v="10"/>
    <s v="呼延如生_x000d__x000a_管理层"/>
    <s v="done"/>
    <x v="1"/>
    <s v="呼延如生"/>
    <s v="呼延如生_x000d__x000a_管理层"/>
    <s v="_x000a_管理层"/>
    <s v="主营成本"/>
    <n v="2415"/>
    <n v="126.90719999999999"/>
    <n v="9.0648"/>
    <n v="3.0216000000000003"/>
    <n v="6.0432000000000006"/>
    <n v="66.475200000000001"/>
    <n v="42.32"/>
    <n v="6.8"/>
    <n v="0"/>
    <n v="2675.6320000000001"/>
    <n v="6.8"/>
    <s v="2015-UPA-AD-APP"/>
  </r>
  <r>
    <s v="2015"/>
    <s v="03"/>
    <n v="42065"/>
    <s v="-UPA-MA-M&amp;D"/>
    <n v="8"/>
    <n v="10"/>
    <s v="呼延如生_x000d__x000a_管理层"/>
    <s v="done"/>
    <x v="1"/>
    <s v="呼延如生"/>
    <s v="呼延如生_x000d__x000a_管理层"/>
    <s v="_x000a_管理层"/>
    <s v="主营成本"/>
    <n v="2415"/>
    <n v="126.90719999999999"/>
    <n v="9.0648"/>
    <n v="3.0216000000000003"/>
    <n v="6.0432000000000006"/>
    <n v="66.475200000000001"/>
    <n v="42.32"/>
    <n v="6.8"/>
    <n v="0"/>
    <n v="2675.6320000000001"/>
    <n v="6.8"/>
    <s v="-UPA-MA-M&amp;D"/>
  </r>
  <r>
    <s v="2015"/>
    <s v="03"/>
    <n v="42065"/>
    <s v="-UPA-AD-G&amp;A"/>
    <n v="8"/>
    <n v="10"/>
    <s v="呼延如生_x000d__x000a_管理层"/>
    <s v="done"/>
    <x v="1"/>
    <s v="呼延如生"/>
    <s v="呼延如生_x000d__x000a_管理层"/>
    <s v="_x000a_管理层"/>
    <s v="主营成本"/>
    <n v="2415"/>
    <n v="126.90719999999999"/>
    <n v="9.0648"/>
    <n v="3.0216000000000003"/>
    <n v="6.0432000000000006"/>
    <n v="66.475200000000001"/>
    <n v="42.32"/>
    <n v="6.8"/>
    <n v="0"/>
    <n v="2675.6320000000001"/>
    <n v="6.8"/>
    <s v="-UPA-AD-G&amp;A"/>
  </r>
  <r>
    <s v="2015"/>
    <s v="03"/>
    <n v="42072"/>
    <s v="2014-CGBC-CR-BSC"/>
    <n v="4"/>
    <n v="11"/>
    <s v="呼延如生_x000d__x000a_管理层"/>
    <s v="done"/>
    <x v="1"/>
    <s v="呼延如生"/>
    <s v="呼延如生_x000d__x000a_管理层"/>
    <s v="_x000a_管理层"/>
    <s v="主营成本"/>
    <n v="1207.5"/>
    <n v="63.453599999999994"/>
    <n v="4.5324"/>
    <n v="1.5108000000000001"/>
    <n v="3.0216000000000003"/>
    <n v="33.2376"/>
    <n v="21.16"/>
    <n v="3.4"/>
    <n v="0"/>
    <n v="1337.816"/>
    <n v="3.4"/>
    <s v="2014-CGBC-CR-BSC"/>
  </r>
  <r>
    <s v="2015"/>
    <s v="03"/>
    <n v="42072"/>
    <s v="2014-ABC-CR-BSC"/>
    <n v="4"/>
    <n v="11"/>
    <s v="呼延如生_x000d__x000a_管理层"/>
    <s v="done"/>
    <x v="1"/>
    <s v="呼延如生"/>
    <s v="呼延如生_x000d__x000a_管理层"/>
    <s v="_x000a_管理层"/>
    <s v="主营成本"/>
    <n v="1207.5"/>
    <n v="63.453599999999994"/>
    <n v="4.5324"/>
    <n v="1.5108000000000001"/>
    <n v="3.0216000000000003"/>
    <n v="33.2376"/>
    <n v="21.16"/>
    <n v="3.4"/>
    <n v="0"/>
    <n v="1337.816"/>
    <n v="3.4"/>
    <s v="2014-ABC-CR-BSC"/>
  </r>
  <r>
    <s v="2015"/>
    <s v="03"/>
    <n v="42072"/>
    <s v="2015-JD-SMF-UPAS"/>
    <n v="12"/>
    <n v="11"/>
    <s v="呼延如生_x000d__x000a_管理层"/>
    <s v="done"/>
    <x v="1"/>
    <s v="呼延如生"/>
    <s v="呼延如生_x000d__x000a_管理层"/>
    <s v="_x000a_管理层"/>
    <s v="主营成本"/>
    <n v="3622.5"/>
    <n v="190.36079999999998"/>
    <n v="13.597200000000001"/>
    <n v="4.5324"/>
    <n v="9.0648"/>
    <n v="99.712800000000001"/>
    <n v="63.48"/>
    <n v="10.199999999999999"/>
    <n v="0"/>
    <n v="4013.4480000000003"/>
    <n v="10.199999999999999"/>
    <s v="2015-JD-SMF-UPAS"/>
  </r>
  <r>
    <s v="2015"/>
    <s v="03"/>
    <n v="42072"/>
    <s v="2015-CE-FS-UPAS"/>
    <n v="8"/>
    <n v="11"/>
    <s v="呼延如生_x000d__x000a_管理层"/>
    <s v="done"/>
    <x v="1"/>
    <s v="呼延如生"/>
    <s v="呼延如生_x000d__x000a_管理层"/>
    <s v="_x000a_管理层"/>
    <s v="主营成本"/>
    <n v="2415"/>
    <n v="126.90719999999999"/>
    <n v="9.0648"/>
    <n v="3.0216000000000003"/>
    <n v="6.0432000000000006"/>
    <n v="66.475200000000001"/>
    <n v="42.32"/>
    <n v="6.8"/>
    <n v="0"/>
    <n v="2675.6320000000001"/>
    <n v="6.8"/>
    <s v="2015-CE-FS-UPAS"/>
  </r>
  <r>
    <s v="2015"/>
    <s v="03"/>
    <n v="42072"/>
    <s v="-UPA-MA-M&amp;D"/>
    <n v="4"/>
    <n v="11"/>
    <s v="呼延如生_x000d__x000a_管理层"/>
    <s v="done"/>
    <x v="1"/>
    <s v="呼延如生"/>
    <s v="呼延如生_x000d__x000a_管理层"/>
    <s v="_x000a_管理层"/>
    <s v="主营成本"/>
    <n v="1207.5"/>
    <n v="63.453599999999994"/>
    <n v="4.5324"/>
    <n v="1.5108000000000001"/>
    <n v="3.0216000000000003"/>
    <n v="33.2376"/>
    <n v="21.16"/>
    <n v="3.4"/>
    <n v="0"/>
    <n v="1337.816"/>
    <n v="3.4"/>
    <s v="-UPA-MA-M&amp;D"/>
  </r>
  <r>
    <s v="2015"/>
    <s v="03"/>
    <n v="42072"/>
    <s v="-UPA-AD-G&amp;A"/>
    <n v="8"/>
    <n v="11"/>
    <s v="呼延如生_x000d__x000a_管理层"/>
    <s v="done"/>
    <x v="1"/>
    <s v="呼延如生"/>
    <s v="呼延如生_x000d__x000a_管理层"/>
    <s v="_x000a_管理层"/>
    <s v="主营成本"/>
    <n v="2415"/>
    <n v="126.90719999999999"/>
    <n v="9.0648"/>
    <n v="3.0216000000000003"/>
    <n v="6.0432000000000006"/>
    <n v="66.475200000000001"/>
    <n v="42.32"/>
    <n v="6.8"/>
    <n v="0"/>
    <n v="2675.6320000000001"/>
    <n v="6.8"/>
    <s v="-UPA-AD-G&amp;A"/>
  </r>
  <r>
    <s v="2015"/>
    <s v="03"/>
    <n v="42079"/>
    <s v="2014-CGBC-CR-BSC"/>
    <n v="4"/>
    <n v="12"/>
    <s v="呼延如生_x000d__x000a_管理层"/>
    <s v="done"/>
    <x v="1"/>
    <s v="呼延如生"/>
    <s v="呼延如生_x000d__x000a_管理层"/>
    <s v="_x000a_管理层"/>
    <s v="主营成本"/>
    <n v="1207.5"/>
    <n v="63.453599999999994"/>
    <n v="4.5324"/>
    <n v="1.5108000000000001"/>
    <n v="3.0216000000000003"/>
    <n v="33.2376"/>
    <n v="21.16"/>
    <n v="3.4"/>
    <n v="0"/>
    <n v="1337.816"/>
    <n v="3.4"/>
    <s v="2014-CGBC-CR-BSC"/>
  </r>
  <r>
    <s v="2015"/>
    <s v="03"/>
    <n v="42079"/>
    <s v="2014-CMB-SMF-UPAS"/>
    <n v="4"/>
    <n v="12"/>
    <s v="呼延如生_x000d__x000a_管理层"/>
    <s v="done"/>
    <x v="1"/>
    <s v="呼延如生"/>
    <s v="呼延如生_x000d__x000a_管理层"/>
    <s v="_x000a_管理层"/>
    <s v="主营成本"/>
    <n v="1207.5"/>
    <n v="63.453599999999994"/>
    <n v="4.5324"/>
    <n v="1.5108000000000001"/>
    <n v="3.0216000000000003"/>
    <n v="33.2376"/>
    <n v="21.16"/>
    <n v="3.4"/>
    <n v="0"/>
    <n v="1337.816"/>
    <n v="3.4"/>
    <s v="2014-CMB-SMF-UPAS"/>
  </r>
  <r>
    <s v="2015"/>
    <s v="03"/>
    <n v="42079"/>
    <s v="2015-BBF-GC-IND"/>
    <n v="4"/>
    <n v="12"/>
    <s v="呼延如生_x000d__x000a_管理层"/>
    <s v="done"/>
    <x v="1"/>
    <s v="呼延如生"/>
    <s v="呼延如生_x000d__x000a_管理层"/>
    <s v="_x000a_管理层"/>
    <s v="主营成本"/>
    <n v="1207.5"/>
    <n v="63.453599999999994"/>
    <n v="4.5324"/>
    <n v="1.5108000000000001"/>
    <n v="3.0216000000000003"/>
    <n v="33.2376"/>
    <n v="21.16"/>
    <n v="3.4"/>
    <n v="0"/>
    <n v="1337.816"/>
    <n v="3.4"/>
    <s v="2015-BBF-GC-IND"/>
  </r>
  <r>
    <s v="2015"/>
    <s v="03"/>
    <n v="42079"/>
    <s v="2015-VPF-IR&amp;D-IND"/>
    <n v="4"/>
    <n v="12"/>
    <s v="呼延如生_x000d__x000a_管理层"/>
    <s v="done"/>
    <x v="1"/>
    <s v="呼延如生"/>
    <s v="呼延如生_x000d__x000a_管理层"/>
    <s v="_x000a_管理层"/>
    <s v="主营成本"/>
    <n v="1207.5"/>
    <n v="63.453599999999994"/>
    <n v="4.5324"/>
    <n v="1.5108000000000001"/>
    <n v="3.0216000000000003"/>
    <n v="33.2376"/>
    <n v="21.16"/>
    <n v="3.4"/>
    <n v="0"/>
    <n v="1337.816"/>
    <n v="3.4"/>
    <s v="2015-VPF-IR&amp;D-IND"/>
  </r>
  <r>
    <s v="2015"/>
    <s v="03"/>
    <n v="42079"/>
    <s v="-UPA-MA-M&amp;D"/>
    <n v="24"/>
    <n v="12"/>
    <s v="呼延如生_x000d__x000a_管理层"/>
    <s v="done"/>
    <x v="1"/>
    <s v="呼延如生"/>
    <s v="呼延如生_x000d__x000a_管理层"/>
    <s v="_x000a_管理层"/>
    <s v="主营成本"/>
    <n v="7245"/>
    <n v="380.72159999999997"/>
    <n v="27.194400000000002"/>
    <n v="9.0648"/>
    <n v="18.1296"/>
    <n v="199.4256"/>
    <n v="126.96"/>
    <n v="20.399999999999999"/>
    <n v="0"/>
    <n v="8026.8960000000006"/>
    <n v="20.399999999999999"/>
    <s v="-UPA-MA-M&amp;D"/>
  </r>
  <r>
    <s v="2015"/>
    <s v="03"/>
    <n v="42086"/>
    <s v="2014-CGBC-CR-BSC"/>
    <n v="8"/>
    <n v="13"/>
    <s v="呼延如生_x000d__x000a_管理层"/>
    <s v="done"/>
    <x v="1"/>
    <s v="呼延如生"/>
    <s v="呼延如生_x000d__x000a_管理层"/>
    <s v="_x000a_管理层"/>
    <s v="主营成本"/>
    <n v="2415"/>
    <n v="126.90719999999999"/>
    <n v="9.0648"/>
    <n v="3.0216000000000003"/>
    <n v="6.0432000000000006"/>
    <n v="66.475200000000001"/>
    <n v="42.32"/>
    <n v="6.8"/>
    <n v="0"/>
    <n v="2675.6320000000001"/>
    <n v="6.8"/>
    <s v="2014-CGBC-CR-BSC"/>
  </r>
  <r>
    <s v="2015"/>
    <s v="03"/>
    <n v="42086"/>
    <s v="2014-UPA-ALL-UPAS"/>
    <n v="8"/>
    <n v="13"/>
    <s v="呼延如生_x000d__x000a_管理层"/>
    <s v="done"/>
    <x v="1"/>
    <s v="呼延如生"/>
    <s v="呼延如生_x000d__x000a_管理层"/>
    <s v="_x000a_管理层"/>
    <s v="主营成本"/>
    <n v="2415"/>
    <n v="126.90719999999999"/>
    <n v="9.0648"/>
    <n v="3.0216000000000003"/>
    <n v="6.0432000000000006"/>
    <n v="66.475200000000001"/>
    <n v="42.32"/>
    <n v="6.8"/>
    <n v="0"/>
    <n v="2675.6320000000001"/>
    <n v="6.8"/>
    <s v="2014-UPA-ALL-UPAS"/>
  </r>
  <r>
    <s v="2015"/>
    <s v="03"/>
    <n v="42086"/>
    <s v="2015-BBF-GC-IND"/>
    <n v="8"/>
    <n v="13"/>
    <s v="呼延如生_x000d__x000a_管理层"/>
    <s v="done"/>
    <x v="1"/>
    <s v="呼延如生"/>
    <s v="呼延如生_x000d__x000a_管理层"/>
    <s v="_x000a_管理层"/>
    <s v="主营成本"/>
    <n v="2415"/>
    <n v="126.90719999999999"/>
    <n v="9.0648"/>
    <n v="3.0216000000000003"/>
    <n v="6.0432000000000006"/>
    <n v="66.475200000000001"/>
    <n v="42.32"/>
    <n v="6.8"/>
    <n v="0"/>
    <n v="2675.6320000000001"/>
    <n v="6.8"/>
    <s v="2015-BBF-GC-IND"/>
  </r>
  <r>
    <s v="2015"/>
    <s v="03"/>
    <n v="42086"/>
    <s v="-UPA-QA-R&amp;D"/>
    <n v="8"/>
    <n v="13"/>
    <s v="呼延如生_x000d__x000a_管理层"/>
    <s v="done"/>
    <x v="1"/>
    <s v="呼延如生"/>
    <s v="呼延如生_x000d__x000a_管理层"/>
    <s v="_x000a_管理层"/>
    <s v="主营成本"/>
    <n v="2415"/>
    <n v="126.90719999999999"/>
    <n v="9.0648"/>
    <n v="3.0216000000000003"/>
    <n v="6.0432000000000006"/>
    <n v="66.475200000000001"/>
    <n v="42.32"/>
    <n v="6.8"/>
    <n v="0"/>
    <n v="2675.6320000000001"/>
    <n v="6.8"/>
    <s v="-UPA-QA-R&amp;D"/>
  </r>
  <r>
    <s v="2015"/>
    <s v="03"/>
    <n v="42086"/>
    <s v="-UPA-AD-G&amp;A"/>
    <n v="8"/>
    <n v="13"/>
    <s v="呼延如生_x000d__x000a_管理层"/>
    <s v="confirm"/>
    <x v="1"/>
    <s v="呼延如生"/>
    <s v="呼延如生_x000d__x000a_管理层"/>
    <s v="_x000a_管理层"/>
    <s v="主营成本"/>
    <n v="2415"/>
    <n v="126.90719999999999"/>
    <n v="9.0648"/>
    <n v="3.0216000000000003"/>
    <n v="6.0432000000000006"/>
    <n v="66.475200000000001"/>
    <n v="42.32"/>
    <n v="6.8"/>
    <n v="0"/>
    <n v="2675.6320000000001"/>
    <n v="6.8"/>
    <s v="-UPA-AD-G&amp;A"/>
  </r>
  <r>
    <s v="2015"/>
    <s v="03"/>
    <n v="42093"/>
    <s v="2014-CEBC-CR-BSC"/>
    <n v="8"/>
    <n v="14"/>
    <s v="呼延如生_x000d__x000a_管理层"/>
    <s v="confirm"/>
    <x v="1"/>
    <s v="呼延如生"/>
    <s v="呼延如生_x000d__x000a_管理层"/>
    <s v="_x000a_管理层"/>
    <s v="主营成本"/>
    <n v="2415"/>
    <n v="126.90719999999999"/>
    <n v="9.0648"/>
    <n v="3.0216000000000003"/>
    <n v="6.0432000000000006"/>
    <n v="66.475200000000001"/>
    <n v="42.32"/>
    <n v="6.8"/>
    <n v="0"/>
    <n v="2675.6320000000001"/>
    <n v="6.8"/>
    <s v="2014-CEBC-CR-BSC"/>
  </r>
  <r>
    <s v="2015"/>
    <s v="03"/>
    <n v="42093"/>
    <s v="2014-CGBC-CR-BSC"/>
    <n v="8"/>
    <n v="14"/>
    <s v="呼延如生_x000d__x000a_管理层"/>
    <s v="confirm"/>
    <x v="1"/>
    <s v="呼延如生"/>
    <s v="呼延如生_x000d__x000a_管理层"/>
    <s v="_x000a_管理层"/>
    <s v="主营成本"/>
    <n v="2415"/>
    <n v="126.90719999999999"/>
    <n v="9.0648"/>
    <n v="3.0216000000000003"/>
    <n v="6.0432000000000006"/>
    <n v="66.475200000000001"/>
    <n v="42.32"/>
    <n v="6.8"/>
    <n v="0"/>
    <n v="2675.6320000000001"/>
    <n v="6.8"/>
    <s v="2014-CGBC-CR-BSC"/>
  </r>
  <r>
    <s v="2015"/>
    <s v="03"/>
    <n v="42093"/>
    <s v="2014-UPA-ALL-UPAS"/>
    <n v="12"/>
    <n v="14"/>
    <s v="呼延如生_x000d__x000a_管理层"/>
    <s v="confirm"/>
    <x v="1"/>
    <s v="呼延如生"/>
    <s v="呼延如生_x000d__x000a_管理层"/>
    <s v="_x000a_管理层"/>
    <s v="主营成本"/>
    <n v="3622.5"/>
    <n v="190.36079999999998"/>
    <n v="13.597200000000001"/>
    <n v="4.5324"/>
    <n v="9.0648"/>
    <n v="99.712800000000001"/>
    <n v="63.48"/>
    <n v="10.199999999999999"/>
    <n v="0"/>
    <n v="4013.4480000000003"/>
    <n v="10.199999999999999"/>
    <s v="2014-UPA-ALL-UPAS"/>
  </r>
  <r>
    <s v="2015"/>
    <s v="03"/>
    <n v="42093"/>
    <s v="2015-UPA-AD-APP"/>
    <n v="8"/>
    <n v="14"/>
    <s v="呼延如生_x000d__x000a_管理层"/>
    <s v="confirm"/>
    <x v="1"/>
    <s v="呼延如生"/>
    <s v="呼延如生_x000d__x000a_管理层"/>
    <s v="_x000a_管理层"/>
    <s v="主营成本"/>
    <n v="2415"/>
    <n v="126.90719999999999"/>
    <n v="9.0648"/>
    <n v="3.0216000000000003"/>
    <n v="6.0432000000000006"/>
    <n v="66.475200000000001"/>
    <n v="42.32"/>
    <n v="6.8"/>
    <n v="0"/>
    <n v="2675.6320000000001"/>
    <n v="6.8"/>
    <s v="2015-UPA-AD-APP"/>
  </r>
  <r>
    <s v="2015"/>
    <s v="03"/>
    <n v="42093"/>
    <s v="2015-UPA-AD-APP"/>
    <n v="4"/>
    <n v="14"/>
    <s v="呼延如生_x000d__x000a_管理层"/>
    <s v="confirm"/>
    <x v="1"/>
    <s v="呼延如生"/>
    <s v="呼延如生_x000d__x000a_管理层"/>
    <s v="_x000a_管理层"/>
    <s v="主营成本"/>
    <n v="1207.5"/>
    <n v="63.453599999999994"/>
    <n v="4.5324"/>
    <n v="1.5108000000000001"/>
    <n v="3.0216000000000003"/>
    <n v="33.2376"/>
    <n v="21.16"/>
    <n v="3.4"/>
    <n v="0"/>
    <n v="1337.816"/>
    <n v="3.4"/>
    <s v="2015-UPA-AD-APP"/>
  </r>
  <r>
    <s v="2015"/>
    <s v="03"/>
    <n v="42065"/>
    <s v="-UPA-FS-G&amp;A"/>
    <n v="37"/>
    <n v="10"/>
    <s v="钟晓蕙_x000d__x000a_管理层"/>
    <s v="confirm"/>
    <x v="2"/>
    <s v="钟晓蕙"/>
    <s v="钟晓蕙_x000d__x000a_管理层"/>
    <s v="_x000a_管理层"/>
    <s v="管理"/>
    <n v="10371.5625"/>
    <n v="643.02300000000002"/>
    <n v="32.151150000000001"/>
    <n v="9.645900000000001"/>
    <n v="25.720549999999999"/>
    <n v="321.51150000000001"/>
    <n v="385.72500000000002"/>
    <n v="31.45"/>
    <n v="0"/>
    <n v="11820.7896"/>
    <n v="31.45"/>
    <s v="-UPA-FS-G&amp;A"/>
  </r>
  <r>
    <s v="2015"/>
    <s v="03"/>
    <n v="42065"/>
    <s v="-UPA-HF-G&amp;A"/>
    <n v="3"/>
    <n v="10"/>
    <s v="钟晓蕙_x000d__x000a_管理层"/>
    <s v="confirm"/>
    <x v="2"/>
    <s v="钟晓蕙"/>
    <s v="钟晓蕙_x000d__x000a_管理层"/>
    <s v="_x000a_管理层"/>
    <s v="管理"/>
    <n v="840.9375"/>
    <n v="52.137000000000008"/>
    <n v="2.6068500000000001"/>
    <n v="0.78210000000000013"/>
    <n v="2.0854500000000002"/>
    <n v="26.068500000000004"/>
    <n v="31.274999999999999"/>
    <n v="2.5499999999999998"/>
    <n v="0"/>
    <n v="958.44240000000002"/>
    <n v="2.5499999999999998"/>
    <s v="-UPA-HF-G&amp;A"/>
  </r>
  <r>
    <s v="2015"/>
    <s v="03"/>
    <n v="42072"/>
    <s v="2015-VPF-IR&amp;D-IND"/>
    <n v="15"/>
    <n v="11"/>
    <s v="钟晓蕙_x000d__x000a_管理层"/>
    <s v="confirm"/>
    <x v="2"/>
    <s v="钟晓蕙"/>
    <s v="钟晓蕙_x000d__x000a_管理层"/>
    <s v="_x000a_管理层"/>
    <s v="管理"/>
    <n v="4204.6875"/>
    <n v="260.685"/>
    <n v="13.03425"/>
    <n v="3.9105000000000003"/>
    <n v="10.427249999999999"/>
    <n v="130.3425"/>
    <n v="156.375"/>
    <n v="12.75"/>
    <n v="0"/>
    <n v="4792.2120000000004"/>
    <n v="12.75"/>
    <s v="2015-VPF-IR&amp;D-IND"/>
  </r>
  <r>
    <s v="2015"/>
    <s v="03"/>
    <n v="42072"/>
    <s v="-UPA-HF-G&amp;A"/>
    <n v="2"/>
    <n v="11"/>
    <s v="钟晓蕙_x000d__x000a_管理层"/>
    <s v="confirm"/>
    <x v="2"/>
    <s v="钟晓蕙"/>
    <s v="钟晓蕙_x000d__x000a_管理层"/>
    <s v="_x000a_管理层"/>
    <s v="管理"/>
    <n v="560.625"/>
    <n v="34.758000000000003"/>
    <n v="1.7379"/>
    <n v="0.52139999999999997"/>
    <n v="1.3903000000000001"/>
    <n v="17.379000000000001"/>
    <n v="20.85"/>
    <n v="1.7"/>
    <n v="0"/>
    <n v="638.96160000000009"/>
    <n v="1.7"/>
    <s v="-UPA-HF-G&amp;A"/>
  </r>
  <r>
    <s v="2015"/>
    <s v="03"/>
    <n v="42072"/>
    <s v="-UPA-MA-M&amp;D"/>
    <n v="23"/>
    <n v="11"/>
    <s v="钟晓蕙_x000d__x000a_管理层"/>
    <s v="confirm"/>
    <x v="2"/>
    <s v="钟晓蕙"/>
    <s v="钟晓蕙_x000d__x000a_管理层"/>
    <s v="_x000a_管理层"/>
    <s v="管理"/>
    <n v="6447.1875"/>
    <n v="399.71700000000004"/>
    <n v="19.985849999999999"/>
    <n v="5.9961000000000002"/>
    <n v="15.98845"/>
    <n v="199.85850000000002"/>
    <n v="239.77500000000001"/>
    <n v="19.55"/>
    <n v="0"/>
    <n v="7348.0584000000008"/>
    <n v="19.55"/>
    <s v="-UPA-MA-M&amp;D"/>
  </r>
  <r>
    <s v="2015"/>
    <s v="03"/>
    <n v="42079"/>
    <s v="-UPA-FS-G&amp;A"/>
    <n v="29.5"/>
    <n v="12"/>
    <s v="钟晓蕙_x000d__x000a_管理层"/>
    <s v="confirm"/>
    <x v="2"/>
    <s v="钟晓蕙"/>
    <s v="钟晓蕙_x000d__x000a_管理层"/>
    <s v="_x000a_管理层"/>
    <s v="管理"/>
    <n v="8269.21875"/>
    <n v="512.68050000000005"/>
    <n v="25.634024999999998"/>
    <n v="7.6906500000000007"/>
    <n v="20.506925000000003"/>
    <n v="256.34025000000003"/>
    <n v="307.53750000000002"/>
    <n v="25.074999999999999"/>
    <n v="0"/>
    <n v="9424.6836000000003"/>
    <n v="25.074999999999999"/>
    <s v="-UPA-FS-G&amp;A"/>
  </r>
  <r>
    <s v="2015"/>
    <s v="03"/>
    <n v="42079"/>
    <s v="-UPA-HF-G&amp;A"/>
    <n v="2.5"/>
    <n v="12"/>
    <s v="钟晓蕙_x000d__x000a_管理层"/>
    <s v="confirm"/>
    <x v="2"/>
    <s v="钟晓蕙"/>
    <s v="钟晓蕙_x000d__x000a_管理层"/>
    <s v="_x000a_管理层"/>
    <s v="管理"/>
    <n v="700.78125"/>
    <n v="43.447499999999998"/>
    <n v="2.1723749999999997"/>
    <n v="0.65174999999999994"/>
    <n v="1.7378749999999998"/>
    <n v="21.723749999999999"/>
    <n v="26.0625"/>
    <n v="2.125"/>
    <n v="0"/>
    <n v="798.70200000000011"/>
    <n v="2.125"/>
    <s v="-UPA-HF-G&amp;A"/>
  </r>
  <r>
    <s v="2015"/>
    <s v="03"/>
    <n v="42079"/>
    <s v="-UPA-SC-G&amp;A"/>
    <n v="8"/>
    <n v="12"/>
    <s v="钟晓蕙_x000d__x000a_管理层"/>
    <s v="confirm"/>
    <x v="2"/>
    <s v="钟晓蕙"/>
    <s v="钟晓蕙_x000d__x000a_管理层"/>
    <s v="_x000a_管理层"/>
    <s v="管理"/>
    <n v="2242.5"/>
    <n v="139.03200000000001"/>
    <n v="6.9516"/>
    <n v="2.0855999999999999"/>
    <n v="5.5612000000000004"/>
    <n v="69.516000000000005"/>
    <n v="83.4"/>
    <n v="6.8"/>
    <n v="0"/>
    <n v="2555.8464000000004"/>
    <n v="6.8"/>
    <s v="-UPA-SC-G&amp;A"/>
  </r>
  <r>
    <s v="2015"/>
    <s v="03"/>
    <n v="42086"/>
    <s v="2015-BBF-GC-IND"/>
    <n v="4"/>
    <n v="13"/>
    <s v="钟晓蕙_x000d__x000a_管理层"/>
    <s v="confirm"/>
    <x v="2"/>
    <s v="钟晓蕙"/>
    <s v="钟晓蕙_x000d__x000a_管理层"/>
    <s v="_x000a_管理层"/>
    <s v="管理"/>
    <n v="1121.25"/>
    <n v="69.516000000000005"/>
    <n v="3.4758"/>
    <n v="1.0427999999999999"/>
    <n v="2.7806000000000002"/>
    <n v="34.758000000000003"/>
    <n v="41.7"/>
    <n v="3.4"/>
    <n v="0"/>
    <n v="1277.9232000000002"/>
    <n v="3.4"/>
    <s v="2015-BBF-GC-IND"/>
  </r>
  <r>
    <s v="2015"/>
    <s v="03"/>
    <n v="42086"/>
    <s v="-UPA-FS-G&amp;A"/>
    <n v="17"/>
    <n v="13"/>
    <s v="钟晓蕙_x000d__x000a_管理层"/>
    <s v="confirm"/>
    <x v="2"/>
    <s v="钟晓蕙"/>
    <s v="钟晓蕙_x000d__x000a_管理层"/>
    <s v="_x000a_管理层"/>
    <s v="管理"/>
    <n v="4765.3125"/>
    <n v="295.44300000000004"/>
    <n v="14.77215"/>
    <n v="4.4318999999999997"/>
    <n v="11.817550000000001"/>
    <n v="147.72150000000002"/>
    <n v="177.22499999999999"/>
    <n v="14.45"/>
    <n v="0"/>
    <n v="5431.1736000000001"/>
    <n v="14.45"/>
    <s v="-UPA-FS-G&amp;A"/>
  </r>
  <r>
    <s v="2015"/>
    <s v="03"/>
    <n v="42086"/>
    <s v="-UPA-HF-G&amp;A"/>
    <n v="3"/>
    <n v="13"/>
    <s v="钟晓蕙_x000d__x000a_管理层"/>
    <s v="confirm"/>
    <x v="2"/>
    <s v="钟晓蕙"/>
    <s v="钟晓蕙_x000d__x000a_管理层"/>
    <s v="_x000a_管理层"/>
    <s v="管理"/>
    <n v="840.9375"/>
    <n v="52.137000000000008"/>
    <n v="2.6068500000000001"/>
    <n v="0.78210000000000013"/>
    <n v="2.0854500000000002"/>
    <n v="26.068500000000004"/>
    <n v="31.274999999999999"/>
    <n v="2.5499999999999998"/>
    <n v="0"/>
    <n v="958.44240000000002"/>
    <n v="2.5499999999999998"/>
    <s v="-UPA-HF-G&amp;A"/>
  </r>
  <r>
    <s v="2015"/>
    <s v="03"/>
    <n v="42086"/>
    <s v="-UPA-SC-G&amp;A"/>
    <n v="16"/>
    <n v="13"/>
    <s v="钟晓蕙_x000d__x000a_管理层"/>
    <s v="confirm"/>
    <x v="2"/>
    <s v="钟晓蕙"/>
    <s v="钟晓蕙_x000d__x000a_管理层"/>
    <s v="_x000a_管理层"/>
    <s v="管理"/>
    <n v="4485"/>
    <n v="278.06400000000002"/>
    <n v="13.9032"/>
    <n v="4.1711999999999998"/>
    <n v="11.122400000000001"/>
    <n v="139.03200000000001"/>
    <n v="166.8"/>
    <n v="13.6"/>
    <n v="0"/>
    <n v="5111.6928000000007"/>
    <n v="13.6"/>
    <s v="-UPA-SC-G&amp;A"/>
  </r>
  <r>
    <s v="2015"/>
    <s v="03"/>
    <n v="42093"/>
    <s v="2015-VPF-IR&amp;D-IND"/>
    <n v="1"/>
    <n v="14"/>
    <s v="钟晓蕙_x000d__x000a_管理层"/>
    <s v="done"/>
    <x v="2"/>
    <s v="钟晓蕙"/>
    <s v="钟晓蕙_x000d__x000a_管理层"/>
    <s v="_x000a_管理层"/>
    <s v="管理"/>
    <n v="280.3125"/>
    <n v="17.379000000000001"/>
    <n v="0.86895"/>
    <n v="0.26069999999999999"/>
    <n v="0.69515000000000005"/>
    <n v="8.6895000000000007"/>
    <n v="10.425000000000001"/>
    <n v="0.85"/>
    <n v="0"/>
    <n v="319.48080000000004"/>
    <n v="0.85"/>
    <s v="2015-VPF-IR&amp;D-IND"/>
  </r>
  <r>
    <s v="2015"/>
    <s v="03"/>
    <n v="42093"/>
    <s v="---病假"/>
    <n v="7"/>
    <n v="14"/>
    <s v="钟晓蕙_x000d__x000a_管理层"/>
    <s v="done"/>
    <x v="2"/>
    <s v="钟晓蕙"/>
    <s v="钟晓蕙_x000d__x000a_管理层"/>
    <s v="_x000a_管理层"/>
    <s v="管理"/>
    <n v="1962.1875"/>
    <n v="121.65300000000001"/>
    <n v="6.0826500000000001"/>
    <n v="1.8249000000000002"/>
    <n v="4.8660500000000004"/>
    <n v="60.826500000000003"/>
    <n v="72.974999999999994"/>
    <n v="5.95"/>
    <n v="0"/>
    <n v="2236.3656000000001"/>
    <n v="5.95"/>
    <s v="A"/>
  </r>
  <r>
    <s v="2015"/>
    <s v="03"/>
    <n v="42093"/>
    <s v="-UPA-FS-G&amp;A"/>
    <n v="30"/>
    <n v="14"/>
    <s v="钟晓蕙_x000d__x000a_管理层"/>
    <s v="done"/>
    <x v="2"/>
    <s v="钟晓蕙"/>
    <s v="钟晓蕙_x000d__x000a_管理层"/>
    <s v="_x000a_管理层"/>
    <s v="管理"/>
    <n v="8409.375"/>
    <n v="521.37"/>
    <n v="26.0685"/>
    <n v="7.8210000000000006"/>
    <n v="20.854499999999998"/>
    <n v="260.685"/>
    <n v="312.75"/>
    <n v="25.5"/>
    <n v="0"/>
    <n v="9584.4240000000009"/>
    <n v="25.5"/>
    <s v="-UPA-FS-G&amp;A"/>
  </r>
  <r>
    <s v="2015"/>
    <s v="03"/>
    <n v="42093"/>
    <s v="-UPA-HF-G&amp;A"/>
    <n v="2"/>
    <n v="14"/>
    <s v="钟晓蕙_x000d__x000a_管理层"/>
    <s v="confirm"/>
    <x v="2"/>
    <s v="钟晓蕙"/>
    <s v="钟晓蕙_x000d__x000a_管理层"/>
    <s v="_x000a_管理层"/>
    <s v="管理"/>
    <n v="560.625"/>
    <n v="34.758000000000003"/>
    <n v="1.7379"/>
    <n v="0.52139999999999997"/>
    <n v="1.3903000000000001"/>
    <n v="17.379000000000001"/>
    <n v="20.85"/>
    <n v="1.7"/>
    <n v="0"/>
    <n v="638.96160000000009"/>
    <n v="1.7"/>
    <s v="-UPA-HF-G&amp;A"/>
  </r>
  <r>
    <s v="2015"/>
    <s v="03"/>
    <n v="42065"/>
    <s v="2014-CEBC-CR-BSC"/>
    <n v="40"/>
    <n v="10"/>
    <s v="曲保吉_x000d__x000a_数据分析部"/>
    <s v="confirm"/>
    <x v="3"/>
    <s v="曲保吉"/>
    <s v="曲保吉_x000d__x000a_数据分析部"/>
    <s v="_x000a_数据分析部"/>
    <s v="主营成本"/>
    <n v="2443.75"/>
    <n v="446.25"/>
    <n v="31.875"/>
    <n v="10.625"/>
    <n v="21.25"/>
    <n v="233.75"/>
    <n v="148.75"/>
    <n v="42.5"/>
    <n v="0"/>
    <n v="3378.75"/>
    <n v="42.5"/>
    <s v="2014-CEBC-CR-BSC"/>
  </r>
  <r>
    <s v="2015"/>
    <s v="03"/>
    <n v="42072"/>
    <s v="2014-CEBC-CR-BSC"/>
    <n v="40"/>
    <n v="11"/>
    <s v="曲保吉_x000d__x000a_数据分析部"/>
    <s v="confirm"/>
    <x v="3"/>
    <s v="曲保吉"/>
    <s v="曲保吉_x000d__x000a_数据分析部"/>
    <s v="_x000a_数据分析部"/>
    <s v="主营成本"/>
    <n v="2443.75"/>
    <n v="446.25"/>
    <n v="31.875"/>
    <n v="10.625"/>
    <n v="21.25"/>
    <n v="233.75"/>
    <n v="148.75"/>
    <n v="42.5"/>
    <n v="0"/>
    <n v="3378.75"/>
    <n v="42.5"/>
    <s v="2014-CEBC-CR-BSC"/>
  </r>
  <r>
    <s v="2015"/>
    <s v="03"/>
    <n v="42079"/>
    <s v="2014-ABC-CR-BSC"/>
    <n v="40"/>
    <n v="12"/>
    <s v="曲保吉_x000d__x000a_数据分析部"/>
    <s v="confirm"/>
    <x v="3"/>
    <s v="曲保吉"/>
    <s v="曲保吉_x000d__x000a_数据分析部"/>
    <s v="_x000a_数据分析部"/>
    <s v="主营成本"/>
    <n v="2443.75"/>
    <n v="446.25"/>
    <n v="31.875"/>
    <n v="10.625"/>
    <n v="21.25"/>
    <n v="233.75"/>
    <n v="148.75"/>
    <n v="42.5"/>
    <n v="0"/>
    <n v="3378.75"/>
    <n v="42.5"/>
    <s v="2014-ABC-CR-BSC"/>
  </r>
  <r>
    <s v="2015"/>
    <s v="03"/>
    <n v="42086"/>
    <s v="2014-CITIC-CR-DAS"/>
    <n v="40"/>
    <n v="13"/>
    <s v="曲保吉_x000d__x000a_数据分析部"/>
    <s v="confirm"/>
    <x v="3"/>
    <s v="曲保吉"/>
    <s v="曲保吉_x000d__x000a_数据分析部"/>
    <s v="_x000a_数据分析部"/>
    <s v="主营成本"/>
    <n v="2443.75"/>
    <n v="446.25"/>
    <n v="31.875"/>
    <n v="10.625"/>
    <n v="21.25"/>
    <n v="233.75"/>
    <n v="148.75"/>
    <n v="42.5"/>
    <n v="0"/>
    <n v="3378.75"/>
    <n v="42.5"/>
    <s v="2014-CITIC-CR-DAS"/>
  </r>
  <r>
    <s v="2015"/>
    <s v="03"/>
    <n v="42065"/>
    <s v="2014-CGBC-CR-BSC"/>
    <n v="9"/>
    <n v="10"/>
    <s v="李文君_x000d__x000a_战略分析部"/>
    <s v="confirm"/>
    <x v="4"/>
    <s v="李文君"/>
    <s v="李文君_x000d__x000a_战略分析部"/>
    <s v="_x000a_战略分析部"/>
    <s v="主营成本"/>
    <n v="708.75"/>
    <n v="118.125"/>
    <n v="8.4375"/>
    <n v="2.8125"/>
    <n v="5.625"/>
    <n v="61.875"/>
    <n v="39.375"/>
    <n v="7.65"/>
    <n v="0"/>
    <n v="952.65"/>
    <n v="7.65"/>
    <s v="2014-CGBC-CR-BSC"/>
  </r>
  <r>
    <s v="2015"/>
    <s v="03"/>
    <n v="42065"/>
    <s v="2014-CUPS-BS-BSC"/>
    <n v="5"/>
    <n v="10"/>
    <s v="李文君_x000d__x000a_战略分析部"/>
    <s v="done"/>
    <x v="4"/>
    <s v="李文君"/>
    <s v="李文君_x000d__x000a_战略分析部"/>
    <s v="_x000a_战略分析部"/>
    <s v="主营成本"/>
    <n v="393.75"/>
    <n v="65.625"/>
    <n v="4.6875"/>
    <n v="1.5625"/>
    <n v="3.125"/>
    <n v="34.375"/>
    <n v="21.875"/>
    <n v="4.25"/>
    <n v="0"/>
    <n v="529.25"/>
    <n v="4.25"/>
    <s v="2014-CUPS-BS-BSC"/>
  </r>
  <r>
    <s v="2015"/>
    <s v="03"/>
    <n v="42065"/>
    <s v="2015-BOC-CR-DAS"/>
    <n v="13"/>
    <n v="10"/>
    <s v="李文君_x000d__x000a_战略分析部"/>
    <s v="done"/>
    <x v="4"/>
    <s v="李文君"/>
    <s v="李文君_x000d__x000a_战略分析部"/>
    <s v="_x000a_战略分析部"/>
    <s v="主营成本"/>
    <n v="1023.75"/>
    <n v="170.625"/>
    <n v="12.1875"/>
    <n v="4.0625"/>
    <n v="8.125"/>
    <n v="89.375"/>
    <n v="56.875"/>
    <n v="11.05"/>
    <n v="0"/>
    <n v="1376.05"/>
    <n v="11.05"/>
    <s v="2015-BOC-CR-DAS"/>
  </r>
  <r>
    <s v="2015"/>
    <s v="03"/>
    <n v="42065"/>
    <s v="---病假"/>
    <n v="4"/>
    <n v="10"/>
    <s v="李文君_x000d__x000a_战略分析部"/>
    <s v="done"/>
    <x v="4"/>
    <s v="李文君"/>
    <s v="李文君_x000d__x000a_战略分析部"/>
    <s v="_x000a_战略分析部"/>
    <s v="主营成本"/>
    <n v="315"/>
    <n v="52.5"/>
    <n v="3.75"/>
    <n v="1.25"/>
    <n v="2.5"/>
    <n v="27.5"/>
    <n v="17.5"/>
    <n v="3.4"/>
    <n v="0"/>
    <n v="423.4"/>
    <n v="3.4"/>
    <s v="A"/>
  </r>
  <r>
    <s v="2015"/>
    <s v="03"/>
    <n v="42065"/>
    <s v="-UPA-SA-G&amp;A"/>
    <n v="9"/>
    <n v="10"/>
    <s v="李文君_x000d__x000a_战略分析部"/>
    <s v="done"/>
    <x v="4"/>
    <s v="李文君"/>
    <s v="李文君_x000d__x000a_战略分析部"/>
    <s v="_x000a_战略分析部"/>
    <s v="主营成本"/>
    <n v="708.75"/>
    <n v="118.125"/>
    <n v="8.4375"/>
    <n v="2.8125"/>
    <n v="5.625"/>
    <n v="61.875"/>
    <n v="39.375"/>
    <n v="7.65"/>
    <n v="0"/>
    <n v="952.65"/>
    <n v="7.65"/>
    <s v="-UPA-SA-G&amp;A"/>
  </r>
  <r>
    <s v="2015"/>
    <s v="03"/>
    <n v="42072"/>
    <s v="2014-CEBC-CR-BSC"/>
    <n v="3"/>
    <n v="11"/>
    <s v="李文君_x000d__x000a_战略分析部"/>
    <s v="done"/>
    <x v="4"/>
    <s v="李文君"/>
    <s v="李文君_x000d__x000a_战略分析部"/>
    <s v="_x000a_战略分析部"/>
    <s v="主营成本"/>
    <n v="236.25"/>
    <n v="39.375"/>
    <n v="2.8125"/>
    <n v="0.9375"/>
    <n v="1.875"/>
    <n v="20.625"/>
    <n v="13.125"/>
    <n v="2.5499999999999998"/>
    <n v="0"/>
    <n v="317.55"/>
    <n v="2.5499999999999998"/>
    <s v="2014-CEBC-CR-BSC"/>
  </r>
  <r>
    <s v="2015"/>
    <s v="03"/>
    <n v="42072"/>
    <s v="2014-BOC-CR-DAS"/>
    <n v="5"/>
    <n v="11"/>
    <s v="李文君_x000d__x000a_战略分析部"/>
    <s v="done"/>
    <x v="4"/>
    <s v="李文君"/>
    <s v="李文君_x000d__x000a_战略分析部"/>
    <s v="_x000a_战略分析部"/>
    <s v="主营成本"/>
    <n v="393.75"/>
    <n v="65.625"/>
    <n v="4.6875"/>
    <n v="1.5625"/>
    <n v="3.125"/>
    <n v="34.375"/>
    <n v="21.875"/>
    <n v="4.25"/>
    <n v="0"/>
    <n v="529.25"/>
    <n v="4.25"/>
    <s v="2014-BOC-CR-DAS"/>
  </r>
  <r>
    <s v="2015"/>
    <s v="03"/>
    <n v="42072"/>
    <s v="2014-CUPS-BS-BSC"/>
    <n v="5"/>
    <n v="11"/>
    <s v="李文君_x000d__x000a_战略分析部"/>
    <s v="done"/>
    <x v="4"/>
    <s v="李文君"/>
    <s v="李文君_x000d__x000a_战略分析部"/>
    <s v="_x000a_战略分析部"/>
    <s v="主营成本"/>
    <n v="393.75"/>
    <n v="65.625"/>
    <n v="4.6875"/>
    <n v="1.5625"/>
    <n v="3.125"/>
    <n v="34.375"/>
    <n v="21.875"/>
    <n v="4.25"/>
    <n v="0"/>
    <n v="529.25"/>
    <n v="4.25"/>
    <s v="2014-CUPS-BS-BSC"/>
  </r>
  <r>
    <s v="2015"/>
    <s v="03"/>
    <n v="42072"/>
    <s v="2015-BOC-CR-DAS"/>
    <n v="6"/>
    <n v="11"/>
    <s v="李文君_x000d__x000a_战略分析部"/>
    <s v="done"/>
    <x v="4"/>
    <s v="李文君"/>
    <s v="李文君_x000d__x000a_战略分析部"/>
    <s v="_x000a_战略分析部"/>
    <s v="主营成本"/>
    <n v="472.5"/>
    <n v="78.75"/>
    <n v="5.625"/>
    <n v="1.875"/>
    <n v="3.75"/>
    <n v="41.25"/>
    <n v="26.25"/>
    <n v="5.0999999999999996"/>
    <n v="0"/>
    <n v="635.1"/>
    <n v="5.0999999999999996"/>
    <s v="2015-BOC-CR-DAS"/>
  </r>
  <r>
    <s v="2015"/>
    <s v="03"/>
    <n v="42072"/>
    <s v="2015-CITIC-RM-DAS"/>
    <n v="7"/>
    <n v="11"/>
    <s v="李文君_x000d__x000a_战略分析部"/>
    <s v="done"/>
    <x v="4"/>
    <s v="李文君"/>
    <s v="李文君_x000d__x000a_战略分析部"/>
    <s v="_x000a_战略分析部"/>
    <s v="主营成本"/>
    <n v="551.25"/>
    <n v="91.875"/>
    <n v="6.5625"/>
    <n v="2.1875"/>
    <n v="4.375"/>
    <n v="48.125"/>
    <n v="30.625"/>
    <n v="5.95"/>
    <n v="0"/>
    <n v="740.95"/>
    <n v="5.95"/>
    <s v="2015-CITIC-RM-DAS"/>
  </r>
  <r>
    <s v="2015"/>
    <s v="03"/>
    <n v="42072"/>
    <s v="-UPA-SA-M&amp;D"/>
    <n v="14"/>
    <n v="11"/>
    <s v="李文君_x000d__x000a_战略分析部"/>
    <s v="done"/>
    <x v="4"/>
    <s v="李文君"/>
    <s v="李文君_x000d__x000a_战略分析部"/>
    <s v="_x000a_战略分析部"/>
    <s v="主营成本"/>
    <n v="1102.5"/>
    <n v="183.75"/>
    <n v="13.125"/>
    <n v="4.375"/>
    <n v="8.75"/>
    <n v="96.25"/>
    <n v="61.25"/>
    <n v="11.9"/>
    <n v="0"/>
    <n v="1481.9"/>
    <n v="11.9"/>
    <s v="-UPA-SA-M&amp;D"/>
  </r>
  <r>
    <s v="2015"/>
    <s v="03"/>
    <n v="42079"/>
    <s v="2014-CGBC-CR-BSC"/>
    <n v="6"/>
    <n v="12"/>
    <s v="李文君_x000d__x000a_战略分析部"/>
    <s v="done"/>
    <x v="4"/>
    <s v="李文君"/>
    <s v="李文君_x000d__x000a_战略分析部"/>
    <s v="_x000a_战略分析部"/>
    <s v="主营成本"/>
    <n v="472.5"/>
    <n v="78.75"/>
    <n v="5.625"/>
    <n v="1.875"/>
    <n v="3.75"/>
    <n v="41.25"/>
    <n v="26.25"/>
    <n v="5.0999999999999996"/>
    <n v="0"/>
    <n v="635.1"/>
    <n v="5.0999999999999996"/>
    <s v="2014-CGBC-CR-BSC"/>
  </r>
  <r>
    <s v="2015"/>
    <s v="03"/>
    <n v="42079"/>
    <s v="2014-ABC-CR-BSC"/>
    <n v="6"/>
    <n v="12"/>
    <s v="李文君_x000d__x000a_战略分析部"/>
    <s v="done"/>
    <x v="4"/>
    <s v="李文君"/>
    <s v="李文君_x000d__x000a_战略分析部"/>
    <s v="_x000a_战略分析部"/>
    <s v="主营成本"/>
    <n v="472.5"/>
    <n v="78.75"/>
    <n v="5.625"/>
    <n v="1.875"/>
    <n v="3.75"/>
    <n v="41.25"/>
    <n v="26.25"/>
    <n v="5.0999999999999996"/>
    <n v="0"/>
    <n v="635.1"/>
    <n v="5.0999999999999996"/>
    <s v="2014-ABC-CR-BSC"/>
  </r>
  <r>
    <s v="2015"/>
    <s v="03"/>
    <n v="42079"/>
    <s v="2015-BOC-CR-DAS"/>
    <n v="10"/>
    <n v="12"/>
    <s v="李文君_x000d__x000a_战略分析部"/>
    <s v="done"/>
    <x v="4"/>
    <s v="李文君"/>
    <s v="李文君_x000d__x000a_战略分析部"/>
    <s v="_x000a_战略分析部"/>
    <s v="主营成本"/>
    <n v="787.5"/>
    <n v="131.25"/>
    <n v="9.375"/>
    <n v="3.125"/>
    <n v="6.25"/>
    <n v="68.75"/>
    <n v="43.75"/>
    <n v="8.5"/>
    <n v="0"/>
    <n v="1058.5"/>
    <n v="8.5"/>
    <s v="2015-BOC-CR-DAS"/>
  </r>
  <r>
    <s v="2015"/>
    <s v="03"/>
    <n v="42079"/>
    <s v="2015-CITIC-RM-DAS"/>
    <n v="9"/>
    <n v="12"/>
    <s v="李文君_x000d__x000a_战略分析部"/>
    <s v="done"/>
    <x v="4"/>
    <s v="李文君"/>
    <s v="李文君_x000d__x000a_战略分析部"/>
    <s v="_x000a_战略分析部"/>
    <s v="主营成本"/>
    <n v="708.75"/>
    <n v="118.125"/>
    <n v="8.4375"/>
    <n v="2.8125"/>
    <n v="5.625"/>
    <n v="61.875"/>
    <n v="39.375"/>
    <n v="7.65"/>
    <n v="0"/>
    <n v="952.65"/>
    <n v="7.65"/>
    <s v="2015-CITIC-RM-DAS"/>
  </r>
  <r>
    <s v="2015"/>
    <s v="03"/>
    <n v="42079"/>
    <s v="-UPA-SA-G&amp;A"/>
    <n v="9"/>
    <n v="12"/>
    <s v="李文君_x000d__x000a_战略分析部"/>
    <s v="done"/>
    <x v="4"/>
    <s v="李文君"/>
    <s v="李文君_x000d__x000a_战略分析部"/>
    <s v="_x000a_战略分析部"/>
    <s v="主营成本"/>
    <n v="708.75"/>
    <n v="118.125"/>
    <n v="8.4375"/>
    <n v="2.8125"/>
    <n v="5.625"/>
    <n v="61.875"/>
    <n v="39.375"/>
    <n v="7.65"/>
    <n v="0"/>
    <n v="952.65"/>
    <n v="7.65"/>
    <s v="-UPA-SA-G&amp;A"/>
  </r>
  <r>
    <s v="2015"/>
    <s v="03"/>
    <n v="42086"/>
    <s v="2014-ABC-CR-BSC"/>
    <n v="3"/>
    <n v="13"/>
    <s v="李文君_x000d__x000a_战略分析部"/>
    <s v="done"/>
    <x v="4"/>
    <s v="李文君"/>
    <s v="李文君_x000d__x000a_战略分析部"/>
    <s v="_x000a_战略分析部"/>
    <s v="主营成本"/>
    <n v="236.25"/>
    <n v="39.375"/>
    <n v="2.8125"/>
    <n v="0.9375"/>
    <n v="1.875"/>
    <n v="20.625"/>
    <n v="13.125"/>
    <n v="2.5499999999999998"/>
    <n v="0"/>
    <n v="317.55"/>
    <n v="2.5499999999999998"/>
    <s v="2014-ABC-CR-BSC"/>
  </r>
  <r>
    <s v="2015"/>
    <s v="03"/>
    <n v="42086"/>
    <s v="2014-BOC-CR-DAS"/>
    <n v="4"/>
    <n v="13"/>
    <s v="李文君_x000d__x000a_战略分析部"/>
    <s v="done"/>
    <x v="4"/>
    <s v="李文君"/>
    <s v="李文君_x000d__x000a_战略分析部"/>
    <s v="_x000a_战略分析部"/>
    <s v="主营成本"/>
    <n v="315"/>
    <n v="52.5"/>
    <n v="3.75"/>
    <n v="1.25"/>
    <n v="2.5"/>
    <n v="27.5"/>
    <n v="17.5"/>
    <n v="3.4"/>
    <n v="0"/>
    <n v="423.4"/>
    <n v="3.4"/>
    <s v="2014-BOC-CR-DAS"/>
  </r>
  <r>
    <s v="2015"/>
    <s v="03"/>
    <n v="42086"/>
    <s v="2015-BOC-CR-DAS"/>
    <n v="10"/>
    <n v="13"/>
    <s v="李文君_x000d__x000a_战略分析部"/>
    <s v="done"/>
    <x v="4"/>
    <s v="李文君"/>
    <s v="李文君_x000d__x000a_战略分析部"/>
    <s v="_x000a_战略分析部"/>
    <s v="主营成本"/>
    <n v="787.5"/>
    <n v="131.25"/>
    <n v="9.375"/>
    <n v="3.125"/>
    <n v="6.25"/>
    <n v="68.75"/>
    <n v="43.75"/>
    <n v="8.5"/>
    <n v="0"/>
    <n v="1058.5"/>
    <n v="8.5"/>
    <s v="2015-BOC-CR-DAS"/>
  </r>
  <r>
    <s v="2015"/>
    <s v="03"/>
    <n v="42086"/>
    <s v="2015-CITIC-RM-DAS"/>
    <n v="5"/>
    <n v="13"/>
    <s v="李文君_x000d__x000a_战略分析部"/>
    <s v="done"/>
    <x v="4"/>
    <s v="李文君"/>
    <s v="李文君_x000d__x000a_战略分析部"/>
    <s v="_x000a_战略分析部"/>
    <s v="主营成本"/>
    <n v="393.75"/>
    <n v="65.625"/>
    <n v="4.6875"/>
    <n v="1.5625"/>
    <n v="3.125"/>
    <n v="34.375"/>
    <n v="21.875"/>
    <n v="4.25"/>
    <n v="0"/>
    <n v="529.25"/>
    <n v="4.25"/>
    <s v="2015-CITIC-RM-DAS"/>
  </r>
  <r>
    <s v="2015"/>
    <s v="03"/>
    <n v="42086"/>
    <s v="-UPA-SA-M&amp;D"/>
    <n v="18"/>
    <n v="13"/>
    <s v="李文君_x000d__x000a_战略分析部"/>
    <s v="done"/>
    <x v="4"/>
    <s v="李文君"/>
    <s v="李文君_x000d__x000a_战略分析部"/>
    <s v="_x000a_战略分析部"/>
    <s v="主营成本"/>
    <n v="1417.5"/>
    <n v="236.25"/>
    <n v="16.875"/>
    <n v="5.625"/>
    <n v="11.25"/>
    <n v="123.75"/>
    <n v="78.75"/>
    <n v="15.3"/>
    <n v="0"/>
    <n v="1905.3"/>
    <n v="15.3"/>
    <s v="-UPA-SA-M&amp;D"/>
  </r>
  <r>
    <s v="2015"/>
    <s v="03"/>
    <n v="42093"/>
    <s v="2014-CGBC-CR-BSC"/>
    <n v="11"/>
    <n v="14"/>
    <s v="李文君_x000d__x000a_战略分析部"/>
    <s v="done"/>
    <x v="4"/>
    <s v="李文君"/>
    <s v="李文君_x000d__x000a_战略分析部"/>
    <s v="_x000a_战略分析部"/>
    <s v="主营成本"/>
    <n v="866.25"/>
    <n v="144.375"/>
    <n v="10.3125"/>
    <n v="3.4375"/>
    <n v="6.875"/>
    <n v="75.625"/>
    <n v="48.125"/>
    <n v="9.35"/>
    <n v="0"/>
    <n v="1164.3499999999999"/>
    <n v="9.35"/>
    <s v="2014-CGBC-CR-BSC"/>
  </r>
  <r>
    <s v="2015"/>
    <s v="03"/>
    <n v="42093"/>
    <s v="2015-CITIC-RM-DAS"/>
    <n v="4"/>
    <n v="14"/>
    <s v="李文君_x000d__x000a_战略分析部"/>
    <s v="done"/>
    <x v="4"/>
    <s v="李文君"/>
    <s v="李文君_x000d__x000a_战略分析部"/>
    <s v="_x000a_战略分析部"/>
    <s v="主营成本"/>
    <n v="315"/>
    <n v="52.5"/>
    <n v="3.75"/>
    <n v="1.25"/>
    <n v="2.5"/>
    <n v="27.5"/>
    <n v="17.5"/>
    <n v="3.4"/>
    <n v="0"/>
    <n v="423.4"/>
    <n v="3.4"/>
    <s v="2015-CITIC-RM-DAS"/>
  </r>
  <r>
    <s v="2015"/>
    <s v="03"/>
    <n v="42093"/>
    <s v="---年假"/>
    <n v="20"/>
    <n v="14"/>
    <s v="李文君_x000d__x000a_战略分析部"/>
    <s v="done"/>
    <x v="4"/>
    <s v="李文君"/>
    <s v="李文君_x000d__x000a_战略分析部"/>
    <s v="_x000a_战略分析部"/>
    <s v="主营成本"/>
    <n v="1575"/>
    <n v="262.5"/>
    <n v="18.75"/>
    <n v="6.25"/>
    <n v="12.5"/>
    <n v="137.5"/>
    <n v="87.5"/>
    <n v="17"/>
    <n v="0"/>
    <n v="2117"/>
    <n v="17"/>
    <s v="A"/>
  </r>
  <r>
    <s v="2015"/>
    <s v="03"/>
    <n v="42093"/>
    <s v="-UPA-SA-M&amp;D"/>
    <n v="5"/>
    <n v="14"/>
    <s v="李文君_x000d__x000a_战略分析部"/>
    <s v="done"/>
    <x v="4"/>
    <s v="李文君"/>
    <s v="李文君_x000d__x000a_战略分析部"/>
    <s v="_x000a_战略分析部"/>
    <s v="主营成本"/>
    <n v="393.75"/>
    <n v="65.625"/>
    <n v="4.6875"/>
    <n v="1.5625"/>
    <n v="3.125"/>
    <n v="34.375"/>
    <n v="21.875"/>
    <n v="4.25"/>
    <n v="0"/>
    <n v="529.25"/>
    <n v="4.25"/>
    <s v="-UPA-SA-M&amp;D"/>
  </r>
  <r>
    <s v="2015"/>
    <s v="03"/>
    <n v="42065"/>
    <s v="2014-CEBC-CR-BSC"/>
    <n v="40"/>
    <n v="10"/>
    <s v="殷敦伟_x000d__x000a_数据分析部"/>
    <s v="done"/>
    <x v="5"/>
    <s v="殷敦伟"/>
    <s v="殷敦伟_x000d__x000a_数据分析部"/>
    <s v="_x000a_数据分析部"/>
    <s v="主营成本"/>
    <n v="5500"/>
    <n v="634.53599999999994"/>
    <n v="45.323999999999998"/>
    <n v="15.108000000000002"/>
    <n v="30.216000000000005"/>
    <n v="332.37600000000003"/>
    <n v="211.6"/>
    <n v="34"/>
    <n v="0"/>
    <n v="6803.16"/>
    <n v="34"/>
    <s v="2014-CEBC-CR-BSC"/>
  </r>
  <r>
    <s v="2015"/>
    <s v="03"/>
    <n v="42072"/>
    <s v="2014-CEBC-CR-BSC"/>
    <n v="40"/>
    <n v="11"/>
    <s v="殷敦伟_x000d__x000a_数据分析部"/>
    <s v="done"/>
    <x v="5"/>
    <s v="殷敦伟"/>
    <s v="殷敦伟_x000d__x000a_数据分析部"/>
    <s v="_x000a_数据分析部"/>
    <s v="主营成本"/>
    <n v="5500"/>
    <n v="634.53599999999994"/>
    <n v="45.323999999999998"/>
    <n v="15.108000000000002"/>
    <n v="30.216000000000005"/>
    <n v="332.37600000000003"/>
    <n v="211.6"/>
    <n v="34"/>
    <n v="0"/>
    <n v="6803.16"/>
    <n v="34"/>
    <s v="2014-CEBC-CR-BSC"/>
  </r>
  <r>
    <s v="2015"/>
    <s v="03"/>
    <n v="42079"/>
    <s v="2014-CEBC-CR-BSC"/>
    <n v="40"/>
    <n v="12"/>
    <s v="殷敦伟_x000d__x000a_数据分析部"/>
    <s v="done"/>
    <x v="5"/>
    <s v="殷敦伟"/>
    <s v="殷敦伟_x000d__x000a_数据分析部"/>
    <s v="_x000a_数据分析部"/>
    <s v="主营成本"/>
    <n v="5500"/>
    <n v="634.53599999999994"/>
    <n v="45.323999999999998"/>
    <n v="15.108000000000002"/>
    <n v="30.216000000000005"/>
    <n v="332.37600000000003"/>
    <n v="211.6"/>
    <n v="34"/>
    <n v="0"/>
    <n v="6803.16"/>
    <n v="34"/>
    <s v="2014-CEBC-CR-BSC"/>
  </r>
  <r>
    <s v="2015"/>
    <s v="03"/>
    <n v="42086"/>
    <s v="2014-CEBC-CR-BSC"/>
    <n v="40"/>
    <n v="13"/>
    <s v="殷敦伟_x000d__x000a_数据分析部"/>
    <s v="done"/>
    <x v="5"/>
    <s v="殷敦伟"/>
    <s v="殷敦伟_x000d__x000a_数据分析部"/>
    <s v="_x000a_数据分析部"/>
    <s v="主营成本"/>
    <n v="5500"/>
    <n v="634.53599999999994"/>
    <n v="45.323999999999998"/>
    <n v="15.108000000000002"/>
    <n v="30.216000000000005"/>
    <n v="332.37600000000003"/>
    <n v="211.6"/>
    <n v="34"/>
    <n v="0"/>
    <n v="6803.16"/>
    <n v="34"/>
    <s v="2014-CEBC-CR-BSC"/>
  </r>
  <r>
    <s v="2015"/>
    <s v="03"/>
    <n v="42093"/>
    <s v="2014-CEBC-CR-BSC"/>
    <n v="40"/>
    <n v="14"/>
    <s v="殷敦伟_x000d__x000a_数据分析部"/>
    <s v="done"/>
    <x v="5"/>
    <s v="殷敦伟"/>
    <s v="殷敦伟_x000d__x000a_数据分析部"/>
    <s v="_x000a_数据分析部"/>
    <s v="主营成本"/>
    <n v="5500"/>
    <n v="634.53599999999994"/>
    <n v="45.323999999999998"/>
    <n v="15.108000000000002"/>
    <n v="30.216000000000005"/>
    <n v="332.37600000000003"/>
    <n v="211.6"/>
    <n v="34"/>
    <n v="0"/>
    <n v="6803.16"/>
    <n v="34"/>
    <s v="2014-CEBC-CR-BSC"/>
  </r>
  <r>
    <s v="2015"/>
    <s v="03"/>
    <n v="42065"/>
    <s v="ABC012014"/>
    <n v="40"/>
    <n v="10"/>
    <s v="徐婷婷_x000d__x000a_量化分析部"/>
    <s v="done"/>
    <x v="6"/>
    <s v="徐婷婷"/>
    <s v="徐婷婷_x000d__x000a_量化分析部"/>
    <s v="_x000a_量化分析部"/>
    <s v="主营成本"/>
    <n v="4840"/>
    <n v="634.53599999999994"/>
    <n v="45.323999999999998"/>
    <n v="15.108000000000002"/>
    <n v="30.216000000000005"/>
    <n v="332.37600000000003"/>
    <n v="211.6"/>
    <n v="34"/>
    <n v="0"/>
    <n v="6143.16"/>
    <n v="34"/>
    <s v="ABC012014"/>
  </r>
  <r>
    <s v="2015"/>
    <s v="03"/>
    <n v="42072"/>
    <s v="2014-ABC-CR-BSC"/>
    <n v="40"/>
    <n v="11"/>
    <s v="徐婷婷_x000d__x000a_量化分析部"/>
    <s v="done"/>
    <x v="6"/>
    <s v="徐婷婷"/>
    <s v="徐婷婷_x000d__x000a_量化分析部"/>
    <s v="_x000a_量化分析部"/>
    <s v="主营成本"/>
    <n v="4840"/>
    <n v="634.53599999999994"/>
    <n v="45.323999999999998"/>
    <n v="15.108000000000002"/>
    <n v="30.216000000000005"/>
    <n v="332.37600000000003"/>
    <n v="211.6"/>
    <n v="34"/>
    <n v="0"/>
    <n v="6143.16"/>
    <n v="34"/>
    <s v="2014-ABC-CR-BSC"/>
  </r>
  <r>
    <s v="2015"/>
    <s v="03"/>
    <n v="42079"/>
    <s v="2014-ABC-CR-BSC"/>
    <n v="40"/>
    <n v="12"/>
    <s v="徐婷婷_x000d__x000a_量化分析部"/>
    <s v="done"/>
    <x v="6"/>
    <s v="徐婷婷"/>
    <s v="徐婷婷_x000d__x000a_量化分析部"/>
    <s v="_x000a_量化分析部"/>
    <s v="主营成本"/>
    <n v="4840"/>
    <n v="634.53599999999994"/>
    <n v="45.323999999999998"/>
    <n v="15.108000000000002"/>
    <n v="30.216000000000005"/>
    <n v="332.37600000000003"/>
    <n v="211.6"/>
    <n v="34"/>
    <n v="0"/>
    <n v="6143.16"/>
    <n v="34"/>
    <s v="2014-ABC-CR-BSC"/>
  </r>
  <r>
    <s v="2015"/>
    <s v="03"/>
    <n v="42086"/>
    <s v="2014-ABC-CR-BSC"/>
    <n v="40"/>
    <n v="13"/>
    <s v="徐婷婷_x000d__x000a_量化分析部"/>
    <s v="confirm"/>
    <x v="6"/>
    <s v="徐婷婷"/>
    <s v="徐婷婷_x000d__x000a_量化分析部"/>
    <s v="_x000a_量化分析部"/>
    <s v="主营成本"/>
    <n v="4840"/>
    <n v="634.53599999999994"/>
    <n v="45.323999999999998"/>
    <n v="15.108000000000002"/>
    <n v="30.216000000000005"/>
    <n v="332.37600000000003"/>
    <n v="211.6"/>
    <n v="34"/>
    <n v="0"/>
    <n v="6143.16"/>
    <n v="34"/>
    <s v="2014-ABC-CR-BSC"/>
  </r>
  <r>
    <s v="2015"/>
    <s v="03"/>
    <n v="42093"/>
    <s v="2014-ABC-CR-BSC"/>
    <n v="40"/>
    <n v="14"/>
    <s v="徐婷婷_x000d__x000a_量化分析部"/>
    <s v="confirm"/>
    <x v="6"/>
    <s v="徐婷婷"/>
    <s v="徐婷婷_x000d__x000a_量化分析部"/>
    <s v="_x000a_量化分析部"/>
    <s v="主营成本"/>
    <n v="4840"/>
    <n v="634.53599999999994"/>
    <n v="45.323999999999998"/>
    <n v="15.108000000000002"/>
    <n v="30.216000000000005"/>
    <n v="332.37600000000003"/>
    <n v="211.6"/>
    <n v="34"/>
    <n v="0"/>
    <n v="6143.16"/>
    <n v="34"/>
    <s v="2014-ABC-CR-BSC"/>
  </r>
  <r>
    <s v="2015"/>
    <s v="03"/>
    <n v="42065"/>
    <s v="---病假"/>
    <n v="8"/>
    <n v="10"/>
    <s v="刘轶如_x000d__x000a_战略分析部"/>
    <s v="confirm"/>
    <x v="7"/>
    <s v="刘轶如"/>
    <s v="刘轶如_x000d__x000a_战略分析部"/>
    <s v="_x000a_战略分析部"/>
    <s v="主营成本"/>
    <n v="814"/>
    <n v="126.90719999999999"/>
    <n v="9.0648"/>
    <n v="3.0216000000000003"/>
    <n v="6.0432000000000006"/>
    <n v="66.475200000000001"/>
    <n v="42.32"/>
    <n v="6.8"/>
    <n v="0"/>
    <n v="1074.6320000000001"/>
    <n v="6.8"/>
    <s v="A"/>
  </r>
  <r>
    <s v="2015"/>
    <s v="03"/>
    <n v="42065"/>
    <s v="ABC012014"/>
    <n v="32"/>
    <n v="10"/>
    <s v="刘轶如_x000d__x000a_战略分析部"/>
    <s v="done"/>
    <x v="7"/>
    <s v="刘轶如"/>
    <s v="刘轶如_x000d__x000a_战略分析部"/>
    <s v="_x000a_战略分析部"/>
    <s v="主营成本"/>
    <n v="3256"/>
    <n v="507.62879999999996"/>
    <n v="36.2592"/>
    <n v="12.086400000000001"/>
    <n v="24.172800000000002"/>
    <n v="265.9008"/>
    <n v="169.28"/>
    <n v="27.2"/>
    <n v="0"/>
    <n v="4298.5280000000002"/>
    <n v="27.2"/>
    <s v="ABC012014"/>
  </r>
  <r>
    <s v="2015"/>
    <s v="03"/>
    <n v="42072"/>
    <s v="2014-CGBC-CR-BSC"/>
    <n v="32"/>
    <n v="11"/>
    <s v="刘轶如_x000d__x000a_战略分析部"/>
    <s v="done"/>
    <x v="7"/>
    <s v="刘轶如"/>
    <s v="刘轶如_x000d__x000a_战略分析部"/>
    <s v="_x000a_战略分析部"/>
    <s v="主营成本"/>
    <n v="3256"/>
    <n v="507.62879999999996"/>
    <n v="36.2592"/>
    <n v="12.086400000000001"/>
    <n v="24.172800000000002"/>
    <n v="265.9008"/>
    <n v="169.28"/>
    <n v="27.2"/>
    <n v="0"/>
    <n v="4298.5280000000002"/>
    <n v="27.2"/>
    <s v="2014-CGBC-CR-BSC"/>
  </r>
  <r>
    <s v="2015"/>
    <s v="03"/>
    <n v="42072"/>
    <s v="2014-ABC-CR-BSC"/>
    <n v="8"/>
    <n v="11"/>
    <s v="刘轶如_x000d__x000a_战略分析部"/>
    <s v="done"/>
    <x v="7"/>
    <s v="刘轶如"/>
    <s v="刘轶如_x000d__x000a_战略分析部"/>
    <s v="_x000a_战略分析部"/>
    <s v="主营成本"/>
    <n v="814"/>
    <n v="126.90719999999999"/>
    <n v="9.0648"/>
    <n v="3.0216000000000003"/>
    <n v="6.0432000000000006"/>
    <n v="66.475200000000001"/>
    <n v="42.32"/>
    <n v="6.8"/>
    <n v="0"/>
    <n v="1074.6320000000001"/>
    <n v="6.8"/>
    <s v="2014-ABC-CR-BSC"/>
  </r>
  <r>
    <s v="2015"/>
    <s v="03"/>
    <n v="42079"/>
    <s v="2014-CGBC-CR-BSC"/>
    <n v="40"/>
    <n v="12"/>
    <s v="刘轶如_x000d__x000a_战略分析部"/>
    <s v="done"/>
    <x v="7"/>
    <s v="刘轶如"/>
    <s v="刘轶如_x000d__x000a_战略分析部"/>
    <s v="_x000a_战略分析部"/>
    <s v="主营成本"/>
    <n v="4070"/>
    <n v="634.53599999999994"/>
    <n v="45.323999999999998"/>
    <n v="15.108000000000002"/>
    <n v="30.216000000000005"/>
    <n v="332.37600000000003"/>
    <n v="211.6"/>
    <n v="34"/>
    <n v="0"/>
    <n v="5373.16"/>
    <n v="34"/>
    <s v="2014-CGBC-CR-BSC"/>
  </r>
  <r>
    <s v="2015"/>
    <s v="03"/>
    <n v="42086"/>
    <s v="2014-CGBC-CR-BSC"/>
    <n v="40"/>
    <n v="13"/>
    <s v="刘轶如_x000d__x000a_战略分析部"/>
    <s v="done"/>
    <x v="7"/>
    <s v="刘轶如"/>
    <s v="刘轶如_x000d__x000a_战略分析部"/>
    <s v="_x000a_战略分析部"/>
    <s v="主营成本"/>
    <n v="4070"/>
    <n v="634.53599999999994"/>
    <n v="45.323999999999998"/>
    <n v="15.108000000000002"/>
    <n v="30.216000000000005"/>
    <n v="332.37600000000003"/>
    <n v="211.6"/>
    <n v="34"/>
    <n v="0"/>
    <n v="5373.16"/>
    <n v="34"/>
    <s v="2014-CGBC-CR-BSC"/>
  </r>
  <r>
    <s v="2015"/>
    <s v="03"/>
    <n v="42093"/>
    <s v="2014-CGBC-CR-BSC"/>
    <n v="40"/>
    <n v="14"/>
    <s v="刘轶如_x000d__x000a_战略分析部"/>
    <s v="done"/>
    <x v="7"/>
    <s v="刘轶如"/>
    <s v="刘轶如_x000d__x000a_战略分析部"/>
    <s v="_x000a_战略分析部"/>
    <s v="主营成本"/>
    <n v="4070"/>
    <n v="634.53599999999994"/>
    <n v="45.323999999999998"/>
    <n v="15.108000000000002"/>
    <n v="30.216000000000005"/>
    <n v="332.37600000000003"/>
    <n v="211.6"/>
    <n v="34"/>
    <n v="0"/>
    <n v="5373.16"/>
    <n v="34"/>
    <s v="2014-CGBC-CR-BSC"/>
  </r>
  <r>
    <s v="2015"/>
    <s v="03"/>
    <n v="42065"/>
    <s v="2014-CMB-SMF-UPAS"/>
    <n v="10"/>
    <n v="10"/>
    <s v="汤红平_x000d__x000a_应用开发部"/>
    <s v="done"/>
    <x v="8"/>
    <s v="汤红平"/>
    <s v="汤红平_x000d__x000a_应用开发部"/>
    <s v="_x000a_应用开发部"/>
    <s v="主营成本"/>
    <n v="1980"/>
    <n v="158.63399999999999"/>
    <n v="11.331"/>
    <n v="3.7770000000000006"/>
    <n v="7.5540000000000012"/>
    <n v="83.094000000000008"/>
    <n v="52.9"/>
    <n v="8.5"/>
    <n v="0"/>
    <n v="2305.79"/>
    <n v="8.5"/>
    <s v="2014-CMB-SMF-UPAS"/>
  </r>
  <r>
    <s v="2015"/>
    <s v="03"/>
    <n v="42065"/>
    <s v="2015-UPA-AD-APP"/>
    <n v="15"/>
    <n v="10"/>
    <s v="汤红平_x000d__x000a_应用开发部"/>
    <s v="done"/>
    <x v="8"/>
    <s v="汤红平"/>
    <s v="汤红平_x000d__x000a_应用开发部"/>
    <s v="_x000a_应用开发部"/>
    <s v="主营成本"/>
    <n v="2970"/>
    <n v="237.95099999999999"/>
    <n v="16.996500000000001"/>
    <n v="5.6655000000000006"/>
    <n v="11.331000000000001"/>
    <n v="124.64100000000001"/>
    <n v="79.349999999999994"/>
    <n v="12.75"/>
    <n v="0"/>
    <n v="3458.6849999999999"/>
    <n v="12.75"/>
    <s v="2015-UPA-AD-APP"/>
  </r>
  <r>
    <s v="2015"/>
    <s v="03"/>
    <n v="42065"/>
    <s v="2015-UPA-AD-APP"/>
    <n v="15"/>
    <n v="10"/>
    <s v="汤红平_x000d__x000a_应用开发部"/>
    <s v="done"/>
    <x v="8"/>
    <s v="汤红平"/>
    <s v="汤红平_x000d__x000a_应用开发部"/>
    <s v="_x000a_应用开发部"/>
    <s v="主营成本"/>
    <n v="2970"/>
    <n v="237.95099999999999"/>
    <n v="16.996500000000001"/>
    <n v="5.6655000000000006"/>
    <n v="11.331000000000001"/>
    <n v="124.64100000000001"/>
    <n v="79.349999999999994"/>
    <n v="12.75"/>
    <n v="0"/>
    <n v="3458.6849999999999"/>
    <n v="12.75"/>
    <s v="2015-UPA-AD-APP"/>
  </r>
  <r>
    <s v="2015"/>
    <s v="03"/>
    <n v="42072"/>
    <s v="2014-CMB-SMF-UPAS"/>
    <n v="10"/>
    <n v="11"/>
    <s v="汤红平_x000d__x000a_应用开发部"/>
    <s v="done"/>
    <x v="8"/>
    <s v="汤红平"/>
    <s v="汤红平_x000d__x000a_应用开发部"/>
    <s v="_x000a_应用开发部"/>
    <s v="主营成本"/>
    <n v="1980"/>
    <n v="158.63399999999999"/>
    <n v="11.331"/>
    <n v="3.7770000000000006"/>
    <n v="7.5540000000000012"/>
    <n v="83.094000000000008"/>
    <n v="52.9"/>
    <n v="8.5"/>
    <n v="0"/>
    <n v="2305.79"/>
    <n v="8.5"/>
    <s v="2014-CMB-SMF-UPAS"/>
  </r>
  <r>
    <s v="2015"/>
    <s v="03"/>
    <n v="42072"/>
    <s v="2015-UPA-AD-APP"/>
    <n v="15"/>
    <n v="11"/>
    <s v="汤红平_x000d__x000a_应用开发部"/>
    <s v="done"/>
    <x v="8"/>
    <s v="汤红平"/>
    <s v="汤红平_x000d__x000a_应用开发部"/>
    <s v="_x000a_应用开发部"/>
    <s v="主营成本"/>
    <n v="2970"/>
    <n v="237.95099999999999"/>
    <n v="16.996500000000001"/>
    <n v="5.6655000000000006"/>
    <n v="11.331000000000001"/>
    <n v="124.64100000000001"/>
    <n v="79.349999999999994"/>
    <n v="12.75"/>
    <n v="0"/>
    <n v="3458.6849999999999"/>
    <n v="12.75"/>
    <s v="2015-UPA-AD-APP"/>
  </r>
  <r>
    <s v="2015"/>
    <s v="03"/>
    <n v="42072"/>
    <s v="2015-UPA-AD-APP"/>
    <n v="15"/>
    <n v="11"/>
    <s v="汤红平_x000d__x000a_应用开发部"/>
    <s v="done"/>
    <x v="8"/>
    <s v="汤红平"/>
    <s v="汤红平_x000d__x000a_应用开发部"/>
    <s v="_x000a_应用开发部"/>
    <s v="主营成本"/>
    <n v="2970"/>
    <n v="237.95099999999999"/>
    <n v="16.996500000000001"/>
    <n v="5.6655000000000006"/>
    <n v="11.331000000000001"/>
    <n v="124.64100000000001"/>
    <n v="79.349999999999994"/>
    <n v="12.75"/>
    <n v="0"/>
    <n v="3458.6849999999999"/>
    <n v="12.75"/>
    <s v="2015-UPA-AD-APP"/>
  </r>
  <r>
    <s v="2015"/>
    <s v="03"/>
    <n v="42079"/>
    <s v="2014-CMB-SMF-UPAS"/>
    <n v="5"/>
    <n v="12"/>
    <s v="汤红平_x000d__x000a_应用开发部"/>
    <s v="done"/>
    <x v="8"/>
    <s v="汤红平"/>
    <s v="汤红平_x000d__x000a_应用开发部"/>
    <s v="_x000a_应用开发部"/>
    <s v="主营成本"/>
    <n v="990"/>
    <n v="79.316999999999993"/>
    <n v="5.6654999999999998"/>
    <n v="1.8885000000000003"/>
    <n v="3.7770000000000006"/>
    <n v="41.547000000000004"/>
    <n v="26.45"/>
    <n v="4.25"/>
    <n v="0"/>
    <n v="1152.895"/>
    <n v="4.25"/>
    <s v="2014-CMB-SMF-UPAS"/>
  </r>
  <r>
    <s v="2015"/>
    <s v="03"/>
    <n v="42079"/>
    <s v="2015-UPA-AD-APP"/>
    <n v="20"/>
    <n v="12"/>
    <s v="汤红平_x000d__x000a_应用开发部"/>
    <s v="done"/>
    <x v="8"/>
    <s v="汤红平"/>
    <s v="汤红平_x000d__x000a_应用开发部"/>
    <s v="_x000a_应用开发部"/>
    <s v="主营成本"/>
    <n v="3960"/>
    <n v="317.26799999999997"/>
    <n v="22.661999999999999"/>
    <n v="7.5540000000000012"/>
    <n v="15.108000000000002"/>
    <n v="166.18800000000002"/>
    <n v="105.8"/>
    <n v="17"/>
    <n v="0"/>
    <n v="4611.58"/>
    <n v="17"/>
    <s v="2015-UPA-AD-APP"/>
  </r>
  <r>
    <s v="2015"/>
    <s v="03"/>
    <n v="42079"/>
    <s v="2015-UPA-AD-APP"/>
    <n v="15"/>
    <n v="12"/>
    <s v="汤红平_x000d__x000a_应用开发部"/>
    <s v="done"/>
    <x v="8"/>
    <s v="汤红平"/>
    <s v="汤红平_x000d__x000a_应用开发部"/>
    <s v="_x000a_应用开发部"/>
    <s v="主营成本"/>
    <n v="2970"/>
    <n v="237.95099999999999"/>
    <n v="16.996500000000001"/>
    <n v="5.6655000000000006"/>
    <n v="11.331000000000001"/>
    <n v="124.64100000000001"/>
    <n v="79.349999999999994"/>
    <n v="12.75"/>
    <n v="0"/>
    <n v="3458.6849999999999"/>
    <n v="12.75"/>
    <s v="2015-UPA-AD-APP"/>
  </r>
  <r>
    <s v="2015"/>
    <s v="03"/>
    <n v="42086"/>
    <s v="2014-CMB-SMF-UPAS"/>
    <n v="10"/>
    <n v="13"/>
    <s v="汤红平_x000d__x000a_应用开发部"/>
    <s v="done"/>
    <x v="8"/>
    <s v="汤红平"/>
    <s v="汤红平_x000d__x000a_应用开发部"/>
    <s v="_x000a_应用开发部"/>
    <s v="主营成本"/>
    <n v="1980"/>
    <n v="158.63399999999999"/>
    <n v="11.331"/>
    <n v="3.7770000000000006"/>
    <n v="7.5540000000000012"/>
    <n v="83.094000000000008"/>
    <n v="52.9"/>
    <n v="8.5"/>
    <n v="0"/>
    <n v="2305.79"/>
    <n v="8.5"/>
    <s v="2014-CMB-SMF-UPAS"/>
  </r>
  <r>
    <s v="2015"/>
    <s v="03"/>
    <n v="42086"/>
    <s v="2015-UPA-AD-APP"/>
    <n v="15"/>
    <n v="13"/>
    <s v="汤红平_x000d__x000a_应用开发部"/>
    <s v="done"/>
    <x v="8"/>
    <s v="汤红平"/>
    <s v="汤红平_x000d__x000a_应用开发部"/>
    <s v="_x000a_应用开发部"/>
    <s v="主营成本"/>
    <n v="2970"/>
    <n v="237.95099999999999"/>
    <n v="16.996500000000001"/>
    <n v="5.6655000000000006"/>
    <n v="11.331000000000001"/>
    <n v="124.64100000000001"/>
    <n v="79.349999999999994"/>
    <n v="12.75"/>
    <n v="0"/>
    <n v="3458.6849999999999"/>
    <n v="12.75"/>
    <s v="2015-UPA-AD-APP"/>
  </r>
  <r>
    <s v="2015"/>
    <s v="03"/>
    <n v="42086"/>
    <s v="2015-UPA-AD-APP"/>
    <n v="15"/>
    <n v="13"/>
    <s v="汤红平_x000d__x000a_应用开发部"/>
    <s v="done"/>
    <x v="8"/>
    <s v="汤红平"/>
    <s v="汤红平_x000d__x000a_应用开发部"/>
    <s v="_x000a_应用开发部"/>
    <s v="主营成本"/>
    <n v="2970"/>
    <n v="237.95099999999999"/>
    <n v="16.996500000000001"/>
    <n v="5.6655000000000006"/>
    <n v="11.331000000000001"/>
    <n v="124.64100000000001"/>
    <n v="79.349999999999994"/>
    <n v="12.75"/>
    <n v="0"/>
    <n v="3458.6849999999999"/>
    <n v="12.75"/>
    <s v="2015-UPA-AD-APP"/>
  </r>
  <r>
    <s v="2015"/>
    <s v="03"/>
    <n v="42093"/>
    <s v="2014-CMB-SMF-UPAS"/>
    <n v="10"/>
    <n v="14"/>
    <s v="汤红平_x000d__x000a_应用开发部"/>
    <s v="done"/>
    <x v="8"/>
    <s v="汤红平"/>
    <s v="汤红平_x000d__x000a_应用开发部"/>
    <s v="_x000a_应用开发部"/>
    <s v="主营成本"/>
    <n v="1980"/>
    <n v="158.63399999999999"/>
    <n v="11.331"/>
    <n v="3.7770000000000006"/>
    <n v="7.5540000000000012"/>
    <n v="83.094000000000008"/>
    <n v="52.9"/>
    <n v="8.5"/>
    <n v="0"/>
    <n v="2305.79"/>
    <n v="8.5"/>
    <s v="2014-CMB-SMF-UPAS"/>
  </r>
  <r>
    <s v="2015"/>
    <s v="03"/>
    <n v="42093"/>
    <s v="2015-UPA-AD-APP"/>
    <n v="15"/>
    <n v="14"/>
    <s v="汤红平_x000d__x000a_应用开发部"/>
    <s v="done"/>
    <x v="8"/>
    <s v="汤红平"/>
    <s v="汤红平_x000d__x000a_应用开发部"/>
    <s v="_x000a_应用开发部"/>
    <s v="主营成本"/>
    <n v="2970"/>
    <n v="237.95099999999999"/>
    <n v="16.996500000000001"/>
    <n v="5.6655000000000006"/>
    <n v="11.331000000000001"/>
    <n v="124.64100000000001"/>
    <n v="79.349999999999994"/>
    <n v="12.75"/>
    <n v="0"/>
    <n v="3458.6849999999999"/>
    <n v="12.75"/>
    <s v="2015-UPA-AD-APP"/>
  </r>
  <r>
    <s v="2015"/>
    <s v="03"/>
    <n v="42093"/>
    <s v="2015-UPA-AD-APP"/>
    <n v="15"/>
    <n v="14"/>
    <s v="汤红平_x000d__x000a_应用开发部"/>
    <s v="done"/>
    <x v="8"/>
    <s v="汤红平"/>
    <s v="汤红平_x000d__x000a_应用开发部"/>
    <s v="_x000a_应用开发部"/>
    <s v="主营成本"/>
    <n v="2970"/>
    <n v="237.95099999999999"/>
    <n v="16.996500000000001"/>
    <n v="5.6655000000000006"/>
    <n v="11.331000000000001"/>
    <n v="124.64100000000001"/>
    <n v="79.349999999999994"/>
    <n v="12.75"/>
    <n v="0"/>
    <n v="3458.6849999999999"/>
    <n v="12.75"/>
    <s v="2015-UPA-AD-APP"/>
  </r>
  <r>
    <s v="2015"/>
    <s v="03"/>
    <n v="42065"/>
    <s v="2015-UPA-AD-APP"/>
    <n v="40"/>
    <n v="10"/>
    <s v="单黄勇_x000d__x000a_数据分析部"/>
    <s v="done"/>
    <x v="9"/>
    <s v="单黄勇"/>
    <s v="单黄勇_x000d__x000a_数据分析部"/>
    <s v="_x000a_数据分析部"/>
    <s v="主营成本"/>
    <n v="2760"/>
    <n v="504"/>
    <n v="36"/>
    <n v="12"/>
    <n v="24"/>
    <n v="264"/>
    <n v="168"/>
    <n v="34"/>
    <n v="0"/>
    <n v="3802"/>
    <n v="34"/>
    <s v="2015-UPA-AD-APP"/>
  </r>
  <r>
    <s v="2015"/>
    <s v="03"/>
    <n v="42072"/>
    <s v="2015-SAIC-FS-UPAS"/>
    <n v="8"/>
    <n v="11"/>
    <s v="单黄勇_x000d__x000a_数据分析部"/>
    <s v="done"/>
    <x v="9"/>
    <s v="单黄勇"/>
    <s v="单黄勇_x000d__x000a_数据分析部"/>
    <s v="_x000a_数据分析部"/>
    <s v="主营成本"/>
    <n v="552"/>
    <n v="100.8"/>
    <n v="7.2"/>
    <n v="2.4"/>
    <n v="4.8"/>
    <n v="52.8"/>
    <n v="33.6"/>
    <n v="6.8"/>
    <n v="0"/>
    <n v="760.4"/>
    <n v="6.8"/>
    <s v="2015-SAIC-FS-UPAS"/>
  </r>
  <r>
    <s v="2015"/>
    <s v="03"/>
    <n v="42072"/>
    <s v="2015-UPA-AD-APP"/>
    <n v="32"/>
    <n v="11"/>
    <s v="单黄勇_x000d__x000a_数据分析部"/>
    <s v="done"/>
    <x v="9"/>
    <s v="单黄勇"/>
    <s v="单黄勇_x000d__x000a_数据分析部"/>
    <s v="_x000a_数据分析部"/>
    <s v="主营成本"/>
    <n v="2208"/>
    <n v="403.2"/>
    <n v="28.8"/>
    <n v="9.6"/>
    <n v="19.2"/>
    <n v="211.2"/>
    <n v="134.4"/>
    <n v="27.2"/>
    <n v="0"/>
    <n v="3041.6"/>
    <n v="27.2"/>
    <s v="2015-UPA-AD-APP"/>
  </r>
  <r>
    <s v="2015"/>
    <s v="03"/>
    <n v="42079"/>
    <s v="2015-UPA-AD-APP"/>
    <n v="40"/>
    <n v="12"/>
    <s v="单黄勇_x000d__x000a_数据分析部"/>
    <s v="done"/>
    <x v="9"/>
    <s v="单黄勇"/>
    <s v="单黄勇_x000d__x000a_数据分析部"/>
    <s v="_x000a_数据分析部"/>
    <s v="主营成本"/>
    <n v="2760"/>
    <n v="504"/>
    <n v="36"/>
    <n v="12"/>
    <n v="24"/>
    <n v="264"/>
    <n v="168"/>
    <n v="34"/>
    <n v="0"/>
    <n v="3802"/>
    <n v="34"/>
    <s v="2015-UPA-AD-APP"/>
  </r>
  <r>
    <s v="2015"/>
    <s v="03"/>
    <n v="42086"/>
    <s v="2015-UPA-AD-APP"/>
    <n v="40"/>
    <n v="13"/>
    <s v="单黄勇_x000d__x000a_数据分析部"/>
    <s v="done"/>
    <x v="9"/>
    <s v="单黄勇"/>
    <s v="单黄勇_x000d__x000a_数据分析部"/>
    <s v="_x000a_数据分析部"/>
    <s v="主营成本"/>
    <n v="2760"/>
    <n v="504"/>
    <n v="36"/>
    <n v="12"/>
    <n v="24"/>
    <n v="264"/>
    <n v="168"/>
    <n v="34"/>
    <n v="0"/>
    <n v="3802"/>
    <n v="34"/>
    <s v="2015-UPA-AD-APP"/>
  </r>
  <r>
    <s v="2015"/>
    <s v="03"/>
    <n v="42093"/>
    <s v="2015-UPA-AD-APP"/>
    <n v="32"/>
    <n v="14"/>
    <s v="单黄勇_x000d__x000a_数据分析部"/>
    <s v="done"/>
    <x v="9"/>
    <s v="单黄勇"/>
    <s v="单黄勇_x000d__x000a_数据分析部"/>
    <s v="_x000a_数据分析部"/>
    <s v="主营成本"/>
    <n v="2208"/>
    <n v="403.2"/>
    <n v="28.8"/>
    <n v="9.6"/>
    <n v="19.2"/>
    <n v="211.2"/>
    <n v="134.4"/>
    <n v="27.2"/>
    <n v="0"/>
    <n v="3041.6"/>
    <n v="27.2"/>
    <s v="2015-UPA-AD-APP"/>
  </r>
  <r>
    <s v="2015"/>
    <s v="03"/>
    <n v="42093"/>
    <s v="---年假"/>
    <n v="8"/>
    <n v="14"/>
    <s v="单黄勇_x000d__x000a_数据分析部"/>
    <s v="done"/>
    <x v="9"/>
    <s v="单黄勇"/>
    <s v="单黄勇_x000d__x000a_数据分析部"/>
    <s v="_x000a_数据分析部"/>
    <s v="主营成本"/>
    <n v="552"/>
    <n v="100.8"/>
    <n v="7.2"/>
    <n v="2.4"/>
    <n v="4.8"/>
    <n v="52.8"/>
    <n v="33.6"/>
    <n v="6.8"/>
    <n v="0"/>
    <n v="760.4"/>
    <n v="6.8"/>
    <s v="A"/>
  </r>
  <r>
    <s v="2015"/>
    <s v="03"/>
    <n v="42065"/>
    <s v="2015-UPA-AD-APP"/>
    <n v="4"/>
    <n v="10"/>
    <s v="哈越_x000d__x000a_应用开发部"/>
    <s v="done"/>
    <x v="10"/>
    <s v="哈越"/>
    <s v="哈越_x000d__x000a_应用开发部"/>
    <s v="_x000a_应用开发部"/>
    <s v="主营成本"/>
    <n v="187"/>
    <n v="-71.400000000000006"/>
    <n v="-5.0999999999999996"/>
    <n v="-1.7"/>
    <n v="-3.4"/>
    <n v="-37.4"/>
    <n v="11.9"/>
    <n v="3.4"/>
    <n v="0"/>
    <n v="83.3"/>
    <n v="3.4"/>
    <s v="2015-UPA-AD-APP"/>
  </r>
  <r>
    <s v="2015"/>
    <s v="03"/>
    <n v="42065"/>
    <s v="2015-UPA-AD-APP"/>
    <n v="32"/>
    <n v="10"/>
    <s v="哈越_x000d__x000a_应用开发部"/>
    <s v="done"/>
    <x v="10"/>
    <s v="哈越"/>
    <s v="哈越_x000d__x000a_应用开发部"/>
    <s v="_x000a_应用开发部"/>
    <s v="主营成本"/>
    <n v="1496"/>
    <n v="-571.20000000000005"/>
    <n v="-40.799999999999997"/>
    <n v="-13.6"/>
    <n v="-27.2"/>
    <n v="-299.2"/>
    <n v="95.2"/>
    <n v="27.2"/>
    <n v="0"/>
    <n v="666.4"/>
    <n v="27.2"/>
    <s v="2015-UPA-AD-APP"/>
  </r>
  <r>
    <s v="2015"/>
    <s v="03"/>
    <n v="42065"/>
    <s v="---病假"/>
    <n v="4"/>
    <n v="10"/>
    <s v="哈越_x000d__x000a_应用开发部"/>
    <s v="done"/>
    <x v="10"/>
    <s v="哈越"/>
    <s v="哈越_x000d__x000a_应用开发部"/>
    <s v="_x000a_应用开发部"/>
    <s v="主营成本"/>
    <n v="187"/>
    <n v="-71.400000000000006"/>
    <n v="-5.0999999999999996"/>
    <n v="-1.7"/>
    <n v="-3.4"/>
    <n v="-37.4"/>
    <n v="11.9"/>
    <n v="3.4"/>
    <n v="0"/>
    <n v="83.3"/>
    <n v="3.4"/>
    <s v="A"/>
  </r>
  <r>
    <s v="2015"/>
    <s v="03"/>
    <n v="42072"/>
    <s v="2015-UPA-AD-APP"/>
    <n v="4"/>
    <n v="11"/>
    <s v="哈越_x000d__x000a_应用开发部"/>
    <s v="done"/>
    <x v="10"/>
    <s v="哈越"/>
    <s v="哈越_x000d__x000a_应用开发部"/>
    <s v="_x000a_应用开发部"/>
    <s v="主营成本"/>
    <n v="187"/>
    <n v="-71.400000000000006"/>
    <n v="-5.0999999999999996"/>
    <n v="-1.7"/>
    <n v="-3.4"/>
    <n v="-37.4"/>
    <n v="11.9"/>
    <n v="3.4"/>
    <n v="0"/>
    <n v="83.3"/>
    <n v="3.4"/>
    <s v="2015-UPA-AD-APP"/>
  </r>
  <r>
    <s v="2015"/>
    <s v="03"/>
    <n v="42072"/>
    <s v="2015-UPA-AD-APP"/>
    <n v="24"/>
    <n v="11"/>
    <s v="哈越_x000d__x000a_应用开发部"/>
    <s v="done"/>
    <x v="10"/>
    <s v="哈越"/>
    <s v="哈越_x000d__x000a_应用开发部"/>
    <s v="_x000a_应用开发部"/>
    <s v="主营成本"/>
    <n v="1122"/>
    <n v="-428.4"/>
    <n v="-30.6"/>
    <n v="-10.199999999999999"/>
    <n v="-20.399999999999999"/>
    <n v="-224.4"/>
    <n v="71.400000000000006"/>
    <n v="20.399999999999999"/>
    <n v="0"/>
    <n v="499.8"/>
    <n v="20.399999999999999"/>
    <s v="2015-UPA-AD-APP"/>
  </r>
  <r>
    <s v="2015"/>
    <s v="03"/>
    <n v="42072"/>
    <s v="---病假"/>
    <n v="4"/>
    <n v="11"/>
    <s v="哈越_x000d__x000a_应用开发部"/>
    <s v="done"/>
    <x v="10"/>
    <s v="哈越"/>
    <s v="哈越_x000d__x000a_应用开发部"/>
    <s v="_x000a_应用开发部"/>
    <s v="主营成本"/>
    <n v="187"/>
    <n v="-71.400000000000006"/>
    <n v="-5.0999999999999996"/>
    <n v="-1.7"/>
    <n v="-3.4"/>
    <n v="-37.4"/>
    <n v="11.9"/>
    <n v="3.4"/>
    <n v="0"/>
    <n v="83.3"/>
    <n v="3.4"/>
    <s v="A"/>
  </r>
  <r>
    <s v="2015"/>
    <s v="03"/>
    <n v="42072"/>
    <s v="-UPA-AD-G&amp;A"/>
    <n v="8"/>
    <n v="11"/>
    <s v="哈越_x000d__x000a_应用开发部"/>
    <s v="done"/>
    <x v="10"/>
    <s v="哈越"/>
    <s v="哈越_x000d__x000a_应用开发部"/>
    <s v="_x000a_应用开发部"/>
    <s v="主营成本"/>
    <n v="374"/>
    <n v="-142.80000000000001"/>
    <n v="-10.199999999999999"/>
    <n v="-3.4"/>
    <n v="-6.8"/>
    <n v="-74.8"/>
    <n v="23.8"/>
    <n v="6.8"/>
    <n v="0"/>
    <n v="166.6"/>
    <n v="6.8"/>
    <s v="-UPA-AD-G&amp;A"/>
  </r>
  <r>
    <s v="2015"/>
    <s v="03"/>
    <n v="42079"/>
    <s v="2015-CHINAPAY-MA-UPAS"/>
    <n v="6"/>
    <n v="12"/>
    <s v="哈越_x000d__x000a_应用开发部"/>
    <s v="done"/>
    <x v="10"/>
    <s v="哈越"/>
    <s v="哈越_x000d__x000a_应用开发部"/>
    <s v="_x000a_应用开发部"/>
    <s v="主营成本"/>
    <n v="280.5"/>
    <n v="-107.1"/>
    <n v="-7.65"/>
    <n v="-2.5499999999999998"/>
    <n v="-5.0999999999999996"/>
    <n v="-56.1"/>
    <n v="17.850000000000001"/>
    <n v="5.0999999999999996"/>
    <n v="0"/>
    <n v="124.95"/>
    <n v="5.0999999999999996"/>
    <s v="2015-CHINAPAY-MA-UPAS"/>
  </r>
  <r>
    <s v="2015"/>
    <s v="03"/>
    <n v="42079"/>
    <s v="2015-UPA-AD-APP"/>
    <n v="30"/>
    <n v="12"/>
    <s v="哈越_x000d__x000a_应用开发部"/>
    <s v="done"/>
    <x v="10"/>
    <s v="哈越"/>
    <s v="哈越_x000d__x000a_应用开发部"/>
    <s v="_x000a_应用开发部"/>
    <s v="主营成本"/>
    <n v="1402.5"/>
    <n v="-535.5"/>
    <n v="-38.25"/>
    <n v="-12.75"/>
    <n v="-25.5"/>
    <n v="-280.5"/>
    <n v="89.25"/>
    <n v="25.5"/>
    <n v="0"/>
    <n v="624.75"/>
    <n v="25.5"/>
    <s v="2015-UPA-AD-APP"/>
  </r>
  <r>
    <s v="2015"/>
    <s v="03"/>
    <n v="42079"/>
    <s v="-UPA-AD-G&amp;A"/>
    <n v="4"/>
    <n v="12"/>
    <s v="哈越_x000d__x000a_应用开发部"/>
    <s v="done"/>
    <x v="10"/>
    <s v="哈越"/>
    <s v="哈越_x000d__x000a_应用开发部"/>
    <s v="_x000a_应用开发部"/>
    <s v="主营成本"/>
    <n v="187"/>
    <n v="-71.400000000000006"/>
    <n v="-5.0999999999999996"/>
    <n v="-1.7"/>
    <n v="-3.4"/>
    <n v="-37.4"/>
    <n v="11.9"/>
    <n v="3.4"/>
    <n v="0"/>
    <n v="83.3"/>
    <n v="3.4"/>
    <s v="-UPA-AD-G&amp;A"/>
  </r>
  <r>
    <s v="2015"/>
    <s v="03"/>
    <n v="42086"/>
    <s v="2014-CMB-SMF-UPAS"/>
    <n v="28"/>
    <n v="13"/>
    <s v="哈越_x000d__x000a_应用开发部"/>
    <s v="done"/>
    <x v="10"/>
    <s v="哈越"/>
    <s v="哈越_x000d__x000a_应用开发部"/>
    <s v="_x000a_应用开发部"/>
    <s v="主营成本"/>
    <n v="1309"/>
    <n v="-499.8"/>
    <n v="-35.700000000000003"/>
    <n v="-11.9"/>
    <n v="-23.8"/>
    <n v="-261.8"/>
    <n v="83.3"/>
    <n v="23.8"/>
    <n v="0"/>
    <n v="583.1"/>
    <n v="23.8"/>
    <s v="2014-CMB-SMF-UPAS"/>
  </r>
  <r>
    <s v="2015"/>
    <s v="03"/>
    <n v="42086"/>
    <s v="2015-UPA-AD-APP"/>
    <n v="12"/>
    <n v="13"/>
    <s v="哈越_x000d__x000a_应用开发部"/>
    <s v="done"/>
    <x v="10"/>
    <s v="哈越"/>
    <s v="哈越_x000d__x000a_应用开发部"/>
    <s v="_x000a_应用开发部"/>
    <s v="主营成本"/>
    <n v="561"/>
    <n v="-214.2"/>
    <n v="-15.3"/>
    <n v="-5.0999999999999996"/>
    <n v="-10.199999999999999"/>
    <n v="-112.2"/>
    <n v="35.700000000000003"/>
    <n v="10.199999999999999"/>
    <n v="0"/>
    <n v="249.9"/>
    <n v="10.199999999999999"/>
    <s v="2015-UPA-AD-APP"/>
  </r>
  <r>
    <s v="2015"/>
    <s v="03"/>
    <n v="42093"/>
    <s v="2014-CMB-SMF-UPAS"/>
    <n v="24"/>
    <n v="14"/>
    <s v="哈越_x000d__x000a_应用开发部"/>
    <s v="done"/>
    <x v="10"/>
    <s v="哈越"/>
    <s v="哈越_x000d__x000a_应用开发部"/>
    <s v="_x000a_应用开发部"/>
    <s v="主营成本"/>
    <n v="1122"/>
    <n v="-428.4"/>
    <n v="-30.6"/>
    <n v="-10.199999999999999"/>
    <n v="-20.399999999999999"/>
    <n v="-224.4"/>
    <n v="71.400000000000006"/>
    <n v="20.399999999999999"/>
    <n v="0"/>
    <n v="499.8"/>
    <n v="20.399999999999999"/>
    <s v="2014-CMB-SMF-UPAS"/>
  </r>
  <r>
    <s v="2015"/>
    <s v="03"/>
    <n v="42093"/>
    <s v="2015-UPA-AD-APP"/>
    <n v="8"/>
    <n v="14"/>
    <s v="哈越_x000d__x000a_应用开发部"/>
    <s v="done"/>
    <x v="10"/>
    <s v="哈越"/>
    <s v="哈越_x000d__x000a_应用开发部"/>
    <s v="_x000a_应用开发部"/>
    <s v="主营成本"/>
    <n v="374"/>
    <n v="-142.80000000000001"/>
    <n v="-10.199999999999999"/>
    <n v="-3.4"/>
    <n v="-6.8"/>
    <n v="-74.8"/>
    <n v="23.8"/>
    <n v="6.8"/>
    <n v="0"/>
    <n v="166.6"/>
    <n v="6.8"/>
    <s v="2015-UPA-AD-APP"/>
  </r>
  <r>
    <s v="2015"/>
    <s v="03"/>
    <n v="42093"/>
    <s v="-UPA-AD-G&amp;A"/>
    <n v="8"/>
    <n v="14"/>
    <s v="哈越_x000d__x000a_应用开发部"/>
    <s v="done"/>
    <x v="10"/>
    <s v="哈越"/>
    <s v="哈越_x000d__x000a_应用开发部"/>
    <s v="_x000a_应用开发部"/>
    <s v="主营成本"/>
    <n v="374"/>
    <n v="-142.80000000000001"/>
    <n v="-10.199999999999999"/>
    <n v="-3.4"/>
    <n v="-6.8"/>
    <n v="-74.8"/>
    <n v="23.8"/>
    <n v="6.8"/>
    <n v="0"/>
    <n v="166.6"/>
    <n v="6.8"/>
    <s v="-UPA-AD-G&amp;A"/>
  </r>
  <r>
    <s v="2015"/>
    <s v="03"/>
    <n v="42065"/>
    <s v="ITWEB012014"/>
    <n v="40"/>
    <n v="10"/>
    <s v="林杰_x000d__x000a_应用开发部"/>
    <s v="done"/>
    <x v="11"/>
    <s v="林杰"/>
    <s v="林杰_x000d__x000a_应用开发部"/>
    <s v="_x000a_应用开发部"/>
    <s v="主营成本"/>
    <n v="3432"/>
    <n v="634.53599999999994"/>
    <n v="45.323999999999998"/>
    <n v="15.108000000000002"/>
    <n v="30.216000000000005"/>
    <n v="332.37600000000003"/>
    <n v="211.6"/>
    <n v="34"/>
    <n v="0"/>
    <n v="4735.1600000000008"/>
    <n v="34"/>
    <s v="ITWEB012014"/>
  </r>
  <r>
    <s v="2015"/>
    <s v="03"/>
    <n v="42072"/>
    <s v="ITWEB012014"/>
    <n v="40"/>
    <n v="11"/>
    <s v="林杰_x000d__x000a_应用开发部"/>
    <s v="confirm"/>
    <x v="11"/>
    <s v="林杰"/>
    <s v="林杰_x000d__x000a_应用开发部"/>
    <s v="_x000a_应用开发部"/>
    <s v="主营成本"/>
    <n v="3432"/>
    <n v="634.53599999999994"/>
    <n v="45.323999999999998"/>
    <n v="15.108000000000002"/>
    <n v="30.216000000000005"/>
    <n v="332.37600000000003"/>
    <n v="211.6"/>
    <n v="34"/>
    <n v="0"/>
    <n v="4735.1600000000008"/>
    <n v="34"/>
    <s v="ITWEB012014"/>
  </r>
  <r>
    <s v="2015"/>
    <s v="03"/>
    <n v="42079"/>
    <s v="ITWEB012014"/>
    <n v="40"/>
    <n v="12"/>
    <s v="林杰_x000d__x000a_应用开发部"/>
    <s v="confirm"/>
    <x v="11"/>
    <s v="林杰"/>
    <s v="林杰_x000d__x000a_应用开发部"/>
    <s v="_x000a_应用开发部"/>
    <s v="主营成本"/>
    <n v="3432"/>
    <n v="634.53599999999994"/>
    <n v="45.323999999999998"/>
    <n v="15.108000000000002"/>
    <n v="30.216000000000005"/>
    <n v="332.37600000000003"/>
    <n v="211.6"/>
    <n v="34"/>
    <n v="0"/>
    <n v="4735.1600000000008"/>
    <n v="34"/>
    <s v="ITWEB012014"/>
  </r>
  <r>
    <s v="2015"/>
    <s v="03"/>
    <n v="42086"/>
    <s v="2014-CMB-SMF-UPAS"/>
    <n v="40"/>
    <n v="13"/>
    <s v="林杰_x000d__x000a_应用开发部"/>
    <s v="confirm"/>
    <x v="11"/>
    <s v="林杰"/>
    <s v="林杰_x000d__x000a_应用开发部"/>
    <s v="_x000a_应用开发部"/>
    <s v="主营成本"/>
    <n v="3432"/>
    <n v="634.53599999999994"/>
    <n v="45.323999999999998"/>
    <n v="15.108000000000002"/>
    <n v="30.216000000000005"/>
    <n v="332.37600000000003"/>
    <n v="211.6"/>
    <n v="34"/>
    <n v="0"/>
    <n v="4735.1600000000008"/>
    <n v="34"/>
    <s v="2014-CMB-SMF-UPAS"/>
  </r>
  <r>
    <s v="2015"/>
    <s v="03"/>
    <n v="42093"/>
    <s v="2014-CMB-SMF-UPAS"/>
    <n v="40"/>
    <n v="14"/>
    <s v="林杰_x000d__x000a_应用开发部"/>
    <s v="confirm"/>
    <x v="11"/>
    <s v="林杰"/>
    <s v="林杰_x000d__x000a_应用开发部"/>
    <s v="_x000a_应用开发部"/>
    <s v="主营成本"/>
    <n v="3432"/>
    <n v="634.53599999999994"/>
    <n v="45.323999999999998"/>
    <n v="15.108000000000002"/>
    <n v="30.216000000000005"/>
    <n v="332.37600000000003"/>
    <n v="211.6"/>
    <n v="34"/>
    <n v="0"/>
    <n v="4735.1600000000008"/>
    <n v="34"/>
    <s v="2014-CMB-SMF-UPAS"/>
  </r>
  <r>
    <s v="2015"/>
    <s v="03"/>
    <n v="42065"/>
    <s v="-UPA-HF-G&amp;A"/>
    <n v="40"/>
    <n v="10"/>
    <s v="杨金燕_x000d__x000a_人事行政部"/>
    <s v="confirm"/>
    <x v="12"/>
    <s v="杨金燕"/>
    <s v="杨金燕_x000d__x000a_人事行政部"/>
    <s v="_x000a_人事行政部"/>
    <s v="管理"/>
    <n v="1440"/>
    <n v="168"/>
    <n v="12"/>
    <n v="4"/>
    <n v="8"/>
    <n v="88"/>
    <n v="56"/>
    <n v="34"/>
    <n v="0"/>
    <n v="1810"/>
    <n v="34"/>
    <s v="-UPA-HF-G&amp;A"/>
  </r>
  <r>
    <s v="2015"/>
    <s v="03"/>
    <n v="42072"/>
    <s v="-UPA-HF-G&amp;A"/>
    <n v="40"/>
    <n v="11"/>
    <s v="杨金燕_x000d__x000a_人事行政部"/>
    <s v="confirm"/>
    <x v="12"/>
    <s v="杨金燕"/>
    <s v="杨金燕_x000d__x000a_人事行政部"/>
    <s v="_x000a_人事行政部"/>
    <s v="管理"/>
    <n v="1440"/>
    <n v="168"/>
    <n v="12"/>
    <n v="4"/>
    <n v="8"/>
    <n v="88"/>
    <n v="56"/>
    <n v="34"/>
    <n v="0"/>
    <n v="1810"/>
    <n v="34"/>
    <s v="-UPA-HF-G&amp;A"/>
  </r>
  <r>
    <s v="2015"/>
    <s v="03"/>
    <n v="42079"/>
    <s v="-UPA-HR-G&amp;A"/>
    <n v="10"/>
    <n v="12"/>
    <s v="杨金燕_x000d__x000a_人事行政部"/>
    <s v="done"/>
    <x v="12"/>
    <s v="杨金燕"/>
    <s v="杨金燕_x000d__x000a_人事行政部"/>
    <s v="_x000a_人事行政部"/>
    <s v="管理"/>
    <n v="360"/>
    <n v="42"/>
    <n v="3"/>
    <n v="1"/>
    <n v="2"/>
    <n v="22"/>
    <n v="14"/>
    <n v="8.5"/>
    <n v="0"/>
    <n v="452.5"/>
    <n v="8.5"/>
    <s v="-UPA-HR-G&amp;A"/>
  </r>
  <r>
    <s v="2015"/>
    <s v="03"/>
    <n v="42079"/>
    <s v="-UPA-HF-G&amp;A"/>
    <n v="30"/>
    <n v="12"/>
    <s v="杨金燕_x000d__x000a_人事行政部"/>
    <s v="done"/>
    <x v="12"/>
    <s v="杨金燕"/>
    <s v="杨金燕_x000d__x000a_人事行政部"/>
    <s v="_x000a_人事行政部"/>
    <s v="管理"/>
    <n v="1080"/>
    <n v="126"/>
    <n v="9"/>
    <n v="3"/>
    <n v="6"/>
    <n v="66"/>
    <n v="42"/>
    <n v="25.5"/>
    <n v="0"/>
    <n v="1357.5"/>
    <n v="25.5"/>
    <s v="-UPA-HF-G&amp;A"/>
  </r>
  <r>
    <s v="2015"/>
    <s v="03"/>
    <n v="42086"/>
    <s v="-UPA-HR-G&amp;A"/>
    <n v="6"/>
    <n v="13"/>
    <s v="杨金燕_x000d__x000a_人事行政部"/>
    <s v="done"/>
    <x v="12"/>
    <s v="杨金燕"/>
    <s v="杨金燕_x000d__x000a_人事行政部"/>
    <s v="_x000a_人事行政部"/>
    <s v="管理"/>
    <n v="216"/>
    <n v="25.2"/>
    <n v="1.8"/>
    <n v="0.6"/>
    <n v="1.2"/>
    <n v="13.2"/>
    <n v="8.4"/>
    <n v="5.0999999999999996"/>
    <n v="0"/>
    <n v="271.5"/>
    <n v="5.0999999999999996"/>
    <s v="-UPA-HR-G&amp;A"/>
  </r>
  <r>
    <s v="2015"/>
    <s v="03"/>
    <n v="42086"/>
    <s v="-UPA-HF-G&amp;A"/>
    <n v="34"/>
    <n v="13"/>
    <s v="杨金燕_x000d__x000a_人事行政部"/>
    <s v="done"/>
    <x v="12"/>
    <s v="杨金燕"/>
    <s v="杨金燕_x000d__x000a_人事行政部"/>
    <s v="_x000a_人事行政部"/>
    <s v="管理"/>
    <n v="1224"/>
    <n v="142.80000000000001"/>
    <n v="10.199999999999999"/>
    <n v="3.4"/>
    <n v="6.8"/>
    <n v="74.8"/>
    <n v="47.6"/>
    <n v="28.9"/>
    <n v="0"/>
    <n v="1538.5"/>
    <n v="28.9"/>
    <s v="-UPA-HF-G&amp;A"/>
  </r>
  <r>
    <s v="2015"/>
    <s v="03"/>
    <n v="42093"/>
    <s v="-UPA-HF-G&amp;A"/>
    <n v="40"/>
    <n v="14"/>
    <s v="杨金燕_x000d__x000a_人事行政部"/>
    <s v="done"/>
    <x v="12"/>
    <s v="杨金燕"/>
    <s v="杨金燕_x000d__x000a_人事行政部"/>
    <s v="_x000a_人事行政部"/>
    <s v="管理"/>
    <n v="1440"/>
    <n v="168"/>
    <n v="12"/>
    <n v="4"/>
    <n v="8"/>
    <n v="88"/>
    <n v="56"/>
    <n v="34"/>
    <n v="0"/>
    <n v="1810"/>
    <n v="34"/>
    <s v="-UPA-HF-G&amp;A"/>
  </r>
  <r>
    <s v="2015"/>
    <s v="03"/>
    <n v="42065"/>
    <s v="-UPA-FS-G&amp;A"/>
    <n v="40"/>
    <n v="10"/>
    <s v="姚睿睿_x000d__x000a_计划财务部"/>
    <s v="done"/>
    <x v="13"/>
    <s v="姚睿睿"/>
    <s v="姚睿睿_x000d__x000a_计划财务部"/>
    <s v="_x000a_计划财务部"/>
    <s v="管理"/>
    <n v="1300"/>
    <n v="147"/>
    <n v="10.5"/>
    <n v="3.5"/>
    <n v="7"/>
    <n v="77"/>
    <n v="49"/>
    <n v="34"/>
    <n v="0"/>
    <n v="1628"/>
    <n v="34"/>
    <s v="-UPA-FS-G&amp;A"/>
  </r>
  <r>
    <s v="2015"/>
    <s v="03"/>
    <n v="42072"/>
    <s v="-UPA-FS-G&amp;A"/>
    <n v="40"/>
    <n v="11"/>
    <s v="姚睿睿_x000d__x000a_计划财务部"/>
    <s v="done"/>
    <x v="13"/>
    <s v="姚睿睿"/>
    <s v="姚睿睿_x000d__x000a_计划财务部"/>
    <s v="_x000a_计划财务部"/>
    <s v="管理"/>
    <n v="1300"/>
    <n v="147"/>
    <n v="10.5"/>
    <n v="3.5"/>
    <n v="7"/>
    <n v="77"/>
    <n v="49"/>
    <n v="34"/>
    <n v="0"/>
    <n v="1628"/>
    <n v="34"/>
    <s v="-UPA-FS-G&amp;A"/>
  </r>
  <r>
    <s v="2015"/>
    <s v="03"/>
    <n v="42079"/>
    <s v="-UPA-FS-G&amp;A"/>
    <n v="40"/>
    <n v="12"/>
    <s v="姚睿睿_x000d__x000a_计划财务部"/>
    <s v="done"/>
    <x v="13"/>
    <s v="姚睿睿"/>
    <s v="姚睿睿_x000d__x000a_计划财务部"/>
    <s v="_x000a_计划财务部"/>
    <s v="管理"/>
    <n v="1300"/>
    <n v="147"/>
    <n v="10.5"/>
    <n v="3.5"/>
    <n v="7"/>
    <n v="77"/>
    <n v="49"/>
    <n v="34"/>
    <n v="0"/>
    <n v="1628"/>
    <n v="34"/>
    <s v="-UPA-FS-G&amp;A"/>
  </r>
  <r>
    <s v="2015"/>
    <s v="03"/>
    <n v="42086"/>
    <s v="-UPA-FS-G&amp;A"/>
    <n v="8"/>
    <n v="13"/>
    <s v="姚睿睿_x000d__x000a_计划财务部"/>
    <s v="done"/>
    <x v="13"/>
    <s v="姚睿睿"/>
    <s v="姚睿睿_x000d__x000a_计划财务部"/>
    <s v="_x000a_计划财务部"/>
    <s v="管理"/>
    <n v="260"/>
    <n v="29.4"/>
    <n v="2.1"/>
    <n v="0.7"/>
    <n v="1.4"/>
    <n v="15.4"/>
    <n v="9.8000000000000007"/>
    <n v="6.8"/>
    <n v="0"/>
    <n v="325.60000000000002"/>
    <n v="6.8"/>
    <s v="-UPA-FS-G&amp;A"/>
  </r>
  <r>
    <s v="2015"/>
    <s v="03"/>
    <n v="42086"/>
    <s v="-UPA-HF-G&amp;A"/>
    <n v="32"/>
    <n v="13"/>
    <s v="姚睿睿_x000d__x000a_计划财务部"/>
    <s v="done"/>
    <x v="13"/>
    <s v="姚睿睿"/>
    <s v="姚睿睿_x000d__x000a_计划财务部"/>
    <s v="_x000a_计划财务部"/>
    <s v="管理"/>
    <n v="1040"/>
    <n v="117.6"/>
    <n v="8.4"/>
    <n v="2.8"/>
    <n v="5.6"/>
    <n v="61.6"/>
    <n v="39.200000000000003"/>
    <n v="27.2"/>
    <n v="0"/>
    <n v="1302.4000000000001"/>
    <n v="27.2"/>
    <s v="-UPA-HF-G&amp;A"/>
  </r>
  <r>
    <s v="2015"/>
    <s v="03"/>
    <n v="42093"/>
    <s v="-UPA-HF-G&amp;A"/>
    <n v="40"/>
    <n v="14"/>
    <s v="姚睿睿_x000d__x000a_计划财务部"/>
    <s v="done"/>
    <x v="13"/>
    <s v="姚睿睿"/>
    <s v="姚睿睿_x000d__x000a_计划财务部"/>
    <s v="_x000a_计划财务部"/>
    <s v="管理"/>
    <n v="1300"/>
    <n v="147"/>
    <n v="10.5"/>
    <n v="3.5"/>
    <n v="7"/>
    <n v="77"/>
    <n v="49"/>
    <n v="34"/>
    <n v="0"/>
    <n v="1628"/>
    <n v="34"/>
    <s v="-UPA-HF-G&amp;A"/>
  </r>
  <r>
    <s v="2015"/>
    <s v="03"/>
    <n v="42065"/>
    <s v="BOCO22014"/>
    <n v="40"/>
    <n v="10"/>
    <s v="陈昂_x000d__x000a_战略分析部"/>
    <s v="done"/>
    <x v="14"/>
    <s v="陈昂"/>
    <s v="陈昂_x000d__x000a_战略分析部"/>
    <s v="_x000a_战略分析部"/>
    <s v="主营成本"/>
    <n v="4362.07"/>
    <n v="793.17"/>
    <n v="56.654999999999994"/>
    <n v="18.885000000000002"/>
    <n v="37.770000000000003"/>
    <n v="415.47000000000008"/>
    <n v="264.5"/>
    <n v="42.5"/>
    <n v="0"/>
    <n v="5991.02"/>
    <n v="42.5"/>
    <s v="BOCO22014"/>
  </r>
  <r>
    <s v="2015"/>
    <s v="03"/>
    <n v="42072"/>
    <s v="CUP-PCD012014"/>
    <n v="24"/>
    <n v="11"/>
    <s v="陈昂_x000d__x000a_战略分析部"/>
    <s v="done"/>
    <x v="14"/>
    <s v="陈昂"/>
    <s v="陈昂_x000d__x000a_战略分析部"/>
    <s v="_x000a_战略分析部"/>
    <s v="主营成本"/>
    <n v="2617.2419999999997"/>
    <n v="475.90199999999993"/>
    <n v="33.993000000000002"/>
    <n v="11.331"/>
    <n v="22.661999999999999"/>
    <n v="249.28200000000001"/>
    <n v="158.69999999999999"/>
    <n v="25.5"/>
    <n v="0"/>
    <n v="3594.6120000000001"/>
    <n v="25.5"/>
    <s v="CUP-PCD012014"/>
  </r>
  <r>
    <s v="2015"/>
    <s v="03"/>
    <n v="42072"/>
    <s v="BOCO22014"/>
    <n v="16"/>
    <n v="11"/>
    <s v="陈昂_x000d__x000a_战略分析部"/>
    <s v="done"/>
    <x v="14"/>
    <s v="陈昂"/>
    <s v="陈昂_x000d__x000a_战略分析部"/>
    <s v="_x000a_战略分析部"/>
    <s v="主营成本"/>
    <n v="1744.828"/>
    <n v="317.26799999999997"/>
    <n v="22.661999999999999"/>
    <n v="7.5540000000000003"/>
    <n v="15.108000000000001"/>
    <n v="166.18800000000002"/>
    <n v="105.8"/>
    <n v="17"/>
    <n v="0"/>
    <n v="2396.4080000000004"/>
    <n v="17"/>
    <s v="BOCO22014"/>
  </r>
  <r>
    <s v="2015"/>
    <s v="03"/>
    <n v="42079"/>
    <s v="BOCO22014"/>
    <n v="40"/>
    <n v="12"/>
    <s v="陈昂_x000d__x000a_战略分析部"/>
    <s v="done"/>
    <x v="14"/>
    <s v="陈昂"/>
    <s v="陈昂_x000d__x000a_战略分析部"/>
    <s v="_x000a_战略分析部"/>
    <s v="主营成本"/>
    <n v="4362.07"/>
    <n v="793.17"/>
    <n v="56.654999999999994"/>
    <n v="18.885000000000002"/>
    <n v="37.770000000000003"/>
    <n v="415.47000000000008"/>
    <n v="264.5"/>
    <n v="42.5"/>
    <n v="0"/>
    <n v="5991.02"/>
    <n v="42.5"/>
    <s v="BOCO22014"/>
  </r>
  <r>
    <s v="2015"/>
    <s v="03"/>
    <n v="42086"/>
    <s v="BR012014"/>
    <n v="24"/>
    <n v="13"/>
    <s v="陈昂_x000d__x000a_战略分析部"/>
    <s v="done"/>
    <x v="14"/>
    <s v="陈昂"/>
    <s v="陈昂_x000d__x000a_战略分析部"/>
    <s v="_x000a_战略分析部"/>
    <s v="主营成本"/>
    <n v="2617.2419999999997"/>
    <n v="475.90199999999993"/>
    <n v="33.993000000000002"/>
    <n v="11.331"/>
    <n v="22.661999999999999"/>
    <n v="249.28200000000001"/>
    <n v="158.69999999999999"/>
    <n v="25.5"/>
    <n v="0"/>
    <n v="3594.6120000000001"/>
    <n v="25.5"/>
    <s v="BR012014"/>
  </r>
  <r>
    <s v="2015"/>
    <s v="03"/>
    <n v="42086"/>
    <s v="CUP-PCD012014"/>
    <n v="16"/>
    <n v="13"/>
    <s v="陈昂_x000d__x000a_战略分析部"/>
    <s v="done"/>
    <x v="14"/>
    <s v="陈昂"/>
    <s v="陈昂_x000d__x000a_战略分析部"/>
    <s v="_x000a_战略分析部"/>
    <s v="主营成本"/>
    <n v="1744.828"/>
    <n v="317.26799999999997"/>
    <n v="22.661999999999999"/>
    <n v="7.5540000000000003"/>
    <n v="15.108000000000001"/>
    <n v="166.18800000000002"/>
    <n v="105.8"/>
    <n v="17"/>
    <n v="0"/>
    <n v="2396.4080000000004"/>
    <n v="17"/>
    <s v="CUP-PCD012014"/>
  </r>
  <r>
    <s v="2015"/>
    <s v="03"/>
    <n v="42065"/>
    <s v="HDP042014"/>
    <n v="40"/>
    <n v="10"/>
    <s v="王伟_x000d__x000a_应用开发部"/>
    <s v="done"/>
    <x v="15"/>
    <s v="王伟"/>
    <s v="王伟_x000d__x000a_应用开发部"/>
    <s v="_x000a_应用开发部"/>
    <s v="主营成本"/>
    <n v="2235.7750000000001"/>
    <n v="682.5"/>
    <n v="48.75"/>
    <n v="16.25"/>
    <n v="32.5"/>
    <n v="357.5"/>
    <n v="227.5"/>
    <n v="42.5"/>
    <n v="0"/>
    <n v="3643.2750000000001"/>
    <n v="42.5"/>
    <s v="HDP042014"/>
  </r>
  <r>
    <s v="2015"/>
    <s v="03"/>
    <n v="42072"/>
    <s v="HDP042014"/>
    <n v="40"/>
    <n v="11"/>
    <s v="王伟_x000d__x000a_应用开发部"/>
    <s v="done"/>
    <x v="15"/>
    <s v="王伟"/>
    <s v="王伟_x000d__x000a_应用开发部"/>
    <s v="_x000a_应用开发部"/>
    <s v="主营成本"/>
    <n v="2235.7750000000001"/>
    <n v="682.5"/>
    <n v="48.75"/>
    <n v="16.25"/>
    <n v="32.5"/>
    <n v="357.5"/>
    <n v="227.5"/>
    <n v="42.5"/>
    <n v="0"/>
    <n v="3643.2750000000001"/>
    <n v="42.5"/>
    <s v="HDP042014"/>
  </r>
  <r>
    <s v="2015"/>
    <s v="03"/>
    <n v="42079"/>
    <s v="HDP042014"/>
    <n v="40"/>
    <n v="12"/>
    <s v="王伟_x000d__x000a_应用开发部"/>
    <s v="done"/>
    <x v="15"/>
    <s v="王伟"/>
    <s v="王伟_x000d__x000a_应用开发部"/>
    <s v="_x000a_应用开发部"/>
    <s v="主营成本"/>
    <n v="2235.7750000000001"/>
    <n v="682.5"/>
    <n v="48.75"/>
    <n v="16.25"/>
    <n v="32.5"/>
    <n v="357.5"/>
    <n v="227.5"/>
    <n v="42.5"/>
    <n v="0"/>
    <n v="3643.2750000000001"/>
    <n v="42.5"/>
    <s v="HDP042014"/>
  </r>
  <r>
    <s v="2015"/>
    <s v="03"/>
    <n v="42086"/>
    <s v="HDP042014"/>
    <n v="24"/>
    <n v="13"/>
    <s v="王伟_x000d__x000a_应用开发部"/>
    <s v="done"/>
    <x v="15"/>
    <s v="王伟"/>
    <s v="王伟_x000d__x000a_应用开发部"/>
    <s v="_x000a_应用开发部"/>
    <s v="主营成本"/>
    <n v="1341.4650000000001"/>
    <n v="409.5"/>
    <n v="29.25"/>
    <n v="9.75"/>
    <n v="19.5"/>
    <n v="214.5"/>
    <n v="136.5"/>
    <n v="25.5"/>
    <n v="0"/>
    <n v="2185.9650000000001"/>
    <n v="25.5"/>
    <s v="HDP042014"/>
  </r>
  <r>
    <s v="2015"/>
    <s v="03"/>
    <n v="42086"/>
    <s v="---病假"/>
    <n v="16"/>
    <n v="13"/>
    <s v="王伟_x000d__x000a_应用开发部"/>
    <s v="done"/>
    <x v="15"/>
    <s v="王伟"/>
    <s v="王伟_x000d__x000a_应用开发部"/>
    <s v="_x000a_应用开发部"/>
    <s v="主营成本"/>
    <n v="894.31000000000006"/>
    <n v="273"/>
    <n v="19.5"/>
    <n v="6.5"/>
    <n v="13"/>
    <n v="143"/>
    <n v="91"/>
    <n v="17"/>
    <n v="0"/>
    <n v="1457.31"/>
    <n v="17"/>
    <s v="A"/>
  </r>
  <r>
    <s v="2015"/>
    <s v="03"/>
    <n v="42065"/>
    <s v="CEBBANK012014"/>
    <n v="40"/>
    <n v="10"/>
    <s v="汤旻玮_x000d__x000a_量化分析部"/>
    <s v="done"/>
    <x v="16"/>
    <s v="汤旻玮"/>
    <s v="汤旻玮_x000d__x000a_量化分析部"/>
    <s v="_x000a_量化分析部"/>
    <s v="主营成本"/>
    <n v="1955"/>
    <n v="357"/>
    <n v="25.5"/>
    <n v="8.5"/>
    <n v="17"/>
    <n v="187"/>
    <n v="119"/>
    <n v="34"/>
    <n v="0"/>
    <n v="2703"/>
    <n v="34"/>
    <s v="CEBBANK012014"/>
  </r>
  <r>
    <s v="2015"/>
    <s v="03"/>
    <n v="42072"/>
    <s v="2014-CGBC-CR-BSC"/>
    <n v="32"/>
    <n v="11"/>
    <s v="汤旻玮_x000d__x000a_量化分析部"/>
    <s v="done"/>
    <x v="16"/>
    <s v="汤旻玮"/>
    <s v="汤旻玮_x000d__x000a_量化分析部"/>
    <s v="_x000a_量化分析部"/>
    <s v="主营成本"/>
    <n v="1564"/>
    <n v="285.60000000000002"/>
    <n v="20.399999999999999"/>
    <n v="6.8"/>
    <n v="13.6"/>
    <n v="149.6"/>
    <n v="95.2"/>
    <n v="27.2"/>
    <n v="0"/>
    <n v="2162.4"/>
    <n v="27.2"/>
    <s v="2014-CGBC-CR-BSC"/>
  </r>
  <r>
    <s v="2015"/>
    <s v="03"/>
    <n v="42072"/>
    <s v="2015-JKSH-ALL-DAS"/>
    <n v="4"/>
    <n v="11"/>
    <s v="汤旻玮_x000d__x000a_量化分析部"/>
    <s v="done"/>
    <x v="16"/>
    <s v="汤旻玮"/>
    <s v="汤旻玮_x000d__x000a_量化分析部"/>
    <s v="_x000a_量化分析部"/>
    <s v="主营成本"/>
    <n v="195.5"/>
    <n v="35.700000000000003"/>
    <n v="2.5499999999999998"/>
    <n v="0.85"/>
    <n v="1.7"/>
    <n v="18.7"/>
    <n v="11.9"/>
    <n v="3.4"/>
    <n v="0"/>
    <n v="270.3"/>
    <n v="3.4"/>
    <s v="2015-JKSH-ALL-DAS"/>
  </r>
  <r>
    <s v="2015"/>
    <s v="03"/>
    <n v="42072"/>
    <s v="---病假"/>
    <n v="4"/>
    <n v="11"/>
    <s v="汤旻玮_x000d__x000a_量化分析部"/>
    <s v="done"/>
    <x v="16"/>
    <s v="汤旻玮"/>
    <s v="汤旻玮_x000d__x000a_量化分析部"/>
    <s v="_x000a_量化分析部"/>
    <s v="主营成本"/>
    <n v="195.5"/>
    <n v="35.700000000000003"/>
    <n v="2.5499999999999998"/>
    <n v="0.85"/>
    <n v="1.7"/>
    <n v="18.7"/>
    <n v="11.9"/>
    <n v="3.4"/>
    <n v="0"/>
    <n v="270.3"/>
    <n v="3.4"/>
    <s v="A"/>
  </r>
  <r>
    <s v="2015"/>
    <s v="03"/>
    <n v="42079"/>
    <s v="2014-CGBC-CR-BSC"/>
    <n v="36"/>
    <n v="12"/>
    <s v="汤旻玮_x000d__x000a_量化分析部"/>
    <s v="done"/>
    <x v="16"/>
    <s v="汤旻玮"/>
    <s v="汤旻玮_x000d__x000a_量化分析部"/>
    <s v="_x000a_量化分析部"/>
    <s v="主营成本"/>
    <n v="1759.5"/>
    <n v="321.3"/>
    <n v="22.95"/>
    <n v="7.65"/>
    <n v="15.3"/>
    <n v="168.3"/>
    <n v="107.1"/>
    <n v="30.6"/>
    <n v="0"/>
    <n v="2432.6999999999998"/>
    <n v="30.6"/>
    <s v="2014-CGBC-CR-BSC"/>
  </r>
  <r>
    <s v="2015"/>
    <s v="03"/>
    <n v="42079"/>
    <s v="---病假"/>
    <n v="4"/>
    <n v="12"/>
    <s v="汤旻玮_x000d__x000a_量化分析部"/>
    <s v="done"/>
    <x v="16"/>
    <s v="汤旻玮"/>
    <s v="汤旻玮_x000d__x000a_量化分析部"/>
    <s v="_x000a_量化分析部"/>
    <s v="主营成本"/>
    <n v="195.5"/>
    <n v="35.700000000000003"/>
    <n v="2.5499999999999998"/>
    <n v="0.85"/>
    <n v="1.7"/>
    <n v="18.7"/>
    <n v="11.9"/>
    <n v="3.4"/>
    <n v="0"/>
    <n v="270.3"/>
    <n v="3.4"/>
    <s v="A"/>
  </r>
  <r>
    <s v="2015"/>
    <s v="03"/>
    <n v="42086"/>
    <s v="2014-CGBC-CR-BSC"/>
    <n v="40"/>
    <n v="13"/>
    <s v="汤旻玮_x000d__x000a_量化分析部"/>
    <s v="done"/>
    <x v="16"/>
    <s v="汤旻玮"/>
    <s v="汤旻玮_x000d__x000a_量化分析部"/>
    <s v="_x000a_量化分析部"/>
    <s v="主营成本"/>
    <n v="1955"/>
    <n v="357"/>
    <n v="25.5"/>
    <n v="8.5"/>
    <n v="17"/>
    <n v="187"/>
    <n v="119"/>
    <n v="34"/>
    <n v="0"/>
    <n v="2703"/>
    <n v="34"/>
    <s v="2014-CGBC-CR-BSC"/>
  </r>
  <r>
    <s v="2015"/>
    <s v="03"/>
    <n v="42093"/>
    <s v="---病假"/>
    <n v="12"/>
    <n v="14"/>
    <s v="汤旻玮_x000d__x000a_量化分析部"/>
    <s v="done"/>
    <x v="16"/>
    <s v="汤旻玮"/>
    <s v="汤旻玮_x000d__x000a_量化分析部"/>
    <s v="_x000a_量化分析部"/>
    <s v="主营成本"/>
    <n v="586.5"/>
    <n v="107.1"/>
    <n v="7.65"/>
    <n v="2.5499999999999998"/>
    <n v="5.0999999999999996"/>
    <n v="56.1"/>
    <n v="35.700000000000003"/>
    <n v="10.199999999999999"/>
    <n v="0"/>
    <n v="810.9"/>
    <n v="10.199999999999999"/>
    <s v="A"/>
  </r>
  <r>
    <s v="2015"/>
    <s v="03"/>
    <n v="42093"/>
    <s v="-UPA-QA-R&amp;D"/>
    <n v="28"/>
    <n v="14"/>
    <s v="汤旻玮_x000d__x000a_量化分析部"/>
    <s v="done"/>
    <x v="16"/>
    <s v="汤旻玮"/>
    <s v="汤旻玮_x000d__x000a_量化分析部"/>
    <s v="_x000a_量化分析部"/>
    <s v="主营成本"/>
    <n v="1368.5"/>
    <n v="249.9"/>
    <n v="17.850000000000001"/>
    <n v="5.95"/>
    <n v="11.9"/>
    <n v="130.9"/>
    <n v="83.3"/>
    <n v="23.8"/>
    <n v="0"/>
    <n v="1892.1"/>
    <n v="23.8"/>
    <s v="-UPA-QA-R&amp;D"/>
  </r>
  <r>
    <s v="2015"/>
    <s v="03"/>
    <n v="42065"/>
    <s v="2015-BBF-GC-IND"/>
    <n v="4"/>
    <n v="10"/>
    <s v="杨程稀_x000d__x000a_宏观分析部"/>
    <s v="done"/>
    <x v="17"/>
    <s v="杨程稀"/>
    <s v="杨程稀_x000d__x000a_宏观分析部"/>
    <s v="_x000a_宏观分析部"/>
    <s v="主营成本"/>
    <n v="425.5"/>
    <n v="63.453599999999994"/>
    <n v="4.5324"/>
    <n v="1.5108000000000001"/>
    <n v="3.0216000000000003"/>
    <n v="33.2376"/>
    <n v="21.16"/>
    <n v="3.4"/>
    <n v="0"/>
    <n v="555.81600000000003"/>
    <n v="3.4"/>
    <s v="2015-BBF-GC-IND"/>
  </r>
  <r>
    <s v="2015"/>
    <s v="03"/>
    <n v="42065"/>
    <s v="2015-VPF-IR&amp;D-IND"/>
    <n v="10"/>
    <n v="10"/>
    <s v="杨程稀_x000d__x000a_宏观分析部"/>
    <s v="done"/>
    <x v="17"/>
    <s v="杨程稀"/>
    <s v="杨程稀_x000d__x000a_宏观分析部"/>
    <s v="_x000a_宏观分析部"/>
    <s v="主营成本"/>
    <n v="1063.75"/>
    <n v="158.63399999999999"/>
    <n v="11.331"/>
    <n v="3.7770000000000006"/>
    <n v="7.5540000000000012"/>
    <n v="83.094000000000008"/>
    <n v="52.9"/>
    <n v="8.5"/>
    <n v="0"/>
    <n v="1389.54"/>
    <n v="8.5"/>
    <s v="2015-VPF-IR&amp;D-IND"/>
  </r>
  <r>
    <s v="2015"/>
    <s v="03"/>
    <n v="42065"/>
    <s v="2015-JKSH-ALL-DAS"/>
    <n v="18"/>
    <n v="10"/>
    <s v="杨程稀_x000d__x000a_宏观分析部"/>
    <s v="done"/>
    <x v="17"/>
    <s v="杨程稀"/>
    <s v="杨程稀_x000d__x000a_宏观分析部"/>
    <s v="_x000a_宏观分析部"/>
    <s v="主营成本"/>
    <n v="1914.75"/>
    <n v="285.5412"/>
    <n v="20.395799999999998"/>
    <n v="6.7986000000000004"/>
    <n v="13.597200000000001"/>
    <n v="149.56920000000002"/>
    <n v="95.22"/>
    <n v="15.3"/>
    <n v="0"/>
    <n v="2501.172"/>
    <n v="15.3"/>
    <s v="2015-JKSH-ALL-DAS"/>
  </r>
  <r>
    <s v="2015"/>
    <s v="03"/>
    <n v="42065"/>
    <s v="---病假"/>
    <n v="8"/>
    <n v="10"/>
    <s v="杨程稀_x000d__x000a_宏观分析部"/>
    <s v="done"/>
    <x v="17"/>
    <s v="杨程稀"/>
    <s v="杨程稀_x000d__x000a_宏观分析部"/>
    <s v="_x000a_宏观分析部"/>
    <s v="主营成本"/>
    <n v="851"/>
    <n v="126.90719999999999"/>
    <n v="9.0648"/>
    <n v="3.0216000000000003"/>
    <n v="6.0432000000000006"/>
    <n v="66.475200000000001"/>
    <n v="42.32"/>
    <n v="6.8"/>
    <n v="0"/>
    <n v="1111.6320000000001"/>
    <n v="6.8"/>
    <s v="A"/>
  </r>
  <r>
    <s v="2015"/>
    <s v="03"/>
    <n v="42072"/>
    <s v="2015-BBF-GC-IND"/>
    <n v="8"/>
    <n v="11"/>
    <s v="杨程稀_x000d__x000a_宏观分析部"/>
    <s v="done"/>
    <x v="17"/>
    <s v="杨程稀"/>
    <s v="杨程稀_x000d__x000a_宏观分析部"/>
    <s v="_x000a_宏观分析部"/>
    <s v="主营成本"/>
    <n v="851"/>
    <n v="126.90719999999999"/>
    <n v="9.0648"/>
    <n v="3.0216000000000003"/>
    <n v="6.0432000000000006"/>
    <n v="66.475200000000001"/>
    <n v="42.32"/>
    <n v="6.8"/>
    <n v="0"/>
    <n v="1111.6320000000001"/>
    <n v="6.8"/>
    <s v="2015-BBF-GC-IND"/>
  </r>
  <r>
    <s v="2015"/>
    <s v="03"/>
    <n v="42072"/>
    <s v="2015-VPF-IR&amp;D-IND"/>
    <n v="26"/>
    <n v="11"/>
    <s v="杨程稀_x000d__x000a_宏观分析部"/>
    <s v="done"/>
    <x v="17"/>
    <s v="杨程稀"/>
    <s v="杨程稀_x000d__x000a_宏观分析部"/>
    <s v="_x000a_宏观分析部"/>
    <s v="主营成本"/>
    <n v="2765.75"/>
    <n v="412.44839999999999"/>
    <n v="29.460599999999999"/>
    <n v="9.8202000000000016"/>
    <n v="19.640400000000003"/>
    <n v="216.04440000000002"/>
    <n v="137.54"/>
    <n v="22.1"/>
    <n v="0"/>
    <n v="3612.8040000000001"/>
    <n v="22.1"/>
    <s v="2015-VPF-IR&amp;D-IND"/>
  </r>
  <r>
    <s v="2015"/>
    <s v="03"/>
    <n v="42072"/>
    <s v="2015-JKSH-ALL-DAS"/>
    <n v="2"/>
    <n v="11"/>
    <s v="杨程稀_x000d__x000a_宏观分析部"/>
    <s v="done"/>
    <x v="17"/>
    <s v="杨程稀"/>
    <s v="杨程稀_x000d__x000a_宏观分析部"/>
    <s v="_x000a_宏观分析部"/>
    <s v="主营成本"/>
    <n v="212.75"/>
    <n v="31.726799999999997"/>
    <n v="2.2662"/>
    <n v="0.75540000000000007"/>
    <n v="1.5108000000000001"/>
    <n v="16.6188"/>
    <n v="10.58"/>
    <n v="1.7"/>
    <n v="0"/>
    <n v="277.90800000000002"/>
    <n v="1.7"/>
    <s v="2015-JKSH-ALL-DAS"/>
  </r>
  <r>
    <s v="2015"/>
    <s v="03"/>
    <n v="42072"/>
    <s v="2015-JD-SMF-UPAS"/>
    <n v="4"/>
    <n v="11"/>
    <s v="杨程稀_x000d__x000a_宏观分析部"/>
    <s v="done"/>
    <x v="17"/>
    <s v="杨程稀"/>
    <s v="杨程稀_x000d__x000a_宏观分析部"/>
    <s v="_x000a_宏观分析部"/>
    <s v="主营成本"/>
    <n v="425.5"/>
    <n v="63.453599999999994"/>
    <n v="4.5324"/>
    <n v="1.5108000000000001"/>
    <n v="3.0216000000000003"/>
    <n v="33.2376"/>
    <n v="21.16"/>
    <n v="3.4"/>
    <n v="0"/>
    <n v="555.81600000000003"/>
    <n v="3.4"/>
    <s v="2015-JD-SMF-UPAS"/>
  </r>
  <r>
    <s v="2015"/>
    <s v="03"/>
    <n v="42079"/>
    <s v="2015-BBF-GC-IND"/>
    <n v="10"/>
    <n v="12"/>
    <s v="杨程稀_x000d__x000a_宏观分析部"/>
    <s v="done"/>
    <x v="17"/>
    <s v="杨程稀"/>
    <s v="杨程稀_x000d__x000a_宏观分析部"/>
    <s v="_x000a_宏观分析部"/>
    <s v="主营成本"/>
    <n v="1063.75"/>
    <n v="158.63399999999999"/>
    <n v="11.331"/>
    <n v="3.7770000000000006"/>
    <n v="7.5540000000000012"/>
    <n v="83.094000000000008"/>
    <n v="52.9"/>
    <n v="8.5"/>
    <n v="0"/>
    <n v="1389.54"/>
    <n v="8.5"/>
    <s v="2015-BBF-GC-IND"/>
  </r>
  <r>
    <s v="2015"/>
    <s v="03"/>
    <n v="42079"/>
    <s v="2015-HAF-IR&amp;D-IND"/>
    <n v="4"/>
    <n v="12"/>
    <s v="杨程稀_x000d__x000a_宏观分析部"/>
    <s v="done"/>
    <x v="17"/>
    <s v="杨程稀"/>
    <s v="杨程稀_x000d__x000a_宏观分析部"/>
    <s v="_x000a_宏观分析部"/>
    <s v="主营成本"/>
    <n v="425.5"/>
    <n v="63.453599999999994"/>
    <n v="4.5324"/>
    <n v="1.5108000000000001"/>
    <n v="3.0216000000000003"/>
    <n v="33.2376"/>
    <n v="21.16"/>
    <n v="3.4"/>
    <n v="0"/>
    <n v="555.81600000000003"/>
    <n v="3.4"/>
    <s v="2015-HAF-IR&amp;D-IND"/>
  </r>
  <r>
    <s v="2015"/>
    <s v="03"/>
    <n v="42079"/>
    <s v="2015-VPF-IR&amp;D-IND"/>
    <n v="22"/>
    <n v="12"/>
    <s v="杨程稀_x000d__x000a_宏观分析部"/>
    <s v="confirm"/>
    <x v="17"/>
    <s v="杨程稀"/>
    <s v="杨程稀_x000d__x000a_宏观分析部"/>
    <s v="_x000a_宏观分析部"/>
    <s v="主营成本"/>
    <n v="2340.25"/>
    <n v="348.99479999999994"/>
    <n v="24.9282"/>
    <n v="8.3094000000000001"/>
    <n v="16.6188"/>
    <n v="182.80680000000001"/>
    <n v="116.38"/>
    <n v="18.7"/>
    <n v="0"/>
    <n v="3056.9880000000003"/>
    <n v="18.7"/>
    <s v="2015-VPF-IR&amp;D-IND"/>
  </r>
  <r>
    <s v="2015"/>
    <s v="03"/>
    <n v="42079"/>
    <s v="---病假"/>
    <n v="4"/>
    <n v="12"/>
    <s v="杨程稀_x000d__x000a_宏观分析部"/>
    <s v="confirm"/>
    <x v="17"/>
    <s v="杨程稀"/>
    <s v="杨程稀_x000d__x000a_宏观分析部"/>
    <s v="_x000a_宏观分析部"/>
    <s v="主营成本"/>
    <n v="425.5"/>
    <n v="63.453599999999994"/>
    <n v="4.5324"/>
    <n v="1.5108000000000001"/>
    <n v="3.0216000000000003"/>
    <n v="33.2376"/>
    <n v="21.16"/>
    <n v="3.4"/>
    <n v="0"/>
    <n v="555.81600000000003"/>
    <n v="3.4"/>
    <s v="A"/>
  </r>
  <r>
    <s v="2015"/>
    <s v="03"/>
    <n v="42086"/>
    <s v="2015-BBF-GC-IND"/>
    <n v="24"/>
    <n v="13"/>
    <s v="杨程稀_x000d__x000a_宏观分析部"/>
    <s v="confirm"/>
    <x v="17"/>
    <s v="杨程稀"/>
    <s v="杨程稀_x000d__x000a_宏观分析部"/>
    <s v="_x000a_宏观分析部"/>
    <s v="主营成本"/>
    <n v="2553"/>
    <n v="380.72159999999997"/>
    <n v="27.194400000000002"/>
    <n v="9.0648"/>
    <n v="18.1296"/>
    <n v="199.4256"/>
    <n v="126.96"/>
    <n v="20.399999999999999"/>
    <n v="0"/>
    <n v="3334.8960000000002"/>
    <n v="20.399999999999999"/>
    <s v="2015-BBF-GC-IND"/>
  </r>
  <r>
    <s v="2015"/>
    <s v="03"/>
    <n v="42086"/>
    <s v="2015-VPF-IR&amp;D-IND"/>
    <n v="16"/>
    <n v="13"/>
    <s v="杨程稀_x000d__x000a_宏观分析部"/>
    <s v="confirm"/>
    <x v="17"/>
    <s v="杨程稀"/>
    <s v="杨程稀_x000d__x000a_宏观分析部"/>
    <s v="_x000a_宏观分析部"/>
    <s v="主营成本"/>
    <n v="1702"/>
    <n v="253.81439999999998"/>
    <n v="18.1296"/>
    <n v="6.0432000000000006"/>
    <n v="12.086400000000001"/>
    <n v="132.9504"/>
    <n v="84.64"/>
    <n v="13.6"/>
    <n v="0"/>
    <n v="2223.2640000000001"/>
    <n v="13.6"/>
    <s v="2015-VPF-IR&amp;D-IND"/>
  </r>
  <r>
    <s v="2015"/>
    <s v="03"/>
    <n v="42093"/>
    <s v="2015-BBF-GC-IND"/>
    <n v="14"/>
    <n v="14"/>
    <s v="杨程稀_x000d__x000a_宏观分析部"/>
    <s v="confirm"/>
    <x v="17"/>
    <s v="杨程稀"/>
    <s v="杨程稀_x000d__x000a_宏观分析部"/>
    <s v="_x000a_宏观分析部"/>
    <s v="主营成本"/>
    <n v="1489.25"/>
    <n v="222.08759999999998"/>
    <n v="15.863400000000002"/>
    <n v="5.2878000000000007"/>
    <n v="10.575600000000001"/>
    <n v="116.33159999999999"/>
    <n v="74.06"/>
    <n v="11.9"/>
    <n v="0"/>
    <n v="1945.3560000000004"/>
    <n v="11.9"/>
    <s v="2015-BBF-GC-IND"/>
  </r>
  <r>
    <s v="2015"/>
    <s v="03"/>
    <n v="42093"/>
    <s v="2015-VPF-IR&amp;D-IND"/>
    <n v="26"/>
    <n v="14"/>
    <s v="杨程稀_x000d__x000a_宏观分析部"/>
    <s v="confirm"/>
    <x v="17"/>
    <s v="杨程稀"/>
    <s v="杨程稀_x000d__x000a_宏观分析部"/>
    <s v="_x000a_宏观分析部"/>
    <s v="主营成本"/>
    <n v="2765.75"/>
    <n v="412.44839999999999"/>
    <n v="29.460599999999999"/>
    <n v="9.8202000000000016"/>
    <n v="19.640400000000003"/>
    <n v="216.04440000000002"/>
    <n v="137.54"/>
    <n v="22.1"/>
    <n v="0"/>
    <n v="3612.8040000000001"/>
    <n v="22.1"/>
    <s v="2015-VPF-IR&amp;D-IND"/>
  </r>
  <r>
    <s v="2015"/>
    <s v="03"/>
    <n v="42065"/>
    <s v="2014-CEBC-CR-BSC"/>
    <n v="3"/>
    <n v="10"/>
    <s v="赖宇鹏_x000d__x000a_管理层"/>
    <s v="confirm"/>
    <x v="18"/>
    <s v="赖宇鹏"/>
    <s v="赖宇鹏_x000d__x000a_管理层"/>
    <s v="_x000a_管理层"/>
    <s v="主营成本"/>
    <n v="750"/>
    <n v="47.590199999999996"/>
    <n v="3.3993000000000002"/>
    <n v="1.1331"/>
    <n v="2.2662"/>
    <n v="24.9282"/>
    <n v="15.87"/>
    <n v="2.5499999999999998"/>
    <n v="0"/>
    <n v="847.73700000000008"/>
    <n v="2.5499999999999998"/>
    <s v="2014-CEBC-CR-BSC"/>
  </r>
  <r>
    <s v="2015"/>
    <s v="03"/>
    <n v="42065"/>
    <s v="2014-CGBC-CR-BSC"/>
    <n v="13"/>
    <n v="10"/>
    <s v="赖宇鹏_x000d__x000a_管理层"/>
    <s v="confirm"/>
    <x v="18"/>
    <s v="赖宇鹏"/>
    <s v="赖宇鹏_x000d__x000a_管理层"/>
    <s v="_x000a_管理层"/>
    <s v="主营成本"/>
    <n v="3250"/>
    <n v="206.2242"/>
    <n v="14.7303"/>
    <n v="4.9101000000000008"/>
    <n v="9.8202000000000016"/>
    <n v="108.02220000000001"/>
    <n v="68.77"/>
    <n v="11.05"/>
    <n v="0"/>
    <n v="3673.527"/>
    <n v="11.05"/>
    <s v="2014-CGBC-CR-BSC"/>
  </r>
  <r>
    <s v="2015"/>
    <s v="03"/>
    <n v="42065"/>
    <s v="2014-ABC-CR-BSC"/>
    <n v="10"/>
    <n v="10"/>
    <s v="赖宇鹏_x000d__x000a_管理层"/>
    <s v="confirm"/>
    <x v="18"/>
    <s v="赖宇鹏"/>
    <s v="赖宇鹏_x000d__x000a_管理层"/>
    <s v="_x000a_管理层"/>
    <s v="主营成本"/>
    <n v="2500"/>
    <n v="158.63399999999999"/>
    <n v="11.331"/>
    <n v="3.7770000000000006"/>
    <n v="7.5540000000000012"/>
    <n v="83.094000000000008"/>
    <n v="52.9"/>
    <n v="8.5"/>
    <n v="0"/>
    <n v="2825.79"/>
    <n v="8.5"/>
    <s v="2014-ABC-CR-BSC"/>
  </r>
  <r>
    <s v="2015"/>
    <s v="03"/>
    <n v="42065"/>
    <s v="2015-ABC-CR-RPT"/>
    <n v="5"/>
    <n v="10"/>
    <s v="赖宇鹏_x000d__x000a_管理层"/>
    <s v="done"/>
    <x v="18"/>
    <s v="赖宇鹏"/>
    <s v="赖宇鹏_x000d__x000a_管理层"/>
    <s v="_x000a_管理层"/>
    <s v="主营成本"/>
    <n v="1250"/>
    <n v="79.316999999999993"/>
    <n v="5.6654999999999998"/>
    <n v="1.8885000000000003"/>
    <n v="3.7770000000000006"/>
    <n v="41.547000000000004"/>
    <n v="26.45"/>
    <n v="4.25"/>
    <n v="0"/>
    <n v="1412.895"/>
    <n v="4.25"/>
    <s v="2015-ABC-CR-RPT"/>
  </r>
  <r>
    <s v="2015"/>
    <s v="03"/>
    <n v="42065"/>
    <s v="2015-CITIC-RM-DAS"/>
    <n v="2"/>
    <n v="10"/>
    <s v="赖宇鹏_x000d__x000a_管理层"/>
    <s v="done"/>
    <x v="18"/>
    <s v="赖宇鹏"/>
    <s v="赖宇鹏_x000d__x000a_管理层"/>
    <s v="_x000a_管理层"/>
    <s v="主营成本"/>
    <n v="500"/>
    <n v="31.726799999999997"/>
    <n v="2.2662"/>
    <n v="0.75540000000000007"/>
    <n v="1.5108000000000001"/>
    <n v="16.6188"/>
    <n v="10.58"/>
    <n v="1.7"/>
    <n v="0"/>
    <n v="565.15800000000002"/>
    <n v="1.7"/>
    <s v="2015-CITIC-RM-DAS"/>
  </r>
  <r>
    <s v="2015"/>
    <s v="03"/>
    <n v="42065"/>
    <s v="-UPA-SA-M&amp;D"/>
    <n v="7"/>
    <n v="10"/>
    <s v="赖宇鹏_x000d__x000a_管理层"/>
    <s v="done"/>
    <x v="18"/>
    <s v="赖宇鹏"/>
    <s v="赖宇鹏_x000d__x000a_管理层"/>
    <s v="_x000a_管理层"/>
    <s v="主营成本"/>
    <n v="1750"/>
    <n v="111.04379999999999"/>
    <n v="7.9317000000000011"/>
    <n v="2.6439000000000004"/>
    <n v="5.2878000000000007"/>
    <n v="58.165799999999997"/>
    <n v="37.03"/>
    <n v="5.95"/>
    <n v="0"/>
    <n v="1978.0530000000001"/>
    <n v="5.95"/>
    <s v="-UPA-SA-M&amp;D"/>
  </r>
  <r>
    <s v="2015"/>
    <s v="03"/>
    <n v="42072"/>
    <s v="2014-CEBC-CR-BSC"/>
    <n v="4"/>
    <n v="11"/>
    <s v="赖宇鹏_x000d__x000a_管理层"/>
    <s v="done"/>
    <x v="18"/>
    <s v="赖宇鹏"/>
    <s v="赖宇鹏_x000d__x000a_管理层"/>
    <s v="_x000a_管理层"/>
    <s v="主营成本"/>
    <n v="1000"/>
    <n v="63.453599999999994"/>
    <n v="4.5324"/>
    <n v="1.5108000000000001"/>
    <n v="3.0216000000000003"/>
    <n v="33.2376"/>
    <n v="21.16"/>
    <n v="3.4"/>
    <n v="0"/>
    <n v="1130.316"/>
    <n v="3.4"/>
    <s v="2014-CEBC-CR-BSC"/>
  </r>
  <r>
    <s v="2015"/>
    <s v="03"/>
    <n v="42072"/>
    <s v="2014-CGBC-CR-BSC"/>
    <n v="8"/>
    <n v="11"/>
    <s v="赖宇鹏_x000d__x000a_管理层"/>
    <s v="done"/>
    <x v="18"/>
    <s v="赖宇鹏"/>
    <s v="赖宇鹏_x000d__x000a_管理层"/>
    <s v="_x000a_管理层"/>
    <s v="主营成本"/>
    <n v="2000"/>
    <n v="126.90719999999999"/>
    <n v="9.0648"/>
    <n v="3.0216000000000003"/>
    <n v="6.0432000000000006"/>
    <n v="66.475200000000001"/>
    <n v="42.32"/>
    <n v="6.8"/>
    <n v="0"/>
    <n v="2260.6320000000001"/>
    <n v="6.8"/>
    <s v="2014-CGBC-CR-BSC"/>
  </r>
  <r>
    <s v="2015"/>
    <s v="03"/>
    <n v="42072"/>
    <s v="2014-ABC-CR-BSC"/>
    <n v="9"/>
    <n v="11"/>
    <s v="赖宇鹏_x000d__x000a_管理层"/>
    <s v="done"/>
    <x v="18"/>
    <s v="赖宇鹏"/>
    <s v="赖宇鹏_x000d__x000a_管理层"/>
    <s v="_x000a_管理层"/>
    <s v="主营成本"/>
    <n v="2250"/>
    <n v="142.7706"/>
    <n v="10.197899999999999"/>
    <n v="3.3993000000000002"/>
    <n v="6.7986000000000004"/>
    <n v="74.784600000000012"/>
    <n v="47.61"/>
    <n v="7.65"/>
    <n v="0"/>
    <n v="2543.2110000000002"/>
    <n v="7.65"/>
    <s v="2014-ABC-CR-BSC"/>
  </r>
  <r>
    <s v="2015"/>
    <s v="03"/>
    <n v="42072"/>
    <s v="2014-BOC-CR-DAS"/>
    <n v="4"/>
    <n v="11"/>
    <s v="赖宇鹏_x000d__x000a_管理层"/>
    <s v="done"/>
    <x v="18"/>
    <s v="赖宇鹏"/>
    <s v="赖宇鹏_x000d__x000a_管理层"/>
    <s v="_x000a_管理层"/>
    <s v="主营成本"/>
    <n v="1000"/>
    <n v="63.453599999999994"/>
    <n v="4.5324"/>
    <n v="1.5108000000000001"/>
    <n v="3.0216000000000003"/>
    <n v="33.2376"/>
    <n v="21.16"/>
    <n v="3.4"/>
    <n v="0"/>
    <n v="1130.316"/>
    <n v="3.4"/>
    <s v="2014-BOC-CR-DAS"/>
  </r>
  <r>
    <s v="2015"/>
    <s v="03"/>
    <n v="42072"/>
    <s v="2015-CITIC-CR-BSC"/>
    <n v="5"/>
    <n v="11"/>
    <s v="赖宇鹏_x000d__x000a_管理层"/>
    <s v="done"/>
    <x v="18"/>
    <s v="赖宇鹏"/>
    <s v="赖宇鹏_x000d__x000a_管理层"/>
    <s v="_x000a_管理层"/>
    <s v="主营成本"/>
    <n v="1250"/>
    <n v="79.316999999999993"/>
    <n v="5.6654999999999998"/>
    <n v="1.8885000000000003"/>
    <n v="3.7770000000000006"/>
    <n v="41.547000000000004"/>
    <n v="26.45"/>
    <n v="4.25"/>
    <n v="0"/>
    <n v="1412.895"/>
    <n v="4.25"/>
    <s v="2015-CITIC-CR-BSC"/>
  </r>
  <r>
    <s v="2015"/>
    <s v="03"/>
    <n v="42072"/>
    <s v="-UPA-SA-M&amp;D"/>
    <n v="10"/>
    <n v="11"/>
    <s v="赖宇鹏_x000d__x000a_管理层"/>
    <s v="done"/>
    <x v="18"/>
    <s v="赖宇鹏"/>
    <s v="赖宇鹏_x000d__x000a_管理层"/>
    <s v="_x000a_管理层"/>
    <s v="主营成本"/>
    <n v="2500"/>
    <n v="158.63399999999999"/>
    <n v="11.331"/>
    <n v="3.7770000000000006"/>
    <n v="7.5540000000000012"/>
    <n v="83.094000000000008"/>
    <n v="52.9"/>
    <n v="8.5"/>
    <n v="0"/>
    <n v="2825.79"/>
    <n v="8.5"/>
    <s v="-UPA-SA-M&amp;D"/>
  </r>
  <r>
    <s v="2015"/>
    <s v="03"/>
    <n v="42079"/>
    <s v="2014-CEBC-CR-BSC"/>
    <n v="8"/>
    <n v="12"/>
    <s v="赖宇鹏_x000d__x000a_管理层"/>
    <s v="done"/>
    <x v="18"/>
    <s v="赖宇鹏"/>
    <s v="赖宇鹏_x000d__x000a_管理层"/>
    <s v="_x000a_管理层"/>
    <s v="主营成本"/>
    <n v="2000"/>
    <n v="126.90719999999999"/>
    <n v="9.0648"/>
    <n v="3.0216000000000003"/>
    <n v="6.0432000000000006"/>
    <n v="66.475200000000001"/>
    <n v="42.32"/>
    <n v="6.8"/>
    <n v="0"/>
    <n v="2260.6320000000001"/>
    <n v="6.8"/>
    <s v="2014-CEBC-CR-BSC"/>
  </r>
  <r>
    <s v="2015"/>
    <s v="03"/>
    <n v="42079"/>
    <s v="2014-CGBC-CR-BSC"/>
    <n v="6"/>
    <n v="12"/>
    <s v="赖宇鹏_x000d__x000a_管理层"/>
    <s v="done"/>
    <x v="18"/>
    <s v="赖宇鹏"/>
    <s v="赖宇鹏_x000d__x000a_管理层"/>
    <s v="_x000a_管理层"/>
    <s v="主营成本"/>
    <n v="1500"/>
    <n v="95.180399999999992"/>
    <n v="6.7986000000000004"/>
    <n v="2.2662"/>
    <n v="4.5324"/>
    <n v="49.856400000000001"/>
    <n v="31.74"/>
    <n v="5.0999999999999996"/>
    <n v="0"/>
    <n v="1695.4740000000002"/>
    <n v="5.0999999999999996"/>
    <s v="2014-CGBC-CR-BSC"/>
  </r>
  <r>
    <s v="2015"/>
    <s v="03"/>
    <n v="42079"/>
    <s v="2014-ABC-CR-BSC"/>
    <n v="8"/>
    <n v="12"/>
    <s v="赖宇鹏_x000d__x000a_管理层"/>
    <s v="confirm"/>
    <x v="18"/>
    <s v="赖宇鹏"/>
    <s v="赖宇鹏_x000d__x000a_管理层"/>
    <s v="_x000a_管理层"/>
    <s v="主营成本"/>
    <n v="2000"/>
    <n v="126.90719999999999"/>
    <n v="9.0648"/>
    <n v="3.0216000000000003"/>
    <n v="6.0432000000000006"/>
    <n v="66.475200000000001"/>
    <n v="42.32"/>
    <n v="6.8"/>
    <n v="0"/>
    <n v="2260.6320000000001"/>
    <n v="6.8"/>
    <s v="2014-ABC-CR-BSC"/>
  </r>
  <r>
    <s v="2015"/>
    <s v="03"/>
    <n v="42079"/>
    <s v="2015-ABC-CR-RPT"/>
    <n v="2"/>
    <n v="12"/>
    <s v="赖宇鹏_x000d__x000a_管理层"/>
    <s v="confirm"/>
    <x v="18"/>
    <s v="赖宇鹏"/>
    <s v="赖宇鹏_x000d__x000a_管理层"/>
    <s v="_x000a_管理层"/>
    <s v="主营成本"/>
    <n v="500"/>
    <n v="31.726799999999997"/>
    <n v="2.2662"/>
    <n v="0.75540000000000007"/>
    <n v="1.5108000000000001"/>
    <n v="16.6188"/>
    <n v="10.58"/>
    <n v="1.7"/>
    <n v="0"/>
    <n v="565.15800000000002"/>
    <n v="1.7"/>
    <s v="2015-ABC-CR-RPT"/>
  </r>
  <r>
    <s v="2015"/>
    <s v="03"/>
    <n v="42079"/>
    <s v="2015-CITIC-RM-DAS"/>
    <n v="2"/>
    <n v="12"/>
    <s v="赖宇鹏_x000d__x000a_管理层"/>
    <s v="confirm"/>
    <x v="18"/>
    <s v="赖宇鹏"/>
    <s v="赖宇鹏_x000d__x000a_管理层"/>
    <s v="_x000a_管理层"/>
    <s v="主营成本"/>
    <n v="500"/>
    <n v="31.726799999999997"/>
    <n v="2.2662"/>
    <n v="0.75540000000000007"/>
    <n v="1.5108000000000001"/>
    <n v="16.6188"/>
    <n v="10.58"/>
    <n v="1.7"/>
    <n v="0"/>
    <n v="565.15800000000002"/>
    <n v="1.7"/>
    <s v="2015-CITIC-RM-DAS"/>
  </r>
  <r>
    <s v="2015"/>
    <s v="03"/>
    <n v="42079"/>
    <s v="2015-CITIC-CR-BSC"/>
    <n v="3"/>
    <n v="12"/>
    <s v="赖宇鹏_x000d__x000a_管理层"/>
    <s v="confirm"/>
    <x v="18"/>
    <s v="赖宇鹏"/>
    <s v="赖宇鹏_x000d__x000a_管理层"/>
    <s v="_x000a_管理层"/>
    <s v="主营成本"/>
    <n v="750"/>
    <n v="47.590199999999996"/>
    <n v="3.3993000000000002"/>
    <n v="1.1331"/>
    <n v="2.2662"/>
    <n v="24.9282"/>
    <n v="15.87"/>
    <n v="2.5499999999999998"/>
    <n v="0"/>
    <n v="847.73700000000008"/>
    <n v="2.5499999999999998"/>
    <s v="2015-CITIC-CR-BSC"/>
  </r>
  <r>
    <s v="2015"/>
    <s v="03"/>
    <n v="42079"/>
    <s v="-UPA-SA-M&amp;D"/>
    <n v="11"/>
    <n v="12"/>
    <s v="赖宇鹏_x000d__x000a_管理层"/>
    <s v="confirm"/>
    <x v="18"/>
    <s v="赖宇鹏"/>
    <s v="赖宇鹏_x000d__x000a_管理层"/>
    <s v="_x000a_管理层"/>
    <s v="主营成本"/>
    <n v="2750"/>
    <n v="174.49739999999997"/>
    <n v="12.4641"/>
    <n v="4.1547000000000001"/>
    <n v="8.3094000000000001"/>
    <n v="91.403400000000005"/>
    <n v="58.19"/>
    <n v="9.35"/>
    <n v="0"/>
    <n v="3108.3690000000001"/>
    <n v="9.35"/>
    <s v="-UPA-SA-M&amp;D"/>
  </r>
  <r>
    <s v="2015"/>
    <s v="03"/>
    <n v="42086"/>
    <s v="2014-CEBC-CR-BSC"/>
    <n v="4"/>
    <n v="13"/>
    <s v="赖宇鹏_x000d__x000a_管理层"/>
    <s v="done"/>
    <x v="18"/>
    <s v="赖宇鹏"/>
    <s v="赖宇鹏_x000d__x000a_管理层"/>
    <s v="_x000a_管理层"/>
    <s v="主营成本"/>
    <n v="1000"/>
    <n v="63.453599999999994"/>
    <n v="4.5324"/>
    <n v="1.5108000000000001"/>
    <n v="3.0216000000000003"/>
    <n v="33.2376"/>
    <n v="21.16"/>
    <n v="3.4"/>
    <n v="0"/>
    <n v="1130.316"/>
    <n v="3.4"/>
    <s v="2014-CEBC-CR-BSC"/>
  </r>
  <r>
    <s v="2015"/>
    <s v="03"/>
    <n v="42086"/>
    <s v="2014-CGBC-CR-BSC"/>
    <n v="7"/>
    <n v="13"/>
    <s v="赖宇鹏_x000d__x000a_管理层"/>
    <s v="done"/>
    <x v="18"/>
    <s v="赖宇鹏"/>
    <s v="赖宇鹏_x000d__x000a_管理层"/>
    <s v="_x000a_管理层"/>
    <s v="主营成本"/>
    <n v="1750"/>
    <n v="111.04379999999999"/>
    <n v="7.9317000000000011"/>
    <n v="2.6439000000000004"/>
    <n v="5.2878000000000007"/>
    <n v="58.165799999999997"/>
    <n v="37.03"/>
    <n v="5.95"/>
    <n v="0"/>
    <n v="1978.0530000000001"/>
    <n v="5.95"/>
    <s v="2014-CGBC-CR-BSC"/>
  </r>
  <r>
    <s v="2015"/>
    <s v="03"/>
    <n v="42086"/>
    <s v="2014-ABC-CR-BSC"/>
    <n v="6"/>
    <n v="13"/>
    <s v="赖宇鹏_x000d__x000a_管理层"/>
    <s v="done"/>
    <x v="18"/>
    <s v="赖宇鹏"/>
    <s v="赖宇鹏_x000d__x000a_管理层"/>
    <s v="_x000a_管理层"/>
    <s v="主营成本"/>
    <n v="1500"/>
    <n v="95.180399999999992"/>
    <n v="6.7986000000000004"/>
    <n v="2.2662"/>
    <n v="4.5324"/>
    <n v="49.856400000000001"/>
    <n v="31.74"/>
    <n v="5.0999999999999996"/>
    <n v="0"/>
    <n v="1695.4740000000002"/>
    <n v="5.0999999999999996"/>
    <s v="2014-ABC-CR-BSC"/>
  </r>
  <r>
    <s v="2015"/>
    <s v="03"/>
    <n v="42086"/>
    <s v="2015-ABC-CR-RPT"/>
    <n v="4"/>
    <n v="13"/>
    <s v="赖宇鹏_x000d__x000a_管理层"/>
    <s v="done"/>
    <x v="18"/>
    <s v="赖宇鹏"/>
    <s v="赖宇鹏_x000d__x000a_管理层"/>
    <s v="_x000a_管理层"/>
    <s v="主营成本"/>
    <n v="1000"/>
    <n v="63.453599999999994"/>
    <n v="4.5324"/>
    <n v="1.5108000000000001"/>
    <n v="3.0216000000000003"/>
    <n v="33.2376"/>
    <n v="21.16"/>
    <n v="3.4"/>
    <n v="0"/>
    <n v="1130.316"/>
    <n v="3.4"/>
    <s v="2015-ABC-CR-RPT"/>
  </r>
  <r>
    <s v="2015"/>
    <s v="03"/>
    <n v="42086"/>
    <s v="2015-CITIC-CR-BSC"/>
    <n v="5"/>
    <n v="13"/>
    <s v="赖宇鹏_x000d__x000a_管理层"/>
    <s v="done"/>
    <x v="18"/>
    <s v="赖宇鹏"/>
    <s v="赖宇鹏_x000d__x000a_管理层"/>
    <s v="_x000a_管理层"/>
    <s v="主营成本"/>
    <n v="1250"/>
    <n v="79.316999999999993"/>
    <n v="5.6654999999999998"/>
    <n v="1.8885000000000003"/>
    <n v="3.7770000000000006"/>
    <n v="41.547000000000004"/>
    <n v="26.45"/>
    <n v="4.25"/>
    <n v="0"/>
    <n v="1412.895"/>
    <n v="4.25"/>
    <s v="2015-CITIC-CR-BSC"/>
  </r>
  <r>
    <s v="2015"/>
    <s v="03"/>
    <n v="42086"/>
    <s v="-UPA-SA-M&amp;D"/>
    <n v="14"/>
    <n v="13"/>
    <s v="赖宇鹏_x000d__x000a_管理层"/>
    <s v="done"/>
    <x v="18"/>
    <s v="赖宇鹏"/>
    <s v="赖宇鹏_x000d__x000a_管理层"/>
    <s v="_x000a_管理层"/>
    <s v="主营成本"/>
    <n v="3500"/>
    <n v="222.08759999999998"/>
    <n v="15.863400000000002"/>
    <n v="5.2878000000000007"/>
    <n v="10.575600000000001"/>
    <n v="116.33159999999999"/>
    <n v="74.06"/>
    <n v="11.9"/>
    <n v="0"/>
    <n v="3956.1060000000002"/>
    <n v="11.9"/>
    <s v="-UPA-SA-M&amp;D"/>
  </r>
  <r>
    <s v="2015"/>
    <s v="03"/>
    <n v="42093"/>
    <s v="2014-CEBC-CR-BSC"/>
    <n v="9"/>
    <n v="14"/>
    <s v="赖宇鹏_x000d__x000a_管理层"/>
    <s v="done"/>
    <x v="18"/>
    <s v="赖宇鹏"/>
    <s v="赖宇鹏_x000d__x000a_管理层"/>
    <s v="_x000a_管理层"/>
    <s v="主营成本"/>
    <n v="2250"/>
    <n v="142.7706"/>
    <n v="10.197899999999999"/>
    <n v="3.3993000000000002"/>
    <n v="6.7986000000000004"/>
    <n v="74.784600000000012"/>
    <n v="47.61"/>
    <n v="7.65"/>
    <n v="0"/>
    <n v="2543.2110000000002"/>
    <n v="7.65"/>
    <s v="2014-CEBC-CR-BSC"/>
  </r>
  <r>
    <s v="2015"/>
    <s v="03"/>
    <n v="42093"/>
    <s v="2014-CGBC-CR-BSC"/>
    <n v="7"/>
    <n v="14"/>
    <s v="赖宇鹏_x000d__x000a_管理层"/>
    <s v="done"/>
    <x v="18"/>
    <s v="赖宇鹏"/>
    <s v="赖宇鹏_x000d__x000a_管理层"/>
    <s v="_x000a_管理层"/>
    <s v="主营成本"/>
    <n v="1750"/>
    <n v="111.04379999999999"/>
    <n v="7.9317000000000011"/>
    <n v="2.6439000000000004"/>
    <n v="5.2878000000000007"/>
    <n v="58.165799999999997"/>
    <n v="37.03"/>
    <n v="5.95"/>
    <n v="0"/>
    <n v="1978.0530000000001"/>
    <n v="5.95"/>
    <s v="2014-CGBC-CR-BSC"/>
  </r>
  <r>
    <s v="2015"/>
    <s v="03"/>
    <n v="42093"/>
    <s v="2014-ABC-CR-BSC"/>
    <n v="9"/>
    <n v="14"/>
    <s v="赖宇鹏_x000d__x000a_管理层"/>
    <s v="done"/>
    <x v="18"/>
    <s v="赖宇鹏"/>
    <s v="赖宇鹏_x000d__x000a_管理层"/>
    <s v="_x000a_管理层"/>
    <s v="主营成本"/>
    <n v="2250"/>
    <n v="142.7706"/>
    <n v="10.197899999999999"/>
    <n v="3.3993000000000002"/>
    <n v="6.7986000000000004"/>
    <n v="74.784600000000012"/>
    <n v="47.61"/>
    <n v="7.65"/>
    <n v="0"/>
    <n v="2543.2110000000002"/>
    <n v="7.65"/>
    <s v="2014-ABC-CR-BSC"/>
  </r>
  <r>
    <s v="2015"/>
    <s v="03"/>
    <n v="42093"/>
    <s v="2015-ABC-CR-RPT"/>
    <n v="7"/>
    <n v="14"/>
    <s v="赖宇鹏_x000d__x000a_管理层"/>
    <s v="done"/>
    <x v="18"/>
    <s v="赖宇鹏"/>
    <s v="赖宇鹏_x000d__x000a_管理层"/>
    <s v="_x000a_管理层"/>
    <s v="主营成本"/>
    <n v="1750"/>
    <n v="111.04379999999999"/>
    <n v="7.9317000000000011"/>
    <n v="2.6439000000000004"/>
    <n v="5.2878000000000007"/>
    <n v="58.165799999999997"/>
    <n v="37.03"/>
    <n v="5.95"/>
    <n v="0"/>
    <n v="1978.0530000000001"/>
    <n v="5.95"/>
    <s v="2015-ABC-CR-RPT"/>
  </r>
  <r>
    <s v="2015"/>
    <s v="03"/>
    <n v="42093"/>
    <s v="-UPA-SA-M&amp;D"/>
    <n v="8"/>
    <n v="14"/>
    <s v="赖宇鹏_x000d__x000a_管理层"/>
    <s v="done"/>
    <x v="18"/>
    <s v="赖宇鹏"/>
    <s v="赖宇鹏_x000d__x000a_管理层"/>
    <s v="_x000a_管理层"/>
    <s v="主营成本"/>
    <n v="2000"/>
    <n v="126.90719999999999"/>
    <n v="9.0648"/>
    <n v="3.0216000000000003"/>
    <n v="6.0432000000000006"/>
    <n v="66.475200000000001"/>
    <n v="42.32"/>
    <n v="6.8"/>
    <n v="0"/>
    <n v="2260.6320000000001"/>
    <n v="6.8"/>
    <s v="-UPA-SA-M&amp;D"/>
  </r>
  <r>
    <s v="2015"/>
    <s v="03"/>
    <n v="42065"/>
    <s v="2014-CEBC-CR-BSC"/>
    <n v="40"/>
    <n v="10"/>
    <s v="邱懋霖_x000d__x000a_数据分析部"/>
    <s v="done"/>
    <x v="19"/>
    <s v="邱懋霖"/>
    <s v="邱懋霖_x000d__x000a_数据分析部"/>
    <s v="_x000a_数据分析部"/>
    <s v="主营成本"/>
    <n v="1700"/>
    <n v="357"/>
    <n v="25.5"/>
    <n v="8.5"/>
    <n v="17"/>
    <n v="187"/>
    <n v="119"/>
    <n v="34"/>
    <n v="0"/>
    <n v="2448"/>
    <n v="34"/>
    <s v="2014-CEBC-CR-BSC"/>
  </r>
  <r>
    <s v="2015"/>
    <s v="03"/>
    <n v="42072"/>
    <s v="2014-CEBC-CR-BSC"/>
    <n v="40"/>
    <n v="11"/>
    <s v="邱懋霖_x000d__x000a_数据分析部"/>
    <s v="done"/>
    <x v="19"/>
    <s v="邱懋霖"/>
    <s v="邱懋霖_x000d__x000a_数据分析部"/>
    <s v="_x000a_数据分析部"/>
    <s v="主营成本"/>
    <n v="1700"/>
    <n v="357"/>
    <n v="25.5"/>
    <n v="8.5"/>
    <n v="17"/>
    <n v="187"/>
    <n v="119"/>
    <n v="34"/>
    <n v="0"/>
    <n v="2448"/>
    <n v="34"/>
    <s v="2014-CEBC-CR-BSC"/>
  </r>
  <r>
    <s v="2015"/>
    <s v="03"/>
    <n v="42079"/>
    <s v="2014-CEBC-CR-BSC"/>
    <n v="40"/>
    <n v="12"/>
    <s v="邱懋霖_x000d__x000a_数据分析部"/>
    <s v="done"/>
    <x v="19"/>
    <s v="邱懋霖"/>
    <s v="邱懋霖_x000d__x000a_数据分析部"/>
    <s v="_x000a_数据分析部"/>
    <s v="主营成本"/>
    <n v="1700"/>
    <n v="357"/>
    <n v="25.5"/>
    <n v="8.5"/>
    <n v="17"/>
    <n v="187"/>
    <n v="119"/>
    <n v="34"/>
    <n v="0"/>
    <n v="2448"/>
    <n v="34"/>
    <s v="2014-CEBC-CR-BSC"/>
  </r>
  <r>
    <s v="2015"/>
    <s v="03"/>
    <n v="42086"/>
    <s v="2014-CEBC-CR-BSC"/>
    <n v="40"/>
    <n v="13"/>
    <s v="邱懋霖_x000d__x000a_数据分析部"/>
    <s v="done"/>
    <x v="19"/>
    <s v="邱懋霖"/>
    <s v="邱懋霖_x000d__x000a_数据分析部"/>
    <s v="_x000a_数据分析部"/>
    <s v="主营成本"/>
    <n v="1700"/>
    <n v="357"/>
    <n v="25.5"/>
    <n v="8.5"/>
    <n v="17"/>
    <n v="187"/>
    <n v="119"/>
    <n v="34"/>
    <n v="0"/>
    <n v="2448"/>
    <n v="34"/>
    <s v="2014-CEBC-CR-BSC"/>
  </r>
  <r>
    <s v="2015"/>
    <s v="03"/>
    <d v="2015-03-30T00:00:00"/>
    <s v="2014-CEBC-CR-BSC"/>
    <n v="40"/>
    <n v="14"/>
    <s v="邱懋霖_x000d__x000a_数据分析部"/>
    <s v="done"/>
    <x v="19"/>
    <s v="邱懋霖"/>
    <s v="邱懋霖_x000d__x000a_数据分析部"/>
    <s v="_x000a_数据分析部"/>
    <s v="主营成本"/>
    <n v="1700"/>
    <n v="357"/>
    <n v="25.5"/>
    <n v="8.5"/>
    <n v="17"/>
    <n v="187"/>
    <n v="119"/>
    <n v="34"/>
    <n v="0"/>
    <n v="2448"/>
    <n v="34"/>
    <s v="2014-CEBC-CR-BSC"/>
  </r>
  <r>
    <s v="2015"/>
    <s v="03"/>
    <d v="2015-03-02T00:00:00"/>
    <s v="-UPA-FS-G&amp;A"/>
    <n v="40"/>
    <n v="10"/>
    <s v="沈志健_x000d__x000a_计划财务部"/>
    <m/>
    <x v="20"/>
    <s v="沈志健"/>
    <s v="沈志健_x000d__x000a_计划财务部"/>
    <s v="_x000a_计划财务部"/>
    <s v="管理"/>
    <n v="1610"/>
    <n v="294"/>
    <n v="21"/>
    <n v="7"/>
    <n v="14"/>
    <n v="154"/>
    <n v="98"/>
    <n v="34"/>
    <n v="0"/>
    <n v="2232"/>
    <n v="34"/>
    <s v="-UPA-FS-G&amp;A"/>
  </r>
  <r>
    <s v="2015"/>
    <s v="03"/>
    <d v="2015-03-09T00:00:00"/>
    <s v="-UPA-FS-G&amp;A"/>
    <n v="40"/>
    <n v="11"/>
    <s v="沈志健_x000d__x000a_计划财务部"/>
    <m/>
    <x v="20"/>
    <s v="沈志健"/>
    <s v="沈志健_x000d__x000a_计划财务部"/>
    <s v="_x000a_计划财务部"/>
    <s v="管理"/>
    <n v="1610"/>
    <n v="294"/>
    <n v="21"/>
    <n v="7"/>
    <n v="14"/>
    <n v="154"/>
    <n v="98"/>
    <n v="34"/>
    <n v="0"/>
    <n v="2232"/>
    <n v="34"/>
    <s v="-UPA-FS-G&amp;A"/>
  </r>
  <r>
    <s v="2015"/>
    <s v="03"/>
    <d v="2015-03-16T00:00:00"/>
    <s v="-UPA-FS-G&amp;A"/>
    <n v="40"/>
    <n v="12"/>
    <s v="沈志健_x000d__x000a_计划财务部"/>
    <m/>
    <x v="20"/>
    <s v="沈志健"/>
    <s v="沈志健_x000d__x000a_计划财务部"/>
    <s v="_x000a_计划财务部"/>
    <s v="管理"/>
    <n v="1610"/>
    <n v="294"/>
    <n v="21"/>
    <n v="7"/>
    <n v="14"/>
    <n v="154"/>
    <n v="98"/>
    <n v="34"/>
    <n v="0"/>
    <n v="2232"/>
    <n v="34"/>
    <s v="-UPA-FS-G&amp;A"/>
  </r>
  <r>
    <s v="2015"/>
    <s v="03"/>
    <d v="2015-03-23T00:00:00"/>
    <s v="-UPA-FS-G&amp;A"/>
    <n v="40"/>
    <n v="13"/>
    <s v="沈志健_x000d__x000a_计划财务部"/>
    <m/>
    <x v="20"/>
    <s v="沈志健"/>
    <s v="沈志健_x000d__x000a_计划财务部"/>
    <s v="_x000a_计划财务部"/>
    <s v="管理"/>
    <n v="1610"/>
    <n v="294"/>
    <n v="21"/>
    <n v="7"/>
    <n v="14"/>
    <n v="154"/>
    <n v="98"/>
    <n v="34"/>
    <n v="0"/>
    <n v="2232"/>
    <n v="34"/>
    <s v="-UPA-FS-G&amp;A"/>
  </r>
  <r>
    <s v="2015"/>
    <s v="03"/>
    <d v="2015-03-30T00:00:00"/>
    <s v="-UPA-FS-G&amp;A"/>
    <n v="40"/>
    <n v="14"/>
    <s v="沈志健_x000d__x000a_计划财务部"/>
    <m/>
    <x v="20"/>
    <s v="沈志健"/>
    <s v="沈志健_x000d__x000a_计划财务部"/>
    <s v="_x000a_计划财务部"/>
    <s v="管理"/>
    <n v="1610"/>
    <n v="294"/>
    <n v="21"/>
    <n v="7"/>
    <n v="14"/>
    <n v="154"/>
    <n v="98"/>
    <n v="34"/>
    <n v="0"/>
    <n v="2232"/>
    <n v="34"/>
    <s v="-UPA-FS-G&amp;A"/>
  </r>
  <r>
    <s v="2015"/>
    <s v="03"/>
    <d v="2015-03-02T00:00:00"/>
    <s v="2014-CMB-SMF-UPAS"/>
    <n v="12"/>
    <n v="10"/>
    <s v="叶雷磊_x000d__x000a_市场营销部"/>
    <m/>
    <x v="21"/>
    <s v="叶雷磊"/>
    <s v="叶雷磊_x000d__x000a_市场营销部"/>
    <s v="_x000a_市场营销部"/>
    <s v="主营成本"/>
    <n v="1512"/>
    <n v="190.36079999999998"/>
    <n v="13.597200000000001"/>
    <n v="4.5324"/>
    <n v="9.0648"/>
    <n v="99.712800000000001"/>
    <n v="63.48"/>
    <n v="10.199999999999999"/>
    <n v="0"/>
    <n v="1902.9480000000001"/>
    <n v="10.199999999999999"/>
    <s v="2014-CMB-SMF-UPAS"/>
  </r>
  <r>
    <s v="2015"/>
    <s v="03"/>
    <d v="2015-03-02T00:00:00"/>
    <s v="2015-HAF-IR&amp;D-IND"/>
    <n v="16"/>
    <n v="10"/>
    <s v="叶雷磊_x000d__x000a_市场营销部"/>
    <m/>
    <x v="21"/>
    <s v="叶雷磊"/>
    <s v="叶雷磊_x000d__x000a_市场营销部"/>
    <s v="_x000a_市场营销部"/>
    <s v="主营成本"/>
    <n v="2016"/>
    <n v="253.81439999999998"/>
    <n v="18.1296"/>
    <n v="6.0432000000000006"/>
    <n v="12.086400000000001"/>
    <n v="132.9504"/>
    <n v="84.64"/>
    <n v="13.6"/>
    <n v="0"/>
    <n v="2537.2640000000001"/>
    <n v="13.6"/>
    <s v="2015-HAF-IR&amp;D-IND"/>
  </r>
  <r>
    <s v="2015"/>
    <s v="03"/>
    <d v="2015-03-02T00:00:00"/>
    <s v="2015-JD-SMF-UPAS"/>
    <n v="12"/>
    <n v="10"/>
    <s v="叶雷磊_x000d__x000a_市场营销部"/>
    <m/>
    <x v="21"/>
    <s v="叶雷磊"/>
    <s v="叶雷磊_x000d__x000a_市场营销部"/>
    <s v="_x000a_市场营销部"/>
    <s v="主营成本"/>
    <n v="1512"/>
    <n v="190.36079999999998"/>
    <n v="13.597200000000001"/>
    <n v="4.5324"/>
    <n v="9.0648"/>
    <n v="99.712800000000001"/>
    <n v="63.48"/>
    <n v="10.199999999999999"/>
    <n v="0"/>
    <n v="1902.9480000000001"/>
    <n v="10.199999999999999"/>
    <s v="2015-JD-SMF-UPAS"/>
  </r>
  <r>
    <s v="2015"/>
    <s v="03"/>
    <d v="2015-03-09T00:00:00"/>
    <s v="2014-CMB-SMF-UPAS"/>
    <n v="16"/>
    <n v="11"/>
    <s v="叶雷磊_x000d__x000a_市场营销部"/>
    <m/>
    <x v="21"/>
    <s v="叶雷磊"/>
    <s v="叶雷磊_x000d__x000a_市场营销部"/>
    <s v="_x000a_市场营销部"/>
    <s v="主营成本"/>
    <n v="2016"/>
    <n v="253.81439999999998"/>
    <n v="18.1296"/>
    <n v="6.0432000000000006"/>
    <n v="12.086400000000001"/>
    <n v="132.9504"/>
    <n v="84.64"/>
    <n v="13.6"/>
    <n v="0"/>
    <n v="2537.2640000000001"/>
    <n v="13.6"/>
    <s v="2014-CMB-SMF-UPAS"/>
  </r>
  <r>
    <s v="2015"/>
    <s v="03"/>
    <d v="2015-03-09T00:00:00"/>
    <s v="2015-HAF-IR&amp;D-IND"/>
    <n v="4"/>
    <n v="11"/>
    <s v="叶雷磊_x000d__x000a_市场营销部"/>
    <m/>
    <x v="21"/>
    <s v="叶雷磊"/>
    <s v="叶雷磊_x000d__x000a_市场营销部"/>
    <s v="_x000a_市场营销部"/>
    <s v="主营成本"/>
    <n v="504"/>
    <n v="63.453599999999994"/>
    <n v="4.5324"/>
    <n v="1.5108000000000001"/>
    <n v="3.0216000000000003"/>
    <n v="33.2376"/>
    <n v="21.16"/>
    <n v="3.4"/>
    <n v="0"/>
    <n v="634.31600000000003"/>
    <n v="3.4"/>
    <s v="2015-HAF-IR&amp;D-IND"/>
  </r>
  <r>
    <s v="2015"/>
    <s v="03"/>
    <d v="2015-03-09T00:00:00"/>
    <s v="2015-CE-FS-UPAS"/>
    <n v="8"/>
    <n v="11"/>
    <s v="叶雷磊_x000d__x000a_市场营销部"/>
    <m/>
    <x v="21"/>
    <s v="叶雷磊"/>
    <s v="叶雷磊_x000d__x000a_市场营销部"/>
    <s v="_x000a_市场营销部"/>
    <s v="主营成本"/>
    <n v="1008"/>
    <n v="126.90719999999999"/>
    <n v="9.0648"/>
    <n v="3.0216000000000003"/>
    <n v="6.0432000000000006"/>
    <n v="66.475200000000001"/>
    <n v="42.32"/>
    <n v="6.8"/>
    <n v="0"/>
    <n v="1268.6320000000001"/>
    <n v="6.8"/>
    <s v="2015-CE-FS-UPAS"/>
  </r>
  <r>
    <s v="2015"/>
    <s v="03"/>
    <d v="2015-03-09T00:00:00"/>
    <s v="2015-CE-SQ-UPAS"/>
    <n v="12"/>
    <n v="11"/>
    <s v="叶雷磊_x000d__x000a_市场营销部"/>
    <m/>
    <x v="21"/>
    <s v="叶雷磊"/>
    <s v="叶雷磊_x000d__x000a_市场营销部"/>
    <s v="_x000a_市场营销部"/>
    <s v="主营成本"/>
    <n v="1512"/>
    <n v="190.36079999999998"/>
    <n v="13.597200000000001"/>
    <n v="4.5324"/>
    <n v="9.0648"/>
    <n v="99.712800000000001"/>
    <n v="63.48"/>
    <n v="10.199999999999999"/>
    <n v="0"/>
    <n v="1902.9480000000001"/>
    <n v="10.199999999999999"/>
    <s v="2015-CE-SQ-UPAS"/>
  </r>
  <r>
    <s v="2015"/>
    <s v="03"/>
    <d v="2015-03-16T00:00:00"/>
    <s v="2014-CMB-SMF-UPAS"/>
    <n v="12"/>
    <n v="12"/>
    <s v="叶雷磊_x000d__x000a_市场营销部"/>
    <m/>
    <x v="21"/>
    <s v="叶雷磊"/>
    <s v="叶雷磊_x000d__x000a_市场营销部"/>
    <s v="_x000a_市场营销部"/>
    <s v="主营成本"/>
    <n v="1512"/>
    <n v="190.36079999999998"/>
    <n v="13.597200000000001"/>
    <n v="4.5324"/>
    <n v="9.0648"/>
    <n v="99.712800000000001"/>
    <n v="63.48"/>
    <n v="10.199999999999999"/>
    <n v="0"/>
    <n v="1902.9480000000001"/>
    <n v="10.199999999999999"/>
    <s v="2014-CMB-SMF-UPAS"/>
  </r>
  <r>
    <s v="2015"/>
    <s v="03"/>
    <d v="2015-03-16T00:00:00"/>
    <s v="2014-RYU-ALL-UPAS"/>
    <n v="4"/>
    <n v="12"/>
    <s v="叶雷磊_x000d__x000a_市场营销部"/>
    <m/>
    <x v="21"/>
    <s v="叶雷磊"/>
    <s v="叶雷磊_x000d__x000a_市场营销部"/>
    <s v="_x000a_市场营销部"/>
    <s v="主营成本"/>
    <n v="504"/>
    <n v="63.453599999999994"/>
    <n v="4.5324"/>
    <n v="1.5108000000000001"/>
    <n v="3.0216000000000003"/>
    <n v="33.2376"/>
    <n v="21.16"/>
    <n v="3.4"/>
    <n v="0"/>
    <n v="634.31600000000003"/>
    <n v="3.4"/>
    <s v="2014-RYU-ALL-UPAS"/>
  </r>
  <r>
    <s v="2015"/>
    <s v="03"/>
    <d v="2015-03-16T00:00:00"/>
    <s v="2015-JD-SMF-UPAS"/>
    <n v="16"/>
    <n v="12"/>
    <s v="叶雷磊_x000d__x000a_市场营销部"/>
    <m/>
    <x v="21"/>
    <s v="叶雷磊"/>
    <s v="叶雷磊_x000d__x000a_市场营销部"/>
    <s v="_x000a_市场营销部"/>
    <s v="主营成本"/>
    <n v="2016"/>
    <n v="253.81439999999998"/>
    <n v="18.1296"/>
    <n v="6.0432000000000006"/>
    <n v="12.086400000000001"/>
    <n v="132.9504"/>
    <n v="84.64"/>
    <n v="13.6"/>
    <n v="0"/>
    <n v="2537.2640000000001"/>
    <n v="13.6"/>
    <s v="2015-JD-SMF-UPAS"/>
  </r>
  <r>
    <s v="2015"/>
    <s v="03"/>
    <d v="2015-03-16T00:00:00"/>
    <s v="2015-SHELL-ALL-DAS"/>
    <n v="8"/>
    <n v="12"/>
    <s v="叶雷磊_x000d__x000a_市场营销部"/>
    <m/>
    <x v="21"/>
    <s v="叶雷磊"/>
    <s v="叶雷磊_x000d__x000a_市场营销部"/>
    <s v="_x000a_市场营销部"/>
    <s v="主营成本"/>
    <n v="1008"/>
    <n v="126.90719999999999"/>
    <n v="9.0648"/>
    <n v="3.0216000000000003"/>
    <n v="6.0432000000000006"/>
    <n v="66.475200000000001"/>
    <n v="42.32"/>
    <n v="6.8"/>
    <n v="0"/>
    <n v="1268.6320000000001"/>
    <n v="6.8"/>
    <s v="2015-SHELL-ALL-DAS"/>
  </r>
  <r>
    <s v="2015"/>
    <s v="03"/>
    <d v="2015-03-23T00:00:00"/>
    <s v="2014-CMB-SMF-UPAS"/>
    <n v="12"/>
    <n v="13"/>
    <s v="叶雷磊_x000d__x000a_市场营销部"/>
    <m/>
    <x v="21"/>
    <s v="叶雷磊"/>
    <s v="叶雷磊_x000d__x000a_市场营销部"/>
    <s v="_x000a_市场营销部"/>
    <s v="主营成本"/>
    <n v="1512"/>
    <n v="190.36079999999998"/>
    <n v="13.597200000000001"/>
    <n v="4.5324"/>
    <n v="9.0648"/>
    <n v="99.712800000000001"/>
    <n v="63.48"/>
    <n v="10.199999999999999"/>
    <n v="0"/>
    <n v="1902.9480000000001"/>
    <n v="10.199999999999999"/>
    <s v="2014-CMB-SMF-UPAS"/>
  </r>
  <r>
    <s v="2015"/>
    <s v="03"/>
    <d v="2015-03-23T00:00:00"/>
    <s v="2015-HAF-IR&amp;D-IND"/>
    <n v="8"/>
    <n v="13"/>
    <s v="叶雷磊_x000d__x000a_市场营销部"/>
    <m/>
    <x v="21"/>
    <s v="叶雷磊"/>
    <s v="叶雷磊_x000d__x000a_市场营销部"/>
    <s v="_x000a_市场营销部"/>
    <s v="主营成本"/>
    <n v="1008"/>
    <n v="126.90719999999999"/>
    <n v="9.0648"/>
    <n v="3.0216000000000003"/>
    <n v="6.0432000000000006"/>
    <n v="66.475200000000001"/>
    <n v="42.32"/>
    <n v="6.8"/>
    <n v="0"/>
    <n v="1268.6320000000001"/>
    <n v="6.8"/>
    <s v="2015-HAF-IR&amp;D-IND"/>
  </r>
  <r>
    <s v="2015"/>
    <s v="03"/>
    <d v="2015-03-23T00:00:00"/>
    <s v="2015-SAIC-FS-UPAS"/>
    <n v="4"/>
    <n v="13"/>
    <s v="叶雷磊_x000d__x000a_市场营销部"/>
    <m/>
    <x v="21"/>
    <s v="叶雷磊"/>
    <s v="叶雷磊_x000d__x000a_市场营销部"/>
    <s v="_x000a_市场营销部"/>
    <s v="主营成本"/>
    <n v="504"/>
    <n v="63.453599999999994"/>
    <n v="4.5324"/>
    <n v="1.5108000000000001"/>
    <n v="3.0216000000000003"/>
    <n v="33.2376"/>
    <n v="21.16"/>
    <n v="3.4"/>
    <n v="0"/>
    <n v="634.31600000000003"/>
    <n v="3.4"/>
    <s v="2015-SAIC-FS-UPAS"/>
  </r>
  <r>
    <s v="2015"/>
    <s v="03"/>
    <d v="2015-03-23T00:00:00"/>
    <s v="-UPA-MA-M&amp;D"/>
    <n v="16"/>
    <n v="13"/>
    <s v="叶雷磊_x000d__x000a_市场营销部"/>
    <m/>
    <x v="21"/>
    <s v="叶雷磊"/>
    <s v="叶雷磊_x000d__x000a_市场营销部"/>
    <s v="_x000a_市场营销部"/>
    <s v="主营成本"/>
    <n v="2016"/>
    <n v="253.81439999999998"/>
    <n v="18.1296"/>
    <n v="6.0432000000000006"/>
    <n v="12.086400000000001"/>
    <n v="132.9504"/>
    <n v="84.64"/>
    <n v="13.6"/>
    <n v="0"/>
    <n v="2537.2640000000001"/>
    <n v="13.6"/>
    <s v="-UPA-MA-M&amp;D"/>
  </r>
  <r>
    <s v="2015"/>
    <s v="03"/>
    <d v="2015-03-30T00:00:00"/>
    <s v="2014-CMB-SMF-UPAS"/>
    <n v="8"/>
    <n v="14"/>
    <s v="叶雷磊_x000d__x000a_市场营销部"/>
    <m/>
    <x v="21"/>
    <s v="叶雷磊"/>
    <s v="叶雷磊_x000d__x000a_市场营销部"/>
    <s v="_x000a_市场营销部"/>
    <s v="主营成本"/>
    <n v="1008"/>
    <n v="126.90719999999999"/>
    <n v="9.0648"/>
    <n v="3.0216000000000003"/>
    <n v="6.0432000000000006"/>
    <n v="66.475200000000001"/>
    <n v="42.32"/>
    <n v="6.8"/>
    <n v="0"/>
    <n v="1268.6320000000001"/>
    <n v="6.8"/>
    <s v="2014-CMB-SMF-UPAS"/>
  </r>
  <r>
    <s v="2015"/>
    <s v="03"/>
    <d v="2015-03-30T00:00:00"/>
    <s v="2015-SHELL-ALL-DAS"/>
    <n v="8"/>
    <n v="14"/>
    <s v="叶雷磊_x000d__x000a_市场营销部"/>
    <m/>
    <x v="21"/>
    <s v="叶雷磊"/>
    <s v="叶雷磊_x000d__x000a_市场营销部"/>
    <s v="_x000a_市场营销部"/>
    <s v="主营成本"/>
    <n v="1008"/>
    <n v="126.90719999999999"/>
    <n v="9.0648"/>
    <n v="3.0216000000000003"/>
    <n v="6.0432000000000006"/>
    <n v="66.475200000000001"/>
    <n v="42.32"/>
    <n v="6.8"/>
    <n v="0"/>
    <n v="1268.6320000000001"/>
    <n v="6.8"/>
    <s v="2015-SHELL-ALL-DAS"/>
  </r>
  <r>
    <s v="2015"/>
    <s v="03"/>
    <d v="2015-03-30T00:00:00"/>
    <s v="2015-CE-FS-UPAS"/>
    <n v="8"/>
    <n v="14"/>
    <s v="叶雷磊_x000d__x000a_市场营销部"/>
    <m/>
    <x v="21"/>
    <s v="叶雷磊"/>
    <s v="叶雷磊_x000d__x000a_市场营销部"/>
    <s v="_x000a_市场营销部"/>
    <s v="主营成本"/>
    <n v="1008"/>
    <n v="126.90719999999999"/>
    <n v="9.0648"/>
    <n v="3.0216000000000003"/>
    <n v="6.0432000000000006"/>
    <n v="66.475200000000001"/>
    <n v="42.32"/>
    <n v="6.8"/>
    <n v="0"/>
    <n v="1268.6320000000001"/>
    <n v="6.8"/>
    <s v="2015-CE-FS-UPAS"/>
  </r>
  <r>
    <s v="2015"/>
    <s v="03"/>
    <d v="2015-03-30T00:00:00"/>
    <s v="-UPA-MA-M&amp;D"/>
    <n v="16"/>
    <n v="14"/>
    <s v="叶雷磊_x000d__x000a_市场营销部"/>
    <m/>
    <x v="21"/>
    <s v="叶雷磊"/>
    <s v="叶雷磊_x000d__x000a_市场营销部"/>
    <s v="_x000a_市场营销部"/>
    <s v="主营成本"/>
    <n v="2016"/>
    <n v="253.81439999999998"/>
    <n v="18.1296"/>
    <n v="6.0432000000000006"/>
    <n v="12.086400000000001"/>
    <n v="132.9504"/>
    <n v="84.64"/>
    <n v="13.6"/>
    <n v="0"/>
    <n v="2537.2640000000001"/>
    <n v="13.6"/>
    <s v="-UPA-MA-M&amp;D"/>
  </r>
  <r>
    <s v="2015"/>
    <s v="03"/>
    <d v="2015-03-02T00:00:00"/>
    <s v="2014-ABC-CR-BSC"/>
    <n v="40"/>
    <n v="10"/>
    <s v="王心语_x000d__x000a_数据分析部"/>
    <m/>
    <x v="22"/>
    <s v="王心语"/>
    <s v="王心语_x000d__x000a_数据分析部"/>
    <s v="_x000a_数据分析部"/>
    <s v="主营成本"/>
    <n v="1500"/>
    <n v="315"/>
    <n v="22.5"/>
    <n v="7.5"/>
    <n v="15"/>
    <n v="165"/>
    <n v="105"/>
    <n v="18.888888888888889"/>
    <n v="0"/>
    <n v="2148.8888888888887"/>
    <n v="18.888888888888889"/>
    <s v="2014-ABC-CR-BSC"/>
  </r>
  <r>
    <s v="2015"/>
    <s v="03"/>
    <d v="2015-03-09T00:00:00"/>
    <s v="2014-ABC-CR-BSC"/>
    <n v="80"/>
    <n v="11"/>
    <s v="王心语_x000d__x000a_数据分析部"/>
    <m/>
    <x v="22"/>
    <s v="王心语"/>
    <s v="王心语_x000d__x000a_数据分析部"/>
    <s v="_x000a_数据分析部"/>
    <s v="主营成本"/>
    <n v="3000"/>
    <n v="630"/>
    <n v="45"/>
    <n v="15"/>
    <n v="30"/>
    <n v="330"/>
    <n v="210"/>
    <n v="37.777777777777779"/>
    <n v="0"/>
    <n v="4297.7777777777774"/>
    <n v="37.777777777777779"/>
    <s v="2014-ABC-CR-BSC"/>
  </r>
  <r>
    <s v="2015"/>
    <s v="03"/>
    <d v="2015-03-16T00:00:00"/>
    <s v="2014-ABC-CR-BSC"/>
    <n v="80"/>
    <n v="12"/>
    <s v="王心语_x000d__x000a_数据分析部"/>
    <m/>
    <x v="22"/>
    <s v="王心语"/>
    <s v="王心语_x000d__x000a_数据分析部"/>
    <s v="_x000a_数据分析部"/>
    <s v="主营成本"/>
    <n v="3000"/>
    <n v="630"/>
    <n v="45"/>
    <n v="15"/>
    <n v="30"/>
    <n v="330"/>
    <n v="210"/>
    <n v="37.777777777777779"/>
    <n v="0"/>
    <n v="4297.7777777777774"/>
    <n v="37.777777777777779"/>
    <s v="2014-ABC-CR-BSC"/>
  </r>
  <r>
    <s v="2015"/>
    <s v="03"/>
    <d v="2015-03-23T00:00:00"/>
    <s v="2014-ABC-CR-BSC"/>
    <n v="80"/>
    <n v="13"/>
    <s v="王心语_x000d__x000a_数据分析部"/>
    <m/>
    <x v="22"/>
    <s v="王心语"/>
    <s v="王心语_x000d__x000a_数据分析部"/>
    <s v="_x000a_数据分析部"/>
    <s v="主营成本"/>
    <n v="3000"/>
    <n v="630"/>
    <n v="45"/>
    <n v="15"/>
    <n v="30"/>
    <n v="330"/>
    <n v="210"/>
    <n v="37.777777777777779"/>
    <n v="0"/>
    <n v="4297.7777777777774"/>
    <n v="37.777777777777779"/>
    <s v="2014-ABC-CR-BSC"/>
  </r>
  <r>
    <s v="2015"/>
    <s v="03"/>
    <d v="2015-03-30T00:00:00"/>
    <s v="2014-ABC-CR-BSC"/>
    <n v="80"/>
    <n v="14"/>
    <s v="王心语_x000d__x000a_数据分析部"/>
    <m/>
    <x v="22"/>
    <s v="王心语"/>
    <s v="王心语_x000d__x000a_数据分析部"/>
    <s v="_x000a_数据分析部"/>
    <s v="主营成本"/>
    <n v="3000"/>
    <n v="630"/>
    <n v="45"/>
    <n v="15"/>
    <n v="30"/>
    <n v="330"/>
    <n v="210"/>
    <n v="37.777777777777779"/>
    <n v="0"/>
    <n v="4297.7777777777774"/>
    <n v="37.777777777777779"/>
    <s v="2014-ABC-CR-BSC"/>
  </r>
  <r>
    <s v="2015"/>
    <s v="03"/>
    <d v="2015-03-02T00:00:00"/>
    <s v="2015-BR-ALL-UPAS"/>
    <n v="40"/>
    <n v="10"/>
    <s v="叶星_x000d__x000a_市场营销部"/>
    <m/>
    <x v="23"/>
    <s v="叶星"/>
    <s v="叶星_x000d__x000a_市场营销部"/>
    <s v="_x000a_市场营销部"/>
    <s v="主营成本"/>
    <n v="5500"/>
    <n v="793.17"/>
    <n v="56.654999999999994"/>
    <n v="18.885000000000002"/>
    <n v="37.770000000000003"/>
    <n v="415.47000000000008"/>
    <n v="264.5"/>
    <n v="42.5"/>
    <n v="0"/>
    <n v="7128.95"/>
    <n v="42.5"/>
    <s v="2015-BR-ALL-UPAS"/>
  </r>
  <r>
    <s v="2015"/>
    <s v="03"/>
    <d v="2015-03-09T00:00:00"/>
    <s v="2015-BR-ALL-UPAS"/>
    <n v="40"/>
    <n v="11"/>
    <s v="叶星_x000d__x000a_市场营销部"/>
    <m/>
    <x v="23"/>
    <s v="叶星"/>
    <s v="叶星_x000d__x000a_市场营销部"/>
    <s v="_x000a_市场营销部"/>
    <s v="主营成本"/>
    <n v="5500"/>
    <n v="793.17"/>
    <n v="56.654999999999994"/>
    <n v="18.885000000000002"/>
    <n v="37.770000000000003"/>
    <n v="415.47000000000008"/>
    <n v="264.5"/>
    <n v="42.5"/>
    <n v="0"/>
    <n v="7128.95"/>
    <n v="42.5"/>
    <s v="2015-BR-ALL-UPAS"/>
  </r>
  <r>
    <s v="2015"/>
    <s v="03"/>
    <d v="2015-03-16T00:00:00"/>
    <s v="2015-BR-ALL-UPAS"/>
    <n v="40"/>
    <n v="12"/>
    <s v="叶星_x000d__x000a_市场营销部"/>
    <m/>
    <x v="23"/>
    <s v="叶星"/>
    <s v="叶星_x000d__x000a_市场营销部"/>
    <s v="_x000a_市场营销部"/>
    <s v="主营成本"/>
    <n v="5500"/>
    <n v="793.17"/>
    <n v="56.654999999999994"/>
    <n v="18.885000000000002"/>
    <n v="37.770000000000003"/>
    <n v="415.47000000000008"/>
    <n v="264.5"/>
    <n v="42.5"/>
    <n v="0"/>
    <n v="7128.95"/>
    <n v="42.5"/>
    <s v="2015-BR-ALL-UPAS"/>
  </r>
  <r>
    <s v="2015"/>
    <s v="03"/>
    <d v="2015-03-23T00:00:00"/>
    <s v="2015-BR-ALL-UPAS"/>
    <n v="40"/>
    <n v="13"/>
    <s v="叶星_x000d__x000a_市场营销部"/>
    <m/>
    <x v="23"/>
    <s v="叶星"/>
    <s v="叶星_x000d__x000a_市场营销部"/>
    <s v="_x000a_市场营销部"/>
    <s v="主营成本"/>
    <n v="5500"/>
    <n v="793.17"/>
    <n v="56.654999999999994"/>
    <n v="18.885000000000002"/>
    <n v="37.770000000000003"/>
    <n v="415.47000000000008"/>
    <n v="264.5"/>
    <n v="42.5"/>
    <n v="0"/>
    <n v="7128.95"/>
    <n v="42.5"/>
    <s v="2015-BR-ALL-UPAS"/>
  </r>
  <r>
    <s v="2015"/>
    <s v="03"/>
    <d v="2015-03-02T00:00:00"/>
    <s v="HDP042014"/>
    <n v="40"/>
    <n v="10"/>
    <s v="邵镜宸_x000d__x000a_生产运维部"/>
    <m/>
    <x v="24"/>
    <s v="邵镜宸"/>
    <s v="邵镜宸_x000d__x000a_生产运维部"/>
    <s v="_x000a_生产运维部"/>
    <s v="主营成本"/>
    <n v="1250"/>
    <n v="262.5"/>
    <n v="18.75"/>
    <n v="6.25"/>
    <n v="12.5"/>
    <n v="137.5"/>
    <n v="87.5"/>
    <n v="38.636363636363633"/>
    <n v="0"/>
    <n v="1813.6363636363637"/>
    <n v="38.636363636363633"/>
    <s v="HDP042014"/>
  </r>
  <r>
    <s v="2015"/>
    <s v="03"/>
    <d v="2015-03-09T00:00:00"/>
    <s v="2015-UPA-AD-APP"/>
    <n v="40"/>
    <n v="11"/>
    <s v="邵镜宸_x000d__x000a_生产运维部"/>
    <m/>
    <x v="24"/>
    <s v="邵镜宸"/>
    <s v="邵镜宸_x000d__x000a_生产运维部"/>
    <s v="_x000a_生产运维部"/>
    <s v="主营成本"/>
    <n v="1250"/>
    <n v="262.5"/>
    <n v="18.75"/>
    <n v="6.25"/>
    <n v="12.5"/>
    <n v="137.5"/>
    <n v="87.5"/>
    <n v="38.636363636363633"/>
    <n v="0"/>
    <n v="1813.6363636363637"/>
    <n v="38.636363636363633"/>
    <s v="2015-UPA-AD-APP"/>
  </r>
  <r>
    <s v="2015"/>
    <s v="03"/>
    <d v="2015-03-16T00:00:00"/>
    <s v="2015-UPA-AD-APP"/>
    <n v="40"/>
    <n v="12"/>
    <s v="邵镜宸_x000d__x000a_生产运维部"/>
    <m/>
    <x v="24"/>
    <s v="邵镜宸"/>
    <s v="邵镜宸_x000d__x000a_生产运维部"/>
    <s v="_x000a_生产运维部"/>
    <s v="主营成本"/>
    <n v="1250"/>
    <n v="262.5"/>
    <n v="18.75"/>
    <n v="6.25"/>
    <n v="12.5"/>
    <n v="137.5"/>
    <n v="87.5"/>
    <n v="38.636363636363633"/>
    <n v="0"/>
    <n v="1813.6363636363637"/>
    <n v="38.636363636363633"/>
    <s v="2015-UPA-AD-APP"/>
  </r>
  <r>
    <s v="2015"/>
    <s v="03"/>
    <d v="2015-03-23T00:00:00"/>
    <s v="2015-UPA-AD-APP"/>
    <n v="40"/>
    <n v="13"/>
    <s v="邵镜宸_x000d__x000a_生产运维部"/>
    <m/>
    <x v="24"/>
    <s v="邵镜宸"/>
    <s v="邵镜宸_x000d__x000a_生产运维部"/>
    <s v="_x000a_生产运维部"/>
    <s v="主营成本"/>
    <n v="1250"/>
    <n v="262.5"/>
    <n v="18.75"/>
    <n v="6.25"/>
    <n v="12.5"/>
    <n v="137.5"/>
    <n v="87.5"/>
    <n v="38.636363636363633"/>
    <n v="0"/>
    <n v="1813.6363636363637"/>
    <n v="38.636363636363633"/>
    <s v="2015-UPA-AD-APP"/>
  </r>
  <r>
    <s v="2015"/>
    <s v="03"/>
    <d v="2015-03-30T00:00:00"/>
    <s v="2015-UPA-AD-APP"/>
    <n v="16"/>
    <n v="14"/>
    <s v="邵镜宸_x000d__x000a_生产运维部"/>
    <m/>
    <x v="24"/>
    <s v="邵镜宸"/>
    <s v="邵镜宸_x000d__x000a_生产运维部"/>
    <s v="_x000a_生产运维部"/>
    <s v="主营成本"/>
    <n v="500"/>
    <n v="105"/>
    <n v="7.5"/>
    <n v="2.5"/>
    <n v="5"/>
    <n v="55"/>
    <n v="35"/>
    <n v="15.454545454545455"/>
    <n v="0"/>
    <n v="725.4545454545455"/>
    <n v="15.454545454545455"/>
    <s v="2015-UPA-AD-APP"/>
  </r>
  <r>
    <s v="2015"/>
    <s v="03"/>
    <d v="2015-03-02T00:00:00"/>
    <s v="2015-UPA-AD-APP"/>
    <n v="40"/>
    <n v="10"/>
    <s v="田启云_x000d__x000a_生产运维部"/>
    <m/>
    <x v="25"/>
    <s v="田启云"/>
    <s v="田启云_x000d__x000a_生产运维部"/>
    <s v="生产运维部"/>
    <s v="主营成本"/>
    <n v="3761.7545454545457"/>
    <n v="721.06363636363631"/>
    <n v="51.50454545454545"/>
    <n v="17.168181818181822"/>
    <n v="34.336363636363643"/>
    <n v="377.70000000000005"/>
    <n v="240.45454545454547"/>
    <n v="38.636363636363633"/>
    <n v="0"/>
    <n v="5242.6181818181831"/>
    <n v="38.636363636363633"/>
    <s v="2015-UPA-AD-APP"/>
  </r>
  <r>
    <s v="2015"/>
    <s v="03"/>
    <d v="2015-03-09T00:00:00"/>
    <s v="2015-UPA-AD-APP"/>
    <n v="40"/>
    <n v="11"/>
    <s v="田启云_x000d__x000a_生产运维部"/>
    <m/>
    <x v="25"/>
    <s v="田启云"/>
    <s v="田启云_x000d__x000a_生产运维部"/>
    <s v="生产运维部"/>
    <s v="主营成本"/>
    <n v="3761.7545454545457"/>
    <n v="721.06363636363631"/>
    <n v="51.50454545454545"/>
    <n v="17.168181818181822"/>
    <n v="34.336363636363643"/>
    <n v="377.70000000000005"/>
    <n v="240.45454545454547"/>
    <n v="38.636363636363633"/>
    <n v="0"/>
    <n v="5242.6181818181831"/>
    <n v="38.636363636363633"/>
    <s v="2015-UPA-AD-APP"/>
  </r>
  <r>
    <s v="2015"/>
    <s v="03"/>
    <n v="42079"/>
    <s v="2015-UPA-AD-APP"/>
    <n v="40"/>
    <n v="12"/>
    <s v="田启云_x000d__x000a_生产运维部"/>
    <m/>
    <x v="25"/>
    <s v="田启云"/>
    <s v="田启云_x000d__x000a_生产运维部"/>
    <s v="生产运维部"/>
    <s v="主营成本"/>
    <n v="3761.7545454545457"/>
    <n v="721.06363636363631"/>
    <n v="51.50454545454545"/>
    <n v="17.168181818181822"/>
    <n v="34.336363636363643"/>
    <n v="377.70000000000005"/>
    <n v="240.45454545454547"/>
    <n v="38.636363636363633"/>
    <n v="0"/>
    <n v="5242.6181818181831"/>
    <n v="38.636363636363633"/>
    <s v="2015-UPA-AD-APP"/>
  </r>
  <r>
    <s v="2015"/>
    <s v="03"/>
    <n v="42086"/>
    <s v="2015-UPA-AD-APP"/>
    <n v="40"/>
    <n v="13"/>
    <s v="田启云_x000d__x000a_生产运维部"/>
    <m/>
    <x v="25"/>
    <s v="田启云"/>
    <s v="田启云_x000d__x000a_生产运维部"/>
    <s v="生产运维部"/>
    <s v="主营成本"/>
    <n v="3761.7545454545457"/>
    <n v="721.06363636363631"/>
    <n v="51.50454545454545"/>
    <n v="17.168181818181822"/>
    <n v="34.336363636363643"/>
    <n v="377.70000000000005"/>
    <n v="240.45454545454547"/>
    <n v="38.636363636363633"/>
    <n v="0"/>
    <n v="5242.6181818181831"/>
    <n v="38.636363636363633"/>
    <s v="2015-UPA-AD-APP"/>
  </r>
  <r>
    <s v="2015"/>
    <s v="03"/>
    <n v="42093"/>
    <s v="2015-UPA-AD-APP"/>
    <n v="16"/>
    <n v="14"/>
    <s v="田启云_x000d__x000a_生产运维部"/>
    <m/>
    <x v="25"/>
    <s v="田启云"/>
    <s v="田启云_x000d__x000a_生产运维部"/>
    <s v="生产运维部"/>
    <s v="主营成本"/>
    <n v="1504.7018181818182"/>
    <n v="288.42545454545456"/>
    <n v="20.601818181818182"/>
    <n v="6.8672727272727281"/>
    <n v="13.734545454545456"/>
    <n v="151.08000000000001"/>
    <n v="96.181818181818187"/>
    <n v="15.454545454545455"/>
    <n v="0"/>
    <n v="2097.0472727272731"/>
    <n v="15.454545454545455"/>
    <s v="2015-UPA-AD-APP"/>
  </r>
  <r>
    <s v="2015"/>
    <s v="03"/>
    <n v="42065"/>
    <s v="-UPA-SC-G&amp;A"/>
    <n v="40"/>
    <n v="10"/>
    <s v="潘颖杰_x000d__x000a_战略合规部"/>
    <m/>
    <x v="26"/>
    <s v="潘颖杰"/>
    <s v="潘颖杰_x000d__x000a_战略合规部"/>
    <s v="战略合规部"/>
    <s v="管理"/>
    <n v="5000"/>
    <n v="634.53599999999994"/>
    <n v="45.323999999999998"/>
    <n v="15.108000000000002"/>
    <n v="30.216000000000005"/>
    <n v="332.37600000000003"/>
    <n v="211.6"/>
    <n v="34"/>
    <n v="0"/>
    <n v="6303.16"/>
    <n v="34"/>
    <s v="-UPA-SC-G&amp;A"/>
  </r>
  <r>
    <s v="2015"/>
    <s v="03"/>
    <n v="42072"/>
    <s v="-UPA-SC-G&amp;A"/>
    <n v="40"/>
    <n v="11"/>
    <s v="潘颖杰_x000d__x000a_战略合规部"/>
    <m/>
    <x v="26"/>
    <s v="潘颖杰"/>
    <s v="潘颖杰_x000d__x000a_战略合规部"/>
    <s v="战略合规部"/>
    <s v="管理"/>
    <n v="5000"/>
    <n v="634.53599999999994"/>
    <n v="45.323999999999998"/>
    <n v="15.108000000000002"/>
    <n v="30.216000000000005"/>
    <n v="332.37600000000003"/>
    <n v="211.6"/>
    <n v="34"/>
    <n v="0"/>
    <n v="6303.16"/>
    <n v="34"/>
    <s v="-UPA-SC-G&amp;A"/>
  </r>
  <r>
    <s v="2015"/>
    <s v="03"/>
    <n v="42079"/>
    <s v="-UPA-SC-G&amp;A"/>
    <n v="40"/>
    <n v="12"/>
    <s v="潘颖杰_x000d__x000a_战略合规部"/>
    <m/>
    <x v="26"/>
    <s v="潘颖杰"/>
    <s v="潘颖杰_x000d__x000a_战略合规部"/>
    <s v="战略合规部"/>
    <s v="管理"/>
    <n v="5000"/>
    <n v="634.53599999999994"/>
    <n v="45.323999999999998"/>
    <n v="15.108000000000002"/>
    <n v="30.216000000000005"/>
    <n v="332.37600000000003"/>
    <n v="211.6"/>
    <n v="34"/>
    <n v="0"/>
    <n v="6303.16"/>
    <n v="34"/>
    <s v="-UPA-SC-G&amp;A"/>
  </r>
  <r>
    <s v="2015"/>
    <s v="03"/>
    <n v="42086"/>
    <s v="-UPA-SC-G&amp;A"/>
    <n v="40"/>
    <n v="13"/>
    <s v="潘颖杰_x000d__x000a_战略合规部"/>
    <m/>
    <x v="26"/>
    <s v="潘颖杰"/>
    <s v="潘颖杰_x000d__x000a_战略合规部"/>
    <s v="战略合规部"/>
    <s v="管理"/>
    <n v="5000"/>
    <n v="634.53599999999994"/>
    <n v="45.323999999999998"/>
    <n v="15.108000000000002"/>
    <n v="30.216000000000005"/>
    <n v="332.37600000000003"/>
    <n v="211.6"/>
    <n v="34"/>
    <n v="0"/>
    <n v="6303.16"/>
    <n v="34"/>
    <s v="-UPA-SC-G&amp;A"/>
  </r>
  <r>
    <s v="2015"/>
    <s v="03"/>
    <n v="42093"/>
    <s v="-UPA-SC-G&amp;A"/>
    <n v="40"/>
    <n v="14"/>
    <s v="潘颖杰_x000d__x000a_战略合规部"/>
    <m/>
    <x v="26"/>
    <s v="潘颖杰"/>
    <s v="潘颖杰_x000d__x000a_战略合规部"/>
    <s v="战略合规部"/>
    <s v="管理"/>
    <n v="5000"/>
    <n v="634.53599999999994"/>
    <n v="45.323999999999998"/>
    <n v="15.108000000000002"/>
    <n v="30.216000000000005"/>
    <n v="332.37600000000003"/>
    <n v="211.6"/>
    <n v="34"/>
    <n v="0"/>
    <n v="6303.16"/>
    <n v="34"/>
    <s v="-UPA-SC-G&amp;A"/>
  </r>
  <r>
    <s v="2015"/>
    <s v="03"/>
    <n v="42079"/>
    <s v="2015-VPF-IR&amp;D-IND"/>
    <n v="40"/>
    <n v="12"/>
    <s v="方征阳_x000d__x000a_数据分析部"/>
    <m/>
    <x v="27"/>
    <s v="方征阳"/>
    <s v="方征阳_x000d__x000a_数据分析部"/>
    <s v="_x000a_数据分析部"/>
    <s v="主营成本"/>
    <n v="1683.7166666666667"/>
    <n v="0"/>
    <n v="0"/>
    <n v="0"/>
    <n v="0"/>
    <n v="0"/>
    <n v="0"/>
    <n v="0"/>
    <n v="0"/>
    <n v="1683.7166666666667"/>
    <n v="0"/>
    <s v="2015-VPF-IR&amp;D-IND"/>
  </r>
  <r>
    <s v="2015"/>
    <s v="03"/>
    <n v="42086"/>
    <s v="2014-CUPS-BA-DAS"/>
    <n v="40"/>
    <n v="13"/>
    <s v="方征阳_x000d__x000a_数据分析部"/>
    <m/>
    <x v="27"/>
    <s v="方征阳"/>
    <s v="方征阳_x000d__x000a_数据分析部"/>
    <s v="_x000a_数据分析部"/>
    <s v="主营成本"/>
    <n v="1683.7166666666667"/>
    <n v="0"/>
    <n v="0"/>
    <n v="0"/>
    <n v="0"/>
    <n v="0"/>
    <n v="0"/>
    <n v="0"/>
    <n v="0"/>
    <n v="1683.7166666666667"/>
    <n v="0"/>
    <s v="2014-CUPS-BA-DAS"/>
  </r>
  <r>
    <s v="2015"/>
    <s v="03"/>
    <n v="42093"/>
    <s v="2014-CUPS-BA-DAS"/>
    <n v="40"/>
    <n v="14"/>
    <s v="方征阳_x000d__x000a_数据分析部"/>
    <m/>
    <x v="27"/>
    <s v="方征阳"/>
    <s v="方征阳_x000d__x000a_数据分析部"/>
    <s v="_x000a_数据分析部"/>
    <s v="主营成本"/>
    <n v="1683.7166666666667"/>
    <n v="0"/>
    <n v="0"/>
    <n v="0"/>
    <n v="0"/>
    <n v="0"/>
    <n v="0"/>
    <n v="0"/>
    <n v="0"/>
    <n v="1683.7166666666667"/>
    <n v="0"/>
    <s v="2014-CUPS-BA-DAS"/>
  </r>
  <r>
    <s v="2015"/>
    <s v="03"/>
    <n v="42086"/>
    <s v="2015-VPF-IR&amp;D-IND"/>
    <n v="40"/>
    <n v="13"/>
    <s v="张晓松_x000d__x000a_数据分析部"/>
    <m/>
    <x v="28"/>
    <s v="张晓松"/>
    <s v="张晓松_x000d__x000a_数据分析部"/>
    <s v="_x000a_数据分析部"/>
    <s v="主营成本"/>
    <n v="1318.9649999999999"/>
    <n v="0"/>
    <n v="0"/>
    <n v="0"/>
    <n v="0"/>
    <n v="0"/>
    <n v="0"/>
    <n v="0"/>
    <n v="0"/>
    <n v="1318.9649999999999"/>
    <n v="0"/>
    <s v="2015-VPF-IR&amp;D-IND"/>
  </r>
  <r>
    <s v="2015"/>
    <s v="03"/>
    <n v="42093"/>
    <s v="2014-BOC-CR-DAS"/>
    <n v="8"/>
    <n v="14"/>
    <s v="张晓松_x000d__x000a_数据分析部"/>
    <m/>
    <x v="28"/>
    <s v="张晓松"/>
    <s v="张晓松_x000d__x000a_数据分析部"/>
    <s v="_x000a_数据分析部"/>
    <s v="主营成本"/>
    <n v="263.79300000000001"/>
    <n v="0"/>
    <n v="0"/>
    <n v="0"/>
    <n v="0"/>
    <n v="0"/>
    <n v="0"/>
    <n v="0"/>
    <n v="0"/>
    <n v="263.79300000000001"/>
    <n v="0"/>
    <s v="2014-BOC-CR-DAS"/>
  </r>
  <r>
    <s v="2015"/>
    <s v="03"/>
    <n v="42093"/>
    <s v="2015-VPF-IR&amp;D-IND"/>
    <n v="32"/>
    <n v="14"/>
    <s v="张晓松_x000d__x000a_数据分析部"/>
    <m/>
    <x v="28"/>
    <s v="张晓松"/>
    <s v="张晓松_x000d__x000a_数据分析部"/>
    <s v="_x000a_数据分析部"/>
    <s v="主营成本"/>
    <n v="1055.172"/>
    <n v="0"/>
    <n v="0"/>
    <n v="0"/>
    <n v="0"/>
    <n v="0"/>
    <n v="0"/>
    <n v="0"/>
    <n v="0"/>
    <n v="1055.172"/>
    <n v="0"/>
    <s v="2015-VPF-IR&amp;D-IND"/>
  </r>
  <r>
    <s v="2015"/>
    <s v="03"/>
    <n v="42086"/>
    <s v="-UPA-FS-G&amp;A"/>
    <n v="40"/>
    <n v="13"/>
    <s v="董雪_x000d__x000a_计划财务部"/>
    <m/>
    <x v="29"/>
    <s v="董雪"/>
    <s v="董雪_x000d__x000a_计划财务部"/>
    <s v="_x000a_计划财务部"/>
    <s v="管理"/>
    <n v="620.69000000000005"/>
    <n v="0"/>
    <n v="0"/>
    <n v="0"/>
    <n v="0"/>
    <n v="0"/>
    <n v="0"/>
    <n v="0"/>
    <n v="0"/>
    <n v="620.69000000000005"/>
    <n v="0"/>
    <s v="-UPA-FS-G&amp;A"/>
  </r>
  <r>
    <s v="2015"/>
    <s v="03"/>
    <n v="42093"/>
    <s v="-UPA-FS-G&amp;A"/>
    <n v="40"/>
    <n v="14"/>
    <s v="董雪_x000d__x000a_计划财务部"/>
    <m/>
    <x v="29"/>
    <s v="董雪"/>
    <s v="董雪_x000d__x000a_计划财务部"/>
    <s v="_x000a_计划财务部"/>
    <s v="管理"/>
    <n v="620.69000000000005"/>
    <n v="0"/>
    <n v="0"/>
    <n v="0"/>
    <n v="0"/>
    <n v="0"/>
    <n v="0"/>
    <n v="0"/>
    <n v="0"/>
    <n v="620.69000000000005"/>
    <n v="0"/>
    <s v="-UPA-FS-G&amp;A"/>
  </r>
  <r>
    <s v="2015"/>
    <s v="03"/>
    <n v="42086"/>
    <s v="2015-VPF-IR&amp;D-IND"/>
    <n v="40"/>
    <n v="13"/>
    <s v="薛霏_x000d__x000a_数据分析部"/>
    <m/>
    <x v="30"/>
    <s v="薛霏"/>
    <s v="薛霏_x000d__x000a_数据分析部"/>
    <s v="_x000a_数据分析部"/>
    <s v="主营成本"/>
    <n v="1318.9649999999999"/>
    <n v="0"/>
    <n v="0"/>
    <n v="0"/>
    <n v="0"/>
    <n v="0"/>
    <n v="0"/>
    <n v="0"/>
    <n v="0"/>
    <n v="1318.9649999999999"/>
    <n v="0"/>
    <s v="2015-VPF-IR&amp;D-IND"/>
  </r>
  <r>
    <s v="2015"/>
    <s v="03"/>
    <n v="42093"/>
    <s v="2014-BOC-CR-DAS"/>
    <n v="12"/>
    <n v="14"/>
    <s v="薛霏_x000d__x000a_数据分析部"/>
    <m/>
    <x v="30"/>
    <s v="薛霏"/>
    <s v="薛霏_x000d__x000a_数据分析部"/>
    <s v="_x000a_数据分析部"/>
    <s v="主营成本"/>
    <n v="395.68949999999995"/>
    <n v="0"/>
    <n v="0"/>
    <n v="0"/>
    <n v="0"/>
    <n v="0"/>
    <n v="0"/>
    <n v="0"/>
    <n v="0"/>
    <n v="395.68949999999995"/>
    <n v="0"/>
    <s v="2014-BOC-CR-DAS"/>
  </r>
  <r>
    <s v="2015"/>
    <s v="03"/>
    <n v="42093"/>
    <s v="2015-VPF-IR&amp;D-IND"/>
    <n v="28"/>
    <n v="14"/>
    <s v="薛霏_x000d__x000a_数据分析部"/>
    <m/>
    <x v="30"/>
    <s v="薛霏"/>
    <s v="薛霏_x000d__x000a_数据分析部"/>
    <s v="_x000a_数据分析部"/>
    <s v="主营成本"/>
    <n v="923.27549999999997"/>
    <n v="0"/>
    <n v="0"/>
    <n v="0"/>
    <n v="0"/>
    <n v="0"/>
    <n v="0"/>
    <n v="0"/>
    <n v="0"/>
    <n v="923.27549999999997"/>
    <n v="0"/>
    <s v="2015-VPF-IR&amp;D-IND"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  <r>
    <m/>
    <m/>
    <m/>
    <m/>
    <m/>
    <m/>
    <m/>
    <m/>
    <x v="31"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2">
  <r>
    <s v="2017"/>
    <s v="10"/>
    <s v="2017-10-02"/>
    <s v="2016-UPA-ALL-R&amp;DGL"/>
    <n v="8"/>
    <n v="40"/>
    <s v="李四公司高管"/>
    <s v="done"/>
    <s v="17M1776"/>
    <s v="李四"/>
    <s v="李四公司高管"/>
    <x v="0"/>
    <x v="0"/>
    <n v="750"/>
    <n v="0"/>
    <n v="0"/>
    <n v="0"/>
    <n v="0"/>
    <n v="0"/>
    <n v="0"/>
    <n v="0"/>
    <n v="3.25"/>
    <n v="0"/>
    <n v="753.25"/>
    <n v="3.25"/>
    <x v="0"/>
  </r>
  <r>
    <s v="2017"/>
    <s v="10"/>
    <s v="2017-10-02"/>
    <s v="---公共假日"/>
    <n v="32"/>
    <n v="40"/>
    <s v="李四公司高管"/>
    <s v="done"/>
    <s v="17M1776"/>
    <s v="李四"/>
    <s v="李四公司高管"/>
    <x v="0"/>
    <x v="0"/>
    <n v="3000"/>
    <n v="0"/>
    <n v="0"/>
    <n v="0"/>
    <n v="0"/>
    <n v="0"/>
    <n v="0"/>
    <n v="0"/>
    <n v="13"/>
    <n v="0"/>
    <n v="3013"/>
    <n v="13"/>
    <x v="1"/>
  </r>
  <r>
    <s v="2017"/>
    <s v="10"/>
    <s v="2017-10-09"/>
    <s v="2017-JKSH-BD-RPT"/>
    <n v="10"/>
    <n v="41"/>
    <s v="李四公司高管"/>
    <s v="done"/>
    <s v="17M1776"/>
    <s v="李四"/>
    <s v="李四公司高管"/>
    <x v="0"/>
    <x v="0"/>
    <n v="937.5"/>
    <n v="0"/>
    <n v="0"/>
    <n v="0"/>
    <n v="0"/>
    <n v="0"/>
    <n v="0"/>
    <n v="0"/>
    <n v="4.0625"/>
    <n v="0"/>
    <n v="941.5625"/>
    <n v="4.0625"/>
    <x v="2"/>
  </r>
  <r>
    <s v="2017"/>
    <s v="10"/>
    <s v="2017-10-09"/>
    <s v="2017-KLZX-DO-R&amp;D"/>
    <n v="10"/>
    <n v="41"/>
    <s v="李四公司高管"/>
    <s v="done"/>
    <s v="17M1776"/>
    <s v="李四"/>
    <s v="李四公司高管"/>
    <x v="0"/>
    <x v="0"/>
    <n v="937.5"/>
    <n v="0"/>
    <n v="0"/>
    <n v="0"/>
    <n v="0"/>
    <n v="0"/>
    <n v="0"/>
    <n v="0"/>
    <n v="4.0625"/>
    <n v="0"/>
    <n v="941.5625"/>
    <n v="4.0625"/>
    <x v="3"/>
  </r>
  <r>
    <s v="2017"/>
    <s v="10"/>
    <s v="2017-10-09"/>
    <s v="2017-UPA-ALL-R&amp;DSYDC"/>
    <n v="10"/>
    <n v="41"/>
    <s v="李四公司高管"/>
    <s v="done"/>
    <s v="17M1776"/>
    <s v="李四"/>
    <s v="李四公司高管"/>
    <x v="0"/>
    <x v="0"/>
    <n v="937.5"/>
    <n v="0"/>
    <n v="0"/>
    <n v="0"/>
    <n v="0"/>
    <n v="0"/>
    <n v="0"/>
    <n v="0"/>
    <n v="4.0625"/>
    <n v="0"/>
    <n v="941.5625"/>
    <n v="4.0625"/>
    <x v="4"/>
  </r>
  <r>
    <s v="2017"/>
    <s v="10"/>
    <s v="2017-10-09"/>
    <s v="2017-PMY-SC-R&amp;D"/>
    <n v="10"/>
    <n v="41"/>
    <s v="李四公司高管"/>
    <s v="done"/>
    <s v="17M1776"/>
    <s v="李四"/>
    <s v="李四公司高管"/>
    <x v="0"/>
    <x v="0"/>
    <n v="937.5"/>
    <n v="0"/>
    <n v="0"/>
    <n v="0"/>
    <n v="0"/>
    <n v="0"/>
    <n v="0"/>
    <n v="0"/>
    <n v="4.0625"/>
    <n v="0"/>
    <n v="941.5625"/>
    <n v="4.0625"/>
    <x v="5"/>
  </r>
  <r>
    <s v="2017"/>
    <s v="10"/>
    <s v="2017-10-16"/>
    <s v="2016-FFT-ALL-R&amp;DSC"/>
    <n v="10"/>
    <n v="42"/>
    <s v="李四公司高管"/>
    <s v="done"/>
    <s v="17M1776"/>
    <s v="李四"/>
    <s v="李四公司高管"/>
    <x v="0"/>
    <x v="0"/>
    <n v="937.5"/>
    <n v="0"/>
    <n v="0"/>
    <n v="0"/>
    <n v="0"/>
    <n v="0"/>
    <n v="0"/>
    <n v="0"/>
    <n v="4.0625"/>
    <n v="0"/>
    <n v="941.5625"/>
    <n v="4.0625"/>
    <x v="6"/>
  </r>
  <r>
    <s v="2017"/>
    <s v="10"/>
    <s v="2017-10-16"/>
    <s v="2017-UPA-ALL-R&amp;DSYDC"/>
    <n v="10"/>
    <n v="42"/>
    <s v="李四公司高管"/>
    <s v="done"/>
    <s v="17M1776"/>
    <s v="李四"/>
    <s v="李四公司高管"/>
    <x v="0"/>
    <x v="0"/>
    <n v="937.5"/>
    <n v="0"/>
    <n v="0"/>
    <n v="0"/>
    <n v="0"/>
    <n v="0"/>
    <n v="0"/>
    <n v="0"/>
    <n v="4.0625"/>
    <n v="0"/>
    <n v="941.5625"/>
    <n v="4.0625"/>
    <x v="4"/>
  </r>
  <r>
    <s v="2017"/>
    <s v="10"/>
    <s v="2017-10-16"/>
    <s v="2017-UPA-MO-NT&amp;M"/>
    <n v="10"/>
    <n v="42"/>
    <s v="李四公司高管"/>
    <s v="done"/>
    <s v="17M1776"/>
    <s v="李四"/>
    <s v="李四公司高管"/>
    <x v="0"/>
    <x v="0"/>
    <n v="937.5"/>
    <n v="0"/>
    <n v="0"/>
    <n v="0"/>
    <n v="0"/>
    <n v="0"/>
    <n v="0"/>
    <n v="0"/>
    <n v="4.0625"/>
    <n v="0"/>
    <n v="941.5625"/>
    <n v="4.0625"/>
    <x v="7"/>
  </r>
  <r>
    <s v="2017"/>
    <s v="10"/>
    <s v="2017-10-16"/>
    <s v="2017-JSKJ-BX-SC"/>
    <n v="10"/>
    <n v="42"/>
    <s v="李四公司高管"/>
    <s v="done"/>
    <s v="17M1776"/>
    <s v="李四"/>
    <s v="李四公司高管"/>
    <x v="0"/>
    <x v="0"/>
    <n v="937.5"/>
    <n v="0"/>
    <n v="0"/>
    <n v="0"/>
    <n v="0"/>
    <n v="0"/>
    <n v="0"/>
    <n v="0"/>
    <n v="4.0625"/>
    <n v="0"/>
    <n v="941.5625"/>
    <n v="4.0625"/>
    <x v="8"/>
  </r>
  <r>
    <s v="2017"/>
    <s v="10"/>
    <s v="2017-10-23"/>
    <s v="2017-JKSH-BD-RPT"/>
    <n v="4"/>
    <n v="43"/>
    <s v="李四公司高管"/>
    <s v="done"/>
    <s v="17M1776"/>
    <s v="李四"/>
    <s v="李四公司高管"/>
    <x v="0"/>
    <x v="0"/>
    <n v="375"/>
    <n v="0"/>
    <n v="0"/>
    <n v="0"/>
    <n v="0"/>
    <n v="0"/>
    <n v="0"/>
    <n v="0"/>
    <n v="1.625"/>
    <n v="0"/>
    <n v="376.625"/>
    <n v="1.625"/>
    <x v="2"/>
  </r>
  <r>
    <s v="2017"/>
    <s v="10"/>
    <s v="2017-10-23"/>
    <s v="2017-KLZX-DO-R&amp;D"/>
    <n v="4"/>
    <n v="43"/>
    <s v="李四公司高管"/>
    <s v="done"/>
    <s v="17M1776"/>
    <s v="李四"/>
    <s v="李四公司高管"/>
    <x v="0"/>
    <x v="0"/>
    <n v="375"/>
    <n v="0"/>
    <n v="0"/>
    <n v="0"/>
    <n v="0"/>
    <n v="0"/>
    <n v="0"/>
    <n v="0"/>
    <n v="1.625"/>
    <n v="0"/>
    <n v="376.625"/>
    <n v="1.625"/>
    <x v="3"/>
  </r>
  <r>
    <s v="2017"/>
    <s v="10"/>
    <s v="2017-10-23"/>
    <s v="2017-UPA-ALL-R&amp;DSYDC"/>
    <n v="4"/>
    <n v="43"/>
    <s v="李四公司高管"/>
    <s v="done"/>
    <s v="17M1776"/>
    <s v="李四"/>
    <s v="李四公司高管"/>
    <x v="0"/>
    <x v="0"/>
    <n v="375"/>
    <n v="0"/>
    <n v="0"/>
    <n v="0"/>
    <n v="0"/>
    <n v="0"/>
    <n v="0"/>
    <n v="0"/>
    <n v="1.625"/>
    <n v="0"/>
    <n v="376.625"/>
    <n v="1.625"/>
    <x v="4"/>
  </r>
  <r>
    <s v="2017"/>
    <s v="10"/>
    <s v="2017-10-23"/>
    <s v="2017-PMY-SC-R&amp;D"/>
    <n v="4"/>
    <n v="43"/>
    <s v="李四公司高管"/>
    <s v="done"/>
    <s v="17M1776"/>
    <s v="李四"/>
    <s v="李四公司高管"/>
    <x v="0"/>
    <x v="0"/>
    <n v="375"/>
    <n v="0"/>
    <n v="0"/>
    <n v="0"/>
    <n v="0"/>
    <n v="0"/>
    <n v="0"/>
    <n v="0"/>
    <n v="1.625"/>
    <n v="0"/>
    <n v="376.625"/>
    <n v="1.625"/>
    <x v="5"/>
  </r>
  <r>
    <s v="2017"/>
    <s v="10"/>
    <s v="2017-10-23"/>
    <s v="2016-FFT-ALL-R&amp;DSC"/>
    <n v="5"/>
    <n v="43"/>
    <s v="李四公司高管"/>
    <s v="done"/>
    <s v="17M1776"/>
    <s v="李四"/>
    <s v="李四公司高管"/>
    <x v="0"/>
    <x v="0"/>
    <n v="468.75"/>
    <n v="0"/>
    <n v="0"/>
    <n v="0"/>
    <n v="0"/>
    <n v="0"/>
    <n v="0"/>
    <n v="0"/>
    <n v="2.03125"/>
    <n v="0"/>
    <n v="470.78125"/>
    <n v="2.03125"/>
    <x v="6"/>
  </r>
  <r>
    <s v="2017"/>
    <s v="10"/>
    <s v="2017-10-23"/>
    <s v="2016-UPA-ALL-R&amp;DGL"/>
    <n v="5"/>
    <n v="43"/>
    <s v="李四公司高管"/>
    <s v="done"/>
    <s v="17M1776"/>
    <s v="李四"/>
    <s v="李四公司高管"/>
    <x v="0"/>
    <x v="0"/>
    <n v="468.75"/>
    <n v="0"/>
    <n v="0"/>
    <n v="0"/>
    <n v="0"/>
    <n v="0"/>
    <n v="0"/>
    <n v="0"/>
    <n v="2.03125"/>
    <n v="0"/>
    <n v="470.78125"/>
    <n v="2.03125"/>
    <x v="0"/>
  </r>
  <r>
    <s v="2017"/>
    <s v="10"/>
    <s v="2017-10-23"/>
    <s v="2017-UPA-MO-SWB&amp;MT"/>
    <n v="5"/>
    <n v="43"/>
    <s v="李四公司高管"/>
    <s v="done"/>
    <s v="17M1776"/>
    <s v="李四"/>
    <s v="李四公司高管"/>
    <x v="0"/>
    <x v="0"/>
    <n v="468.75"/>
    <n v="0"/>
    <n v="0"/>
    <n v="0"/>
    <n v="0"/>
    <n v="0"/>
    <n v="0"/>
    <n v="0"/>
    <n v="2.03125"/>
    <n v="0"/>
    <n v="470.78125"/>
    <n v="2.03125"/>
    <x v="9"/>
  </r>
  <r>
    <s v="2017"/>
    <s v="10"/>
    <s v="2017-10-23"/>
    <s v="2017-UPA-MO-HLWH"/>
    <n v="5"/>
    <n v="43"/>
    <s v="李四公司高管"/>
    <s v="done"/>
    <s v="17M1776"/>
    <s v="李四"/>
    <s v="李四公司高管"/>
    <x v="0"/>
    <x v="0"/>
    <n v="468.75"/>
    <n v="0"/>
    <n v="0"/>
    <n v="0"/>
    <n v="0"/>
    <n v="0"/>
    <n v="0"/>
    <n v="0"/>
    <n v="2.03125"/>
    <n v="0"/>
    <n v="470.78125"/>
    <n v="2.03125"/>
    <x v="10"/>
  </r>
  <r>
    <s v="2017"/>
    <s v="10"/>
    <s v="2017-10-23"/>
    <s v="2017-JSKJ-BX-SC"/>
    <n v="4"/>
    <n v="43"/>
    <s v="李四公司高管"/>
    <s v="done"/>
    <s v="17M1776"/>
    <s v="李四"/>
    <s v="李四公司高管"/>
    <x v="0"/>
    <x v="0"/>
    <n v="375"/>
    <n v="0"/>
    <n v="0"/>
    <n v="0"/>
    <n v="0"/>
    <n v="0"/>
    <n v="0"/>
    <n v="0"/>
    <n v="1.625"/>
    <n v="0"/>
    <n v="376.625"/>
    <n v="1.625"/>
    <x v="8"/>
  </r>
  <r>
    <s v="2017"/>
    <s v="10"/>
    <s v="2017-10-02"/>
    <s v="---公共假日"/>
    <n v="32"/>
    <n v="40"/>
    <s v="李雷公司高管"/>
    <s v="done"/>
    <s v="17H3784"/>
    <s v="李雷"/>
    <s v="李雷公司高管"/>
    <x v="1"/>
    <x v="0"/>
    <n v="6000"/>
    <n v="805.6"/>
    <n v="33.92"/>
    <n v="12.72"/>
    <n v="33.92"/>
    <n v="424"/>
    <n v="508.8"/>
    <n v="0"/>
    <n v="48.93"/>
    <n v="0"/>
    <n v="7867.8899999999994"/>
    <n v="48.93"/>
    <x v="1"/>
  </r>
  <r>
    <s v="2017"/>
    <s v="10"/>
    <s v="2017-10-02"/>
    <s v="2016-SNJR-ALL-UPAS"/>
    <n v="4"/>
    <n v="40"/>
    <s v="李雷公司高管"/>
    <s v="done"/>
    <s v="17H3784"/>
    <s v="李雷"/>
    <s v="李雷公司高管"/>
    <x v="1"/>
    <x v="0"/>
    <n v="750"/>
    <n v="100.7"/>
    <n v="4.24"/>
    <n v="1.59"/>
    <n v="4.24"/>
    <n v="53"/>
    <n v="63.6"/>
    <n v="0"/>
    <n v="6.11625"/>
    <n v="0"/>
    <n v="983.48624999999993"/>
    <n v="6.11625"/>
    <x v="11"/>
  </r>
  <r>
    <s v="2017"/>
    <s v="10"/>
    <s v="2017-10-02"/>
    <s v="2017-ZLZHY-MD-UPAS"/>
    <n v="4"/>
    <n v="40"/>
    <s v="李雷公司高管"/>
    <s v="done"/>
    <s v="17H3784"/>
    <s v="李雷"/>
    <s v="李雷公司高管"/>
    <x v="1"/>
    <x v="0"/>
    <n v="750"/>
    <n v="100.7"/>
    <n v="4.24"/>
    <n v="1.59"/>
    <n v="4.24"/>
    <n v="53"/>
    <n v="63.6"/>
    <n v="0"/>
    <n v="6.11625"/>
    <n v="0"/>
    <n v="983.48624999999993"/>
    <n v="6.11625"/>
    <x v="12"/>
  </r>
  <r>
    <s v="2017"/>
    <s v="10"/>
    <s v="2017-10-09"/>
    <s v="2016-JAJH-ALL-UPAS"/>
    <n v="20"/>
    <n v="41"/>
    <s v="李雷公司高管"/>
    <s v="done"/>
    <s v="17H3784"/>
    <s v="李雷"/>
    <s v="李雷公司高管"/>
    <x v="1"/>
    <x v="0"/>
    <n v="3750"/>
    <n v="503.5"/>
    <n v="21.2"/>
    <n v="7.95"/>
    <n v="21.2"/>
    <n v="265"/>
    <n v="318"/>
    <n v="0"/>
    <n v="30.581250000000001"/>
    <n v="0"/>
    <n v="4917.4312499999996"/>
    <n v="30.581250000000001"/>
    <x v="13"/>
  </r>
  <r>
    <s v="2017"/>
    <s v="10"/>
    <s v="2017-10-09"/>
    <s v="2017-ZLZHY-MD-UPAS"/>
    <n v="12"/>
    <n v="41"/>
    <s v="李雷公司高管"/>
    <s v="done"/>
    <s v="17H3784"/>
    <s v="李雷"/>
    <s v="李雷公司高管"/>
    <x v="1"/>
    <x v="0"/>
    <n v="2250"/>
    <n v="302.10000000000002"/>
    <n v="12.719999999999999"/>
    <n v="4.7700000000000005"/>
    <n v="12.719999999999999"/>
    <n v="159"/>
    <n v="190.8"/>
    <n v="0"/>
    <n v="18.348750000000003"/>
    <n v="0"/>
    <n v="2950.4587499999998"/>
    <n v="18.348750000000003"/>
    <x v="12"/>
  </r>
  <r>
    <s v="2017"/>
    <s v="10"/>
    <s v="2017-10-09"/>
    <s v="2016-JX-ALL-UPAS"/>
    <n v="2"/>
    <n v="41"/>
    <s v="李雷公司高管"/>
    <s v="done"/>
    <s v="17H3784"/>
    <s v="李雷"/>
    <s v="李雷公司高管"/>
    <x v="1"/>
    <x v="0"/>
    <n v="375"/>
    <n v="50.35"/>
    <n v="2.12"/>
    <n v="0.79500000000000004"/>
    <n v="2.12"/>
    <n v="26.5"/>
    <n v="31.8"/>
    <n v="0"/>
    <n v="3.058125"/>
    <n v="0"/>
    <n v="491.74312499999996"/>
    <n v="3.058125"/>
    <x v="14"/>
  </r>
  <r>
    <s v="2017"/>
    <s v="10"/>
    <s v="2017-10-09"/>
    <s v="2017-LHP-MD-UPAS"/>
    <n v="6"/>
    <n v="41"/>
    <s v="李雷公司高管"/>
    <s v="done"/>
    <s v="17H3784"/>
    <s v="李雷"/>
    <s v="李雷公司高管"/>
    <x v="1"/>
    <x v="0"/>
    <n v="1125"/>
    <n v="151.05000000000001"/>
    <n v="6.3599999999999994"/>
    <n v="2.3850000000000002"/>
    <n v="6.3599999999999994"/>
    <n v="79.5"/>
    <n v="95.4"/>
    <n v="0"/>
    <n v="9.1743750000000013"/>
    <n v="0"/>
    <n v="1475.2293749999999"/>
    <n v="9.1743750000000013"/>
    <x v="15"/>
  </r>
  <r>
    <s v="2017"/>
    <s v="10"/>
    <s v="2017-10-16"/>
    <s v="2016-JAJH-ALL-UPAS"/>
    <n v="14"/>
    <n v="42"/>
    <s v="李雷公司高管"/>
    <s v="done"/>
    <s v="17H3784"/>
    <s v="李雷"/>
    <s v="李雷公司高管"/>
    <x v="1"/>
    <x v="0"/>
    <n v="2625"/>
    <n v="352.45"/>
    <n v="14.84"/>
    <n v="5.5649999999999995"/>
    <n v="14.84"/>
    <n v="185.5"/>
    <n v="222.6"/>
    <n v="0"/>
    <n v="21.406874999999999"/>
    <n v="0"/>
    <n v="3442.2018749999997"/>
    <n v="21.406874999999999"/>
    <x v="13"/>
  </r>
  <r>
    <s v="2017"/>
    <s v="10"/>
    <s v="2017-10-16"/>
    <s v="2016-WPH-ALL-UPAS"/>
    <n v="8"/>
    <n v="42"/>
    <s v="李雷公司高管"/>
    <s v="done"/>
    <s v="17H3784"/>
    <s v="李雷"/>
    <s v="李雷公司高管"/>
    <x v="1"/>
    <x v="0"/>
    <n v="1500"/>
    <n v="201.4"/>
    <n v="8.48"/>
    <n v="3.18"/>
    <n v="8.48"/>
    <n v="106"/>
    <n v="127.2"/>
    <n v="0"/>
    <n v="12.2325"/>
    <n v="0"/>
    <n v="1966.9724999999999"/>
    <n v="12.2325"/>
    <x v="16"/>
  </r>
  <r>
    <s v="2017"/>
    <s v="10"/>
    <s v="2017-10-16"/>
    <s v="2017-LHP-MD-UPAS"/>
    <n v="8"/>
    <n v="42"/>
    <s v="李雷公司高管"/>
    <s v="done"/>
    <s v="17H3784"/>
    <s v="李雷"/>
    <s v="李雷公司高管"/>
    <x v="1"/>
    <x v="0"/>
    <n v="1500"/>
    <n v="201.4"/>
    <n v="8.48"/>
    <n v="3.18"/>
    <n v="8.48"/>
    <n v="106"/>
    <n v="127.2"/>
    <n v="0"/>
    <n v="12.2325"/>
    <n v="0"/>
    <n v="1966.9724999999999"/>
    <n v="12.2325"/>
    <x v="15"/>
  </r>
  <r>
    <s v="2017"/>
    <s v="10"/>
    <s v="2017-10-16"/>
    <s v="2017-DDL-MD-UPAS"/>
    <n v="10"/>
    <n v="42"/>
    <s v="李雷公司高管"/>
    <s v="done"/>
    <s v="17H3784"/>
    <s v="李雷"/>
    <s v="李雷公司高管"/>
    <x v="1"/>
    <x v="0"/>
    <n v="1875"/>
    <n v="251.75"/>
    <n v="10.6"/>
    <n v="3.9750000000000001"/>
    <n v="10.6"/>
    <n v="132.5"/>
    <n v="159"/>
    <n v="0"/>
    <n v="15.290625"/>
    <n v="0"/>
    <n v="2458.7156249999998"/>
    <n v="15.290625"/>
    <x v="17"/>
  </r>
  <r>
    <s v="2017"/>
    <s v="10"/>
    <s v="2017-10-23"/>
    <s v="2016-JX-ALL-UPAS"/>
    <n v="8"/>
    <n v="43"/>
    <s v="李雷公司高管"/>
    <s v="done"/>
    <s v="17H3784"/>
    <s v="李雷"/>
    <s v="李雷公司高管"/>
    <x v="1"/>
    <x v="0"/>
    <n v="1500"/>
    <n v="201.4"/>
    <n v="8.48"/>
    <n v="3.18"/>
    <n v="8.48"/>
    <n v="106"/>
    <n v="127.2"/>
    <n v="0"/>
    <n v="12.2325"/>
    <n v="0"/>
    <n v="1966.9724999999999"/>
    <n v="12.2325"/>
    <x v="14"/>
  </r>
  <r>
    <s v="2017"/>
    <s v="10"/>
    <s v="2017-10-23"/>
    <s v="2016-MZJF-ALL-UPAS"/>
    <n v="4"/>
    <n v="43"/>
    <s v="李雷公司高管"/>
    <s v="done"/>
    <s v="17H3784"/>
    <s v="李雷"/>
    <s v="李雷公司高管"/>
    <x v="1"/>
    <x v="0"/>
    <n v="750"/>
    <n v="100.7"/>
    <n v="4.24"/>
    <n v="1.59"/>
    <n v="4.24"/>
    <n v="53"/>
    <n v="63.6"/>
    <n v="0"/>
    <n v="6.11625"/>
    <n v="0"/>
    <n v="983.48624999999993"/>
    <n v="6.11625"/>
    <x v="18"/>
  </r>
  <r>
    <s v="2017"/>
    <s v="10"/>
    <s v="2017-10-23"/>
    <s v="2017-HEXJ-ALL-UPAS"/>
    <n v="12"/>
    <n v="43"/>
    <s v="李雷公司高管"/>
    <s v="done"/>
    <s v="17H3784"/>
    <s v="李雷"/>
    <s v="李雷公司高管"/>
    <x v="1"/>
    <x v="0"/>
    <n v="2250"/>
    <n v="302.10000000000002"/>
    <n v="12.719999999999999"/>
    <n v="4.7700000000000005"/>
    <n v="12.719999999999999"/>
    <n v="159"/>
    <n v="190.8"/>
    <n v="0"/>
    <n v="18.348750000000003"/>
    <n v="0"/>
    <n v="2950.4587499999998"/>
    <n v="18.348750000000003"/>
    <x v="19"/>
  </r>
  <r>
    <s v="2017"/>
    <s v="10"/>
    <s v="2017-10-23"/>
    <s v="-UPA-MA-M&amp;D"/>
    <n v="6"/>
    <n v="43"/>
    <s v="李雷公司高管"/>
    <s v="done"/>
    <s v="17H3784"/>
    <s v="李雷"/>
    <s v="李雷公司高管"/>
    <x v="1"/>
    <x v="0"/>
    <n v="1125"/>
    <n v="151.05000000000001"/>
    <n v="6.3599999999999994"/>
    <n v="2.3850000000000002"/>
    <n v="6.3599999999999994"/>
    <n v="79.5"/>
    <n v="95.4"/>
    <n v="0"/>
    <n v="9.1743750000000013"/>
    <n v="0"/>
    <n v="1475.2293749999999"/>
    <n v="9.1743750000000013"/>
    <x v="20"/>
  </r>
  <r>
    <s v="2017"/>
    <s v="10"/>
    <s v="2017-10-23"/>
    <s v="2016-JAJH-ALL-UPAS"/>
    <n v="10"/>
    <n v="43"/>
    <s v="李雷公司高管"/>
    <s v="done"/>
    <s v="17H3784"/>
    <s v="李雷"/>
    <s v="李雷公司高管"/>
    <x v="1"/>
    <x v="0"/>
    <n v="1875"/>
    <n v="251.75"/>
    <n v="10.6"/>
    <n v="3.9750000000000001"/>
    <n v="10.6"/>
    <n v="132.5"/>
    <n v="159"/>
    <n v="0"/>
    <n v="15.290625"/>
    <n v="0"/>
    <n v="2458.7156249999998"/>
    <n v="15.290625"/>
    <x v="13"/>
  </r>
  <r>
    <s v="2017"/>
    <s v="10"/>
    <s v="2017-10-02"/>
    <s v="---公共假日"/>
    <n v="32"/>
    <n v="40"/>
    <s v="韩梅梅公司高管"/>
    <s v="done"/>
    <s v="17J7152"/>
    <s v="韩梅梅"/>
    <s v="韩梅梅公司高管"/>
    <x v="2"/>
    <x v="0"/>
    <n v="7000"/>
    <n v="878.48400000000004"/>
    <n v="36.988"/>
    <n v="13.87"/>
    <n v="36.988"/>
    <n v="462.36"/>
    <n v="554.79999999999995"/>
    <n v="0"/>
    <n v="48.93"/>
    <n v="0"/>
    <n v="9032.4200000000019"/>
    <n v="48.93"/>
    <x v="1"/>
  </r>
  <r>
    <s v="2017"/>
    <s v="10"/>
    <s v="2017-10-02"/>
    <s v="2017-ZLZHY-MD-UPAS"/>
    <n v="4"/>
    <n v="40"/>
    <s v="韩梅梅公司高管"/>
    <s v="done"/>
    <s v="17J7152"/>
    <s v="韩梅梅"/>
    <s v="韩梅梅公司高管"/>
    <x v="2"/>
    <x v="0"/>
    <n v="875"/>
    <n v="109.8105"/>
    <n v="4.6234999999999999"/>
    <n v="1.7337499999999999"/>
    <n v="4.6234999999999999"/>
    <n v="57.795000000000002"/>
    <n v="69.349999999999994"/>
    <n v="0"/>
    <n v="6.11625"/>
    <n v="0"/>
    <n v="1129.0525000000002"/>
    <n v="6.11625"/>
    <x v="12"/>
  </r>
  <r>
    <s v="2017"/>
    <s v="10"/>
    <s v="2017-10-02"/>
    <s v="2016-SC-ALL-R&amp;D"/>
    <n v="4"/>
    <n v="40"/>
    <s v="韩梅梅公司高管"/>
    <s v="done"/>
    <s v="17J7152"/>
    <s v="韩梅梅"/>
    <s v="韩梅梅公司高管"/>
    <x v="2"/>
    <x v="0"/>
    <n v="875"/>
    <n v="109.8105"/>
    <n v="4.6234999999999999"/>
    <n v="1.7337499999999999"/>
    <n v="4.6234999999999999"/>
    <n v="57.795000000000002"/>
    <n v="69.349999999999994"/>
    <n v="0"/>
    <n v="6.11625"/>
    <n v="0"/>
    <n v="1129.0525000000002"/>
    <n v="6.11625"/>
    <x v="21"/>
  </r>
  <r>
    <s v="2017"/>
    <s v="10"/>
    <s v="2017-10-09"/>
    <s v="2016-SC-ALL-R&amp;D"/>
    <n v="12"/>
    <n v="41"/>
    <s v="韩梅梅公司高管"/>
    <s v="done"/>
    <s v="17J7152"/>
    <s v="韩梅梅"/>
    <s v="韩梅梅公司高管"/>
    <x v="2"/>
    <x v="0"/>
    <n v="2625"/>
    <n v="329.43150000000003"/>
    <n v="13.870499999999998"/>
    <n v="5.2012499999999999"/>
    <n v="13.870499999999998"/>
    <n v="173.38500000000002"/>
    <n v="208.05"/>
    <n v="0"/>
    <n v="18.348750000000003"/>
    <n v="0"/>
    <n v="3387.1575000000003"/>
    <n v="18.348750000000003"/>
    <x v="21"/>
  </r>
  <r>
    <s v="2017"/>
    <s v="10"/>
    <s v="2017-10-09"/>
    <s v="2017-BX-ALL-R&amp;D"/>
    <n v="8"/>
    <n v="41"/>
    <s v="韩梅梅公司高管"/>
    <s v="done"/>
    <s v="17J7152"/>
    <s v="韩梅梅"/>
    <s v="韩梅梅公司高管"/>
    <x v="2"/>
    <x v="0"/>
    <n v="1750"/>
    <n v="219.62100000000001"/>
    <n v="9.2469999999999999"/>
    <n v="3.4674999999999998"/>
    <n v="9.2469999999999999"/>
    <n v="115.59"/>
    <n v="138.69999999999999"/>
    <n v="0"/>
    <n v="12.2325"/>
    <n v="0"/>
    <n v="2258.1050000000005"/>
    <n v="12.2325"/>
    <x v="22"/>
  </r>
  <r>
    <s v="2017"/>
    <s v="10"/>
    <s v="2017-10-09"/>
    <s v="2017-JSKJ-BX-SC"/>
    <n v="4"/>
    <n v="41"/>
    <s v="韩梅梅公司高管"/>
    <s v="done"/>
    <s v="17J7152"/>
    <s v="韩梅梅"/>
    <s v="韩梅梅公司高管"/>
    <x v="2"/>
    <x v="0"/>
    <n v="875"/>
    <n v="109.8105"/>
    <n v="4.6234999999999999"/>
    <n v="1.7337499999999999"/>
    <n v="4.6234999999999999"/>
    <n v="57.795000000000002"/>
    <n v="69.349999999999994"/>
    <n v="0"/>
    <n v="6.11625"/>
    <n v="0"/>
    <n v="1129.0525000000002"/>
    <n v="6.11625"/>
    <x v="8"/>
  </r>
  <r>
    <s v="2017"/>
    <s v="10"/>
    <s v="2017-10-09"/>
    <s v="2016-ZGYL-ALL-G&amp;A"/>
    <n v="4"/>
    <n v="41"/>
    <s v="韩梅梅公司高管"/>
    <s v="done"/>
    <s v="17J7152"/>
    <s v="韩梅梅"/>
    <s v="韩梅梅公司高管"/>
    <x v="2"/>
    <x v="0"/>
    <n v="875"/>
    <n v="109.8105"/>
    <n v="4.6234999999999999"/>
    <n v="1.7337499999999999"/>
    <n v="4.6234999999999999"/>
    <n v="57.795000000000002"/>
    <n v="69.349999999999994"/>
    <n v="0"/>
    <n v="6.11625"/>
    <n v="0"/>
    <n v="1129.0525000000002"/>
    <n v="6.11625"/>
    <x v="23"/>
  </r>
  <r>
    <s v="2017"/>
    <s v="10"/>
    <s v="2017-10-09"/>
    <s v="2017-ZLZHY-MD-UPAS"/>
    <n v="4"/>
    <n v="41"/>
    <s v="韩梅梅公司高管"/>
    <s v="done"/>
    <s v="17J7152"/>
    <s v="韩梅梅"/>
    <s v="韩梅梅公司高管"/>
    <x v="2"/>
    <x v="0"/>
    <n v="875"/>
    <n v="109.8105"/>
    <n v="4.6234999999999999"/>
    <n v="1.7337499999999999"/>
    <n v="4.6234999999999999"/>
    <n v="57.795000000000002"/>
    <n v="69.349999999999994"/>
    <n v="0"/>
    <n v="6.11625"/>
    <n v="0"/>
    <n v="1129.0525000000002"/>
    <n v="6.11625"/>
    <x v="12"/>
  </r>
  <r>
    <s v="2017"/>
    <s v="10"/>
    <s v="2017-10-09"/>
    <s v="2016-JDDT-ALL-R&amp;D"/>
    <n v="4"/>
    <n v="41"/>
    <s v="韩梅梅公司高管"/>
    <s v="done"/>
    <s v="17J7152"/>
    <s v="韩梅梅"/>
    <s v="韩梅梅公司高管"/>
    <x v="2"/>
    <x v="0"/>
    <n v="875"/>
    <n v="109.8105"/>
    <n v="4.6234999999999999"/>
    <n v="1.7337499999999999"/>
    <n v="4.6234999999999999"/>
    <n v="57.795000000000002"/>
    <n v="69.349999999999994"/>
    <n v="0"/>
    <n v="6.11625"/>
    <n v="0"/>
    <n v="1129.0525000000002"/>
    <n v="6.11625"/>
    <x v="24"/>
  </r>
  <r>
    <s v="2017"/>
    <s v="10"/>
    <s v="2017-10-09"/>
    <s v="2016-GOVM-ALL-G&amp;A"/>
    <n v="4"/>
    <n v="41"/>
    <s v="韩梅梅公司高管"/>
    <s v="done"/>
    <s v="17J7152"/>
    <s v="韩梅梅"/>
    <s v="韩梅梅公司高管"/>
    <x v="2"/>
    <x v="0"/>
    <n v="875"/>
    <n v="109.8105"/>
    <n v="4.6234999999999999"/>
    <n v="1.7337499999999999"/>
    <n v="4.6234999999999999"/>
    <n v="57.795000000000002"/>
    <n v="69.349999999999994"/>
    <n v="0"/>
    <n v="6.11625"/>
    <n v="0"/>
    <n v="1129.0525000000002"/>
    <n v="6.11625"/>
    <x v="25"/>
  </r>
  <r>
    <s v="2017"/>
    <s v="10"/>
    <s v="2017-10-16"/>
    <s v="2017-UPA-ALL-R&amp;DSYDC"/>
    <n v="4"/>
    <n v="42"/>
    <s v="韩梅梅公司高管"/>
    <s v="done"/>
    <s v="17J7152"/>
    <s v="韩梅梅"/>
    <s v="韩梅梅公司高管"/>
    <x v="2"/>
    <x v="0"/>
    <n v="875"/>
    <n v="109.8105"/>
    <n v="4.6234999999999999"/>
    <n v="1.7337499999999999"/>
    <n v="4.6234999999999999"/>
    <n v="57.795000000000002"/>
    <n v="69.349999999999994"/>
    <n v="0"/>
    <n v="6.11625"/>
    <n v="0"/>
    <n v="1129.0525000000002"/>
    <n v="6.11625"/>
    <x v="4"/>
  </r>
  <r>
    <s v="2017"/>
    <s v="10"/>
    <s v="2017-10-16"/>
    <s v="2017-PPX-BX-UPSP"/>
    <n v="4"/>
    <n v="42"/>
    <s v="韩梅梅公司高管"/>
    <s v="done"/>
    <s v="17J7152"/>
    <s v="韩梅梅"/>
    <s v="韩梅梅公司高管"/>
    <x v="2"/>
    <x v="0"/>
    <n v="875"/>
    <n v="109.8105"/>
    <n v="4.6234999999999999"/>
    <n v="1.7337499999999999"/>
    <n v="4.6234999999999999"/>
    <n v="57.795000000000002"/>
    <n v="69.349999999999994"/>
    <n v="0"/>
    <n v="6.11625"/>
    <n v="0"/>
    <n v="1129.0525000000002"/>
    <n v="6.11625"/>
    <x v="26"/>
  </r>
  <r>
    <s v="2017"/>
    <s v="10"/>
    <s v="2017-10-16"/>
    <s v="2017-FJJR-CA-BSC"/>
    <n v="4"/>
    <n v="42"/>
    <s v="韩梅梅公司高管"/>
    <s v="done"/>
    <s v="17J7152"/>
    <s v="韩梅梅"/>
    <s v="韩梅梅公司高管"/>
    <x v="2"/>
    <x v="0"/>
    <n v="875"/>
    <n v="109.8105"/>
    <n v="4.6234999999999999"/>
    <n v="1.7337499999999999"/>
    <n v="4.6234999999999999"/>
    <n v="57.795000000000002"/>
    <n v="69.349999999999994"/>
    <n v="0"/>
    <n v="6.11625"/>
    <n v="0"/>
    <n v="1129.0525000000002"/>
    <n v="6.11625"/>
    <x v="27"/>
  </r>
  <r>
    <s v="2017"/>
    <s v="10"/>
    <s v="2017-10-16"/>
    <s v="2016-ZGYL-ALL-G&amp;A"/>
    <n v="4"/>
    <n v="42"/>
    <s v="韩梅梅公司高管"/>
    <s v="done"/>
    <s v="17J7152"/>
    <s v="韩梅梅"/>
    <s v="韩梅梅公司高管"/>
    <x v="2"/>
    <x v="0"/>
    <n v="875"/>
    <n v="109.8105"/>
    <n v="4.6234999999999999"/>
    <n v="1.7337499999999999"/>
    <n v="4.6234999999999999"/>
    <n v="57.795000000000002"/>
    <n v="69.349999999999994"/>
    <n v="0"/>
    <n v="6.11625"/>
    <n v="0"/>
    <n v="1129.0525000000002"/>
    <n v="6.11625"/>
    <x v="23"/>
  </r>
  <r>
    <s v="2017"/>
    <s v="10"/>
    <s v="2017-10-16"/>
    <s v="2016-GOVM-ALL-G&amp;A"/>
    <n v="4"/>
    <n v="42"/>
    <s v="韩梅梅公司高管"/>
    <s v="done"/>
    <s v="17J7152"/>
    <s v="韩梅梅"/>
    <s v="韩梅梅公司高管"/>
    <x v="2"/>
    <x v="0"/>
    <n v="875"/>
    <n v="109.8105"/>
    <n v="4.6234999999999999"/>
    <n v="1.7337499999999999"/>
    <n v="4.6234999999999999"/>
    <n v="57.795000000000002"/>
    <n v="69.349999999999994"/>
    <n v="0"/>
    <n v="6.11625"/>
    <n v="0"/>
    <n v="1129.0525000000002"/>
    <n v="6.11625"/>
    <x v="25"/>
  </r>
  <r>
    <s v="2017"/>
    <s v="10"/>
    <s v="2017-10-16"/>
    <s v="2017-UPA-CA-INF"/>
    <n v="4"/>
    <n v="42"/>
    <s v="韩梅梅公司高管"/>
    <s v="done"/>
    <s v="17J7152"/>
    <s v="韩梅梅"/>
    <s v="韩梅梅公司高管"/>
    <x v="2"/>
    <x v="0"/>
    <n v="875"/>
    <n v="109.8105"/>
    <n v="4.6234999999999999"/>
    <n v="1.7337499999999999"/>
    <n v="4.6234999999999999"/>
    <n v="57.795000000000002"/>
    <n v="69.349999999999994"/>
    <n v="0"/>
    <n v="6.11625"/>
    <n v="0"/>
    <n v="1129.0525000000002"/>
    <n v="6.11625"/>
    <x v="28"/>
  </r>
  <r>
    <s v="2017"/>
    <s v="10"/>
    <s v="2017-10-16"/>
    <s v="2016-JDDT-ALL-R&amp;D"/>
    <n v="0"/>
    <n v="42"/>
    <s v="韩梅梅公司高管"/>
    <s v="done"/>
    <s v="17J7152"/>
    <s v="韩梅梅"/>
    <s v="韩梅梅公司高管"/>
    <x v="2"/>
    <x v="0"/>
    <n v="0"/>
    <n v="0"/>
    <n v="0"/>
    <n v="0"/>
    <n v="0"/>
    <n v="0"/>
    <n v="0"/>
    <n v="0"/>
    <n v="0"/>
    <n v="0"/>
    <n v="0"/>
    <n v="0"/>
    <x v="24"/>
  </r>
  <r>
    <s v="2017"/>
    <s v="10"/>
    <s v="2017-10-16"/>
    <s v="2017-JSKJ-BX-SC"/>
    <n v="4"/>
    <n v="42"/>
    <s v="韩梅梅公司高管"/>
    <s v="done"/>
    <s v="17J7152"/>
    <s v="韩梅梅"/>
    <s v="韩梅梅公司高管"/>
    <x v="2"/>
    <x v="0"/>
    <n v="875"/>
    <n v="109.8105"/>
    <n v="4.6234999999999999"/>
    <n v="1.7337499999999999"/>
    <n v="4.6234999999999999"/>
    <n v="57.795000000000002"/>
    <n v="69.349999999999994"/>
    <n v="0"/>
    <n v="6.11625"/>
    <n v="0"/>
    <n v="1129.0525000000002"/>
    <n v="6.11625"/>
    <x v="8"/>
  </r>
  <r>
    <s v="2017"/>
    <s v="10"/>
    <s v="2017-10-16"/>
    <s v="2017-SHFW-SL-SC"/>
    <n v="4"/>
    <n v="42"/>
    <s v="韩梅梅公司高管"/>
    <s v="done"/>
    <s v="17J7152"/>
    <s v="韩梅梅"/>
    <s v="韩梅梅公司高管"/>
    <x v="2"/>
    <x v="0"/>
    <n v="875"/>
    <n v="109.8105"/>
    <n v="4.6234999999999999"/>
    <n v="1.7337499999999999"/>
    <n v="4.6234999999999999"/>
    <n v="57.795000000000002"/>
    <n v="69.349999999999994"/>
    <n v="0"/>
    <n v="6.11625"/>
    <n v="0"/>
    <n v="1129.0525000000002"/>
    <n v="6.11625"/>
    <x v="29"/>
  </r>
  <r>
    <s v="2017"/>
    <s v="10"/>
    <s v="2017-10-16"/>
    <s v="2017-PMY-SC-R&amp;D"/>
    <n v="4"/>
    <n v="42"/>
    <s v="韩梅梅公司高管"/>
    <s v="done"/>
    <s v="17J7152"/>
    <s v="韩梅梅"/>
    <s v="韩梅梅公司高管"/>
    <x v="2"/>
    <x v="0"/>
    <n v="875"/>
    <n v="109.8105"/>
    <n v="4.6234999999999999"/>
    <n v="1.7337499999999999"/>
    <n v="4.6234999999999999"/>
    <n v="57.795000000000002"/>
    <n v="69.349999999999994"/>
    <n v="0"/>
    <n v="6.11625"/>
    <n v="0"/>
    <n v="1129.0525000000002"/>
    <n v="6.11625"/>
    <x v="5"/>
  </r>
  <r>
    <s v="2017"/>
    <s v="10"/>
    <s v="2017-10-16"/>
    <s v="2016-SHWK-ALL-UPAS"/>
    <n v="4"/>
    <n v="42"/>
    <s v="韩梅梅公司高管"/>
    <s v="done"/>
    <s v="17J7152"/>
    <s v="韩梅梅"/>
    <s v="韩梅梅公司高管"/>
    <x v="2"/>
    <x v="0"/>
    <n v="875"/>
    <n v="109.8105"/>
    <n v="4.6234999999999999"/>
    <n v="1.7337499999999999"/>
    <n v="4.6234999999999999"/>
    <n v="57.795000000000002"/>
    <n v="69.349999999999994"/>
    <n v="0"/>
    <n v="6.11625"/>
    <n v="0"/>
    <n v="1129.0525000000002"/>
    <n v="6.11625"/>
    <x v="30"/>
  </r>
  <r>
    <s v="2017"/>
    <s v="10"/>
    <s v="2017-10-23"/>
    <s v="2017-UPA-ALL-R&amp;DSYDC"/>
    <n v="2"/>
    <n v="43"/>
    <s v="韩梅梅公司高管"/>
    <s v="done"/>
    <s v="17J7152"/>
    <s v="韩梅梅"/>
    <s v="韩梅梅公司高管"/>
    <x v="2"/>
    <x v="0"/>
    <n v="437.5"/>
    <n v="54.905250000000002"/>
    <n v="2.31175"/>
    <n v="0.86687499999999995"/>
    <n v="2.31175"/>
    <n v="28.897500000000001"/>
    <n v="34.674999999999997"/>
    <n v="0"/>
    <n v="3.058125"/>
    <n v="0"/>
    <n v="564.52625000000012"/>
    <n v="3.058125"/>
    <x v="4"/>
  </r>
  <r>
    <s v="2017"/>
    <s v="10"/>
    <s v="2017-10-23"/>
    <s v="2017-UPA-CA-INF"/>
    <n v="2"/>
    <n v="43"/>
    <s v="韩梅梅公司高管"/>
    <s v="done"/>
    <s v="17J7152"/>
    <s v="韩梅梅"/>
    <s v="韩梅梅公司高管"/>
    <x v="2"/>
    <x v="0"/>
    <n v="437.5"/>
    <n v="54.905250000000002"/>
    <n v="2.31175"/>
    <n v="0.86687499999999995"/>
    <n v="2.31175"/>
    <n v="28.897500000000001"/>
    <n v="34.674999999999997"/>
    <n v="0"/>
    <n v="3.058125"/>
    <n v="0"/>
    <n v="564.52625000000012"/>
    <n v="3.058125"/>
    <x v="28"/>
  </r>
  <r>
    <s v="2017"/>
    <s v="10"/>
    <s v="2017-10-23"/>
    <s v="2017-UPA-DL-R&amp;DSYDT"/>
    <n v="2"/>
    <n v="43"/>
    <s v="韩梅梅公司高管"/>
    <s v="done"/>
    <s v="17J7152"/>
    <s v="韩梅梅"/>
    <s v="韩梅梅公司高管"/>
    <x v="2"/>
    <x v="0"/>
    <n v="437.5"/>
    <n v="54.905250000000002"/>
    <n v="2.31175"/>
    <n v="0.86687499999999995"/>
    <n v="2.31175"/>
    <n v="28.897500000000001"/>
    <n v="34.674999999999997"/>
    <n v="0"/>
    <n v="3.058125"/>
    <n v="0"/>
    <n v="564.52625000000012"/>
    <n v="3.058125"/>
    <x v="31"/>
  </r>
  <r>
    <s v="2017"/>
    <s v="10"/>
    <s v="2017-10-23"/>
    <s v="2016-SHWK-ALL-UPAS"/>
    <n v="2"/>
    <n v="43"/>
    <s v="韩梅梅公司高管"/>
    <s v="done"/>
    <s v="17J7152"/>
    <s v="韩梅梅"/>
    <s v="韩梅梅公司高管"/>
    <x v="2"/>
    <x v="0"/>
    <n v="437.5"/>
    <n v="54.905250000000002"/>
    <n v="2.31175"/>
    <n v="0.86687499999999995"/>
    <n v="2.31175"/>
    <n v="28.897500000000001"/>
    <n v="34.674999999999997"/>
    <n v="0"/>
    <n v="3.058125"/>
    <n v="0"/>
    <n v="564.52625000000012"/>
    <n v="3.058125"/>
    <x v="30"/>
  </r>
  <r>
    <s v="2017"/>
    <s v="10"/>
    <s v="2017-10-23"/>
    <s v="2016-UPA-ALL-G&amp;A"/>
    <n v="4"/>
    <n v="43"/>
    <s v="韩梅梅公司高管"/>
    <s v="done"/>
    <s v="17J7152"/>
    <s v="韩梅梅"/>
    <s v="韩梅梅公司高管"/>
    <x v="2"/>
    <x v="0"/>
    <n v="875"/>
    <n v="109.8105"/>
    <n v="4.6234999999999999"/>
    <n v="1.7337499999999999"/>
    <n v="4.6234999999999999"/>
    <n v="57.795000000000002"/>
    <n v="69.349999999999994"/>
    <n v="0"/>
    <n v="6.11625"/>
    <n v="0"/>
    <n v="1129.0525000000002"/>
    <n v="6.11625"/>
    <x v="32"/>
  </r>
  <r>
    <s v="2017"/>
    <s v="10"/>
    <s v="2017-10-23"/>
    <s v="2017-ZLZHY-MD-UPAS"/>
    <n v="4"/>
    <n v="43"/>
    <s v="韩梅梅公司高管"/>
    <s v="done"/>
    <s v="17J7152"/>
    <s v="韩梅梅"/>
    <s v="韩梅梅公司高管"/>
    <x v="2"/>
    <x v="0"/>
    <n v="875"/>
    <n v="109.8105"/>
    <n v="4.6234999999999999"/>
    <n v="1.7337499999999999"/>
    <n v="4.6234999999999999"/>
    <n v="57.795000000000002"/>
    <n v="69.349999999999994"/>
    <n v="0"/>
    <n v="6.11625"/>
    <n v="0"/>
    <n v="1129.0525000000002"/>
    <n v="6.11625"/>
    <x v="12"/>
  </r>
  <r>
    <s v="2017"/>
    <s v="10"/>
    <s v="2017-10-23"/>
    <s v="2016-GOVM-ALL-G&amp;A"/>
    <n v="4"/>
    <n v="43"/>
    <s v="韩梅梅公司高管"/>
    <s v="done"/>
    <s v="17J7152"/>
    <s v="韩梅梅"/>
    <s v="韩梅梅公司高管"/>
    <x v="2"/>
    <x v="0"/>
    <n v="875"/>
    <n v="109.8105"/>
    <n v="4.6234999999999999"/>
    <n v="1.7337499999999999"/>
    <n v="4.6234999999999999"/>
    <n v="57.795000000000002"/>
    <n v="69.349999999999994"/>
    <n v="0"/>
    <n v="6.11625"/>
    <n v="0"/>
    <n v="1129.0525000000002"/>
    <n v="6.11625"/>
    <x v="25"/>
  </r>
  <r>
    <s v="2017"/>
    <s v="10"/>
    <s v="2017-10-23"/>
    <s v="2017-FJJR-CA-BSC"/>
    <n v="4"/>
    <n v="43"/>
    <s v="韩梅梅公司高管"/>
    <s v="done"/>
    <s v="17J7152"/>
    <s v="韩梅梅"/>
    <s v="韩梅梅公司高管"/>
    <x v="2"/>
    <x v="0"/>
    <n v="875"/>
    <n v="109.8105"/>
    <n v="4.6234999999999999"/>
    <n v="1.7337499999999999"/>
    <n v="4.6234999999999999"/>
    <n v="57.795000000000002"/>
    <n v="69.349999999999994"/>
    <n v="0"/>
    <n v="6.11625"/>
    <n v="0"/>
    <n v="1129.0525000000002"/>
    <n v="6.11625"/>
    <x v="27"/>
  </r>
  <r>
    <s v="2017"/>
    <s v="10"/>
    <s v="2017-10-23"/>
    <s v="2017-SHFW-SL-SC"/>
    <n v="8"/>
    <n v="43"/>
    <s v="韩梅梅公司高管"/>
    <s v="done"/>
    <s v="17J7152"/>
    <s v="韩梅梅"/>
    <s v="韩梅梅公司高管"/>
    <x v="2"/>
    <x v="0"/>
    <n v="1750"/>
    <n v="219.62100000000001"/>
    <n v="9.2469999999999999"/>
    <n v="3.4674999999999998"/>
    <n v="9.2469999999999999"/>
    <n v="115.59"/>
    <n v="138.69999999999999"/>
    <n v="0"/>
    <n v="12.2325"/>
    <n v="0"/>
    <n v="2258.1050000000005"/>
    <n v="12.2325"/>
    <x v="29"/>
  </r>
  <r>
    <s v="2017"/>
    <s v="10"/>
    <s v="2017-10-23"/>
    <s v="2016-SZGJ-ALL-SA"/>
    <n v="4"/>
    <n v="43"/>
    <s v="韩梅梅公司高管"/>
    <s v="done"/>
    <s v="17J7152"/>
    <s v="韩梅梅"/>
    <s v="韩梅梅公司高管"/>
    <x v="2"/>
    <x v="0"/>
    <n v="875"/>
    <n v="109.8105"/>
    <n v="4.6234999999999999"/>
    <n v="1.7337499999999999"/>
    <n v="4.6234999999999999"/>
    <n v="57.795000000000002"/>
    <n v="69.349999999999994"/>
    <n v="0"/>
    <n v="6.11625"/>
    <n v="0"/>
    <n v="1129.0525000000002"/>
    <n v="6.11625"/>
    <x v="33"/>
  </r>
  <r>
    <s v="2017"/>
    <s v="10"/>
    <s v="2017-10-23"/>
    <s v="2016-MSXFJR-ALL-UPAS"/>
    <n v="2"/>
    <n v="43"/>
    <s v="韩梅梅公司高管"/>
    <s v="done"/>
    <s v="17J7152"/>
    <s v="韩梅梅"/>
    <s v="韩梅梅公司高管"/>
    <x v="2"/>
    <x v="0"/>
    <n v="437.5"/>
    <n v="54.905250000000002"/>
    <n v="2.31175"/>
    <n v="0.86687499999999995"/>
    <n v="2.31175"/>
    <n v="28.897500000000001"/>
    <n v="34.674999999999997"/>
    <n v="0"/>
    <n v="3.058125"/>
    <n v="0"/>
    <n v="564.52625000000012"/>
    <n v="3.058125"/>
    <x v="34"/>
  </r>
  <r>
    <s v="2017"/>
    <s v="10"/>
    <s v="2017-10-23"/>
    <s v="2016-ZGYL-ALL-G&amp;A"/>
    <n v="2"/>
    <n v="43"/>
    <s v="韩梅梅公司高管"/>
    <s v="done"/>
    <s v="17J7152"/>
    <s v="韩梅梅"/>
    <s v="韩梅梅公司高管"/>
    <x v="2"/>
    <x v="0"/>
    <n v="437.5"/>
    <n v="54.905250000000002"/>
    <n v="2.31175"/>
    <n v="0.86687499999999995"/>
    <n v="2.31175"/>
    <n v="28.897500000000001"/>
    <n v="34.674999999999997"/>
    <n v="0"/>
    <n v="3.058125"/>
    <n v="0"/>
    <n v="564.52625000000012"/>
    <n v="3.058125"/>
    <x v="23"/>
  </r>
  <r>
    <s v="2017"/>
    <s v="10"/>
    <s v="2017-10-02"/>
    <s v="市场推广"/>
    <n v="8"/>
    <n v="40"/>
    <s v="张三公司高管"/>
    <s v="done"/>
    <s v="13C0183"/>
    <s v="张三"/>
    <s v="张三公司高管"/>
    <x v="0"/>
    <x v="1"/>
    <n v="500"/>
    <n v="219.62100000000001"/>
    <n v="9.2469999999999999"/>
    <n v="3.4674999999999998"/>
    <n v="9.2469999999999999"/>
    <n v="115.59"/>
    <n v="138.69999999999999"/>
    <n v="0"/>
    <n v="8.9824999999999999"/>
    <n v="0"/>
    <n v="1004.8550000000001"/>
    <n v="8.9824999999999999"/>
    <x v="1"/>
  </r>
  <r>
    <s v="2017"/>
    <s v="10"/>
    <s v="2017-10-02"/>
    <s v="---公共假日"/>
    <n v="32"/>
    <n v="40"/>
    <s v="张三公司高管"/>
    <s v="done"/>
    <s v="13C0183"/>
    <s v="张三"/>
    <s v="张三公司高管"/>
    <x v="0"/>
    <x v="1"/>
    <n v="2000"/>
    <n v="878.48400000000004"/>
    <n v="36.988"/>
    <n v="13.87"/>
    <n v="36.988"/>
    <n v="462.36"/>
    <n v="554.79999999999995"/>
    <n v="0"/>
    <n v="35.93"/>
    <n v="0"/>
    <n v="4019.4200000000005"/>
    <n v="35.93"/>
    <x v="1"/>
  </r>
  <r>
    <s v="2017"/>
    <s v="10"/>
    <s v="2017-10-09"/>
    <s v="2017-UPA-BF-M&amp;D"/>
    <n v="20"/>
    <n v="41"/>
    <s v="张三公司高管"/>
    <s v="done"/>
    <s v="13C0183"/>
    <s v="张三"/>
    <s v="张三公司高管"/>
    <x v="0"/>
    <x v="1"/>
    <n v="1250"/>
    <n v="549.05250000000001"/>
    <n v="23.1175"/>
    <n v="8.6687499999999993"/>
    <n v="23.1175"/>
    <n v="288.97500000000002"/>
    <n v="346.75"/>
    <n v="0"/>
    <n v="22.456250000000001"/>
    <n v="0"/>
    <n v="2512.1375000000003"/>
    <n v="22.456250000000001"/>
    <x v="35"/>
  </r>
  <r>
    <s v="2017"/>
    <s v="10"/>
    <s v="2017-10-09"/>
    <s v="2015-UPA-HR-PR"/>
    <n v="4"/>
    <n v="41"/>
    <s v="张三公司高管"/>
    <s v="done"/>
    <s v="13C0183"/>
    <s v="张三"/>
    <s v="张三公司高管"/>
    <x v="0"/>
    <x v="1"/>
    <n v="250"/>
    <n v="109.8105"/>
    <n v="4.6234999999999999"/>
    <n v="1.7337499999999999"/>
    <n v="4.6234999999999999"/>
    <n v="57.795000000000002"/>
    <n v="69.349999999999994"/>
    <n v="0"/>
    <n v="4.49125"/>
    <n v="0"/>
    <n v="502.42750000000007"/>
    <n v="4.49125"/>
    <x v="36"/>
  </r>
  <r>
    <s v="2017"/>
    <s v="10"/>
    <s v="2017-10-09"/>
    <s v="2017-FG-ZI-IND"/>
    <n v="7"/>
    <n v="41"/>
    <s v="张三公司高管"/>
    <s v="done"/>
    <s v="13C0183"/>
    <s v="张三"/>
    <s v="张三公司高管"/>
    <x v="0"/>
    <x v="1"/>
    <n v="437.5"/>
    <n v="192.16837500000003"/>
    <n v="8.0911249999999999"/>
    <n v="3.0340624999999997"/>
    <n v="8.0911249999999999"/>
    <n v="101.14125000000001"/>
    <n v="121.3625"/>
    <n v="0"/>
    <n v="7.8596874999999997"/>
    <n v="0"/>
    <n v="879.24812500000007"/>
    <n v="7.8596874999999997"/>
    <x v="37"/>
  </r>
  <r>
    <s v="2017"/>
    <s v="10"/>
    <s v="2017-10-09"/>
    <s v="2017-YH-ZI-IND"/>
    <n v="7"/>
    <n v="41"/>
    <s v="张三公司高管"/>
    <s v="done"/>
    <s v="13C0183"/>
    <s v="张三"/>
    <s v="张三公司高管"/>
    <x v="0"/>
    <x v="1"/>
    <n v="437.5"/>
    <n v="192.16837500000003"/>
    <n v="8.0911249999999999"/>
    <n v="3.0340624999999997"/>
    <n v="8.0911249999999999"/>
    <n v="101.14125000000001"/>
    <n v="121.3625"/>
    <n v="0"/>
    <n v="7.8596874999999997"/>
    <n v="0"/>
    <n v="879.24812500000007"/>
    <n v="7.8596874999999997"/>
    <x v="38"/>
  </r>
  <r>
    <s v="2017"/>
    <s v="10"/>
    <s v="2017-10-09"/>
    <s v="2016-ZGYL-ALL-G&amp;A"/>
    <n v="2"/>
    <n v="41"/>
    <s v="张三公司高管"/>
    <s v="done"/>
    <s v="13C0183"/>
    <s v="张三"/>
    <s v="张三公司高管"/>
    <x v="0"/>
    <x v="1"/>
    <n v="125"/>
    <n v="54.905250000000002"/>
    <n v="2.31175"/>
    <n v="0.86687499999999995"/>
    <n v="2.31175"/>
    <n v="28.897500000000001"/>
    <n v="34.674999999999997"/>
    <n v="0"/>
    <n v="2.245625"/>
    <n v="0"/>
    <n v="251.21375000000003"/>
    <n v="2.245625"/>
    <x v="23"/>
  </r>
  <r>
    <s v="2017"/>
    <s v="10"/>
    <s v="2017-10-16"/>
    <s v="2017-UPA-BF-M&amp;D"/>
    <n v="40"/>
    <n v="42"/>
    <s v="张三公司高管"/>
    <s v="done"/>
    <s v="13C0183"/>
    <s v="张三"/>
    <s v="张三公司高管"/>
    <x v="0"/>
    <x v="1"/>
    <n v="2500"/>
    <n v="1098.105"/>
    <n v="46.234999999999999"/>
    <n v="17.337499999999999"/>
    <n v="46.234999999999999"/>
    <n v="577.95000000000005"/>
    <n v="693.5"/>
    <n v="0"/>
    <n v="44.912500000000001"/>
    <n v="0"/>
    <n v="5024.2750000000005"/>
    <n v="44.912500000000001"/>
    <x v="35"/>
  </r>
  <r>
    <s v="2017"/>
    <s v="10"/>
    <s v="2017-10-23"/>
    <s v="2016-UPA-IME-R&amp;D"/>
    <n v="8"/>
    <n v="43"/>
    <s v="张三公司高管"/>
    <s v="done"/>
    <s v="13C0183"/>
    <s v="张三"/>
    <s v="张三公司高管"/>
    <x v="0"/>
    <x v="1"/>
    <n v="500"/>
    <n v="219.62100000000001"/>
    <n v="9.2469999999999999"/>
    <n v="3.4674999999999998"/>
    <n v="9.2469999999999999"/>
    <n v="115.59"/>
    <n v="138.69999999999999"/>
    <n v="0"/>
    <n v="8.9824999999999999"/>
    <n v="0"/>
    <n v="1004.8550000000001"/>
    <n v="8.9824999999999999"/>
    <x v="39"/>
  </r>
  <r>
    <s v="2017"/>
    <s v="10"/>
    <s v="2017-10-23"/>
    <s v="2016-EGA-IR&amp;D-IND"/>
    <n v="7"/>
    <n v="43"/>
    <s v="张三公司高管"/>
    <s v="done"/>
    <s v="13C0183"/>
    <s v="张三"/>
    <s v="张三公司高管"/>
    <x v="0"/>
    <x v="1"/>
    <n v="437.5"/>
    <n v="192.16837500000003"/>
    <n v="8.0911249999999999"/>
    <n v="3.0340624999999997"/>
    <n v="8.0911249999999999"/>
    <n v="101.14125000000001"/>
    <n v="121.3625"/>
    <n v="0"/>
    <n v="7.8596874999999997"/>
    <n v="0"/>
    <n v="879.24812500000007"/>
    <n v="7.8596874999999997"/>
    <x v="40"/>
  </r>
  <r>
    <s v="2017"/>
    <s v="10"/>
    <s v="2017-10-23"/>
    <s v="2017-UBS-ZS-AG"/>
    <n v="13"/>
    <n v="43"/>
    <s v="张三公司高管"/>
    <s v="done"/>
    <s v="13C0183"/>
    <s v="张三"/>
    <s v="张三公司高管"/>
    <x v="0"/>
    <x v="1"/>
    <n v="812.5"/>
    <n v="356.88412499999998"/>
    <n v="15.026374999999998"/>
    <n v="5.6346875000000001"/>
    <n v="15.026374999999998"/>
    <n v="187.83375000000001"/>
    <n v="225.38749999999999"/>
    <n v="0"/>
    <n v="14.596562500000001"/>
    <n v="0"/>
    <n v="1632.8893750000002"/>
    <n v="14.596562500000001"/>
    <x v="41"/>
  </r>
  <r>
    <s v="2017"/>
    <s v="10"/>
    <s v="2017-10-23"/>
    <s v="2017-BAM-ZI-IND"/>
    <n v="12"/>
    <n v="43"/>
    <s v="张三公司高管"/>
    <s v="done"/>
    <s v="13C0183"/>
    <s v="张三"/>
    <s v="张三公司高管"/>
    <x v="0"/>
    <x v="1"/>
    <n v="750"/>
    <n v="329.43150000000003"/>
    <n v="13.870499999999998"/>
    <n v="5.2012499999999999"/>
    <n v="13.870499999999998"/>
    <n v="173.38500000000002"/>
    <n v="208.05"/>
    <n v="0"/>
    <n v="13.473750000000001"/>
    <n v="0"/>
    <n v="1507.2825"/>
    <n v="13.473750000000001"/>
    <x v="42"/>
  </r>
  <r>
    <s v="2017"/>
    <s v="10"/>
    <s v="2017-10-02"/>
    <s v="---公共假日"/>
    <n v="32"/>
    <n v="40"/>
    <s v="赵六公司高管"/>
    <s v="done"/>
    <s v="16L7210"/>
    <s v="赵六"/>
    <s v="赵六公司高管"/>
    <x v="3"/>
    <x v="0"/>
    <n v="5000"/>
    <n v="603.85799999999995"/>
    <n v="22.247999999999998"/>
    <n v="11.442"/>
    <n v="28.604000000000003"/>
    <n v="292.39400000000001"/>
    <n v="410.2"/>
    <n v="0"/>
    <n v="35.93"/>
    <n v="0"/>
    <n v="6404.6760000000013"/>
    <n v="35.93"/>
    <x v="1"/>
  </r>
  <r>
    <s v="2017"/>
    <s v="10"/>
    <s v="2017-10-02"/>
    <s v="2017-UPA-BF-M&amp;D"/>
    <n v="8"/>
    <n v="40"/>
    <s v="赵六公司高管"/>
    <s v="done"/>
    <s v="16L7210"/>
    <s v="赵六"/>
    <s v="赵六公司高管"/>
    <x v="3"/>
    <x v="0"/>
    <n v="1250"/>
    <n v="150.96449999999999"/>
    <n v="5.5619999999999994"/>
    <n v="2.8605"/>
    <n v="7.1510000000000007"/>
    <n v="73.098500000000001"/>
    <n v="102.55"/>
    <n v="0"/>
    <n v="8.9824999999999999"/>
    <n v="0"/>
    <n v="1601.1690000000003"/>
    <n v="8.9824999999999999"/>
    <x v="35"/>
  </r>
  <r>
    <s v="2017"/>
    <s v="10"/>
    <s v="2017-10-09"/>
    <s v="2017-GSDS-BF-UPAS"/>
    <n v="22"/>
    <n v="41"/>
    <s v="赵六公司高管"/>
    <s v="done"/>
    <s v="16L7210"/>
    <s v="赵六"/>
    <s v="赵六公司高管"/>
    <x v="3"/>
    <x v="0"/>
    <n v="3437.5"/>
    <n v="415.15237500000001"/>
    <n v="15.295499999999999"/>
    <n v="7.8663750000000006"/>
    <n v="19.66525"/>
    <n v="201.02087499999999"/>
    <n v="282.01249999999999"/>
    <n v="0"/>
    <n v="24.701875000000001"/>
    <n v="0"/>
    <n v="4403.214750000001"/>
    <n v="24.701875000000001"/>
    <x v="43"/>
  </r>
  <r>
    <s v="2017"/>
    <s v="10"/>
    <s v="2017-10-09"/>
    <s v="2017-UPA-BF-M&amp;D"/>
    <n v="16"/>
    <n v="41"/>
    <s v="赵六公司高管"/>
    <s v="done"/>
    <s v="16L7210"/>
    <s v="赵六"/>
    <s v="赵六公司高管"/>
    <x v="3"/>
    <x v="0"/>
    <n v="2500"/>
    <n v="301.92899999999997"/>
    <n v="11.123999999999999"/>
    <n v="5.7210000000000001"/>
    <n v="14.302000000000001"/>
    <n v="146.197"/>
    <n v="205.1"/>
    <n v="0"/>
    <n v="17.965"/>
    <n v="0"/>
    <n v="3202.3380000000006"/>
    <n v="17.965"/>
    <x v="35"/>
  </r>
  <r>
    <s v="2017"/>
    <s v="10"/>
    <s v="2017-10-09"/>
    <s v="2015-UPA-ALL-INTERVIEW"/>
    <n v="2"/>
    <n v="41"/>
    <s v="赵六公司高管"/>
    <s v="done"/>
    <s v="16L7210"/>
    <s v="赵六"/>
    <s v="赵六公司高管"/>
    <x v="3"/>
    <x v="0"/>
    <n v="312.5"/>
    <n v="37.741124999999997"/>
    <n v="1.3904999999999998"/>
    <n v="0.71512500000000001"/>
    <n v="1.7877500000000002"/>
    <n v="18.274625"/>
    <n v="25.637499999999999"/>
    <n v="0"/>
    <n v="2.245625"/>
    <n v="0"/>
    <n v="400.29225000000008"/>
    <n v="2.245625"/>
    <x v="44"/>
  </r>
  <r>
    <s v="2017"/>
    <s v="10"/>
    <s v="2017-10-16"/>
    <s v="2017-UPA-BF-M&amp;D"/>
    <n v="32"/>
    <n v="42"/>
    <s v="赵六公司高管"/>
    <s v="done"/>
    <s v="16L7210"/>
    <s v="赵六"/>
    <s v="赵六公司高管"/>
    <x v="3"/>
    <x v="0"/>
    <n v="5000"/>
    <n v="603.85799999999995"/>
    <n v="22.247999999999998"/>
    <n v="11.442"/>
    <n v="28.604000000000003"/>
    <n v="292.39400000000001"/>
    <n v="410.2"/>
    <n v="0"/>
    <n v="35.93"/>
    <n v="0"/>
    <n v="6404.6760000000013"/>
    <n v="35.93"/>
    <x v="35"/>
  </r>
  <r>
    <s v="2017"/>
    <s v="10"/>
    <s v="2017-10-16"/>
    <s v="2017-GSDS-BF-UPAS"/>
    <n v="6"/>
    <n v="42"/>
    <s v="赵六公司高管"/>
    <s v="done"/>
    <s v="16L7210"/>
    <s v="赵六"/>
    <s v="赵六公司高管"/>
    <x v="3"/>
    <x v="0"/>
    <n v="937.5"/>
    <n v="113.22337499999999"/>
    <n v="4.1715"/>
    <n v="2.145375"/>
    <n v="5.3632500000000007"/>
    <n v="54.823875000000001"/>
    <n v="76.912499999999994"/>
    <n v="0"/>
    <n v="6.7368750000000004"/>
    <n v="0"/>
    <n v="1200.8767500000001"/>
    <n v="6.7368750000000004"/>
    <x v="43"/>
  </r>
  <r>
    <s v="2017"/>
    <s v="10"/>
    <s v="2017-10-16"/>
    <s v="2017-YLHH-BF-UPAS"/>
    <n v="2"/>
    <n v="42"/>
    <s v="赵六公司高管"/>
    <s v="done"/>
    <s v="16L7210"/>
    <s v="赵六"/>
    <s v="赵六公司高管"/>
    <x v="3"/>
    <x v="0"/>
    <n v="312.5"/>
    <n v="37.741124999999997"/>
    <n v="1.3904999999999998"/>
    <n v="0.71512500000000001"/>
    <n v="1.7877500000000002"/>
    <n v="18.274625"/>
    <n v="25.637499999999999"/>
    <n v="0"/>
    <n v="2.245625"/>
    <n v="0"/>
    <n v="400.29225000000008"/>
    <n v="2.245625"/>
    <x v="45"/>
  </r>
  <r>
    <s v="2017"/>
    <s v="10"/>
    <s v="2017-10-23"/>
    <s v="2017-UPA-BF-M&amp;D"/>
    <n v="30"/>
    <n v="43"/>
    <s v="赵六公司高管"/>
    <s v="done"/>
    <s v="16L7210"/>
    <s v="赵六"/>
    <s v="赵六公司高管"/>
    <x v="3"/>
    <x v="0"/>
    <n v="4687.5"/>
    <n v="566.11687499999994"/>
    <n v="20.857499999999998"/>
    <n v="10.726875"/>
    <n v="26.816250000000004"/>
    <n v="274.11937499999999"/>
    <n v="384.5625"/>
    <n v="0"/>
    <n v="33.684375000000003"/>
    <n v="0"/>
    <n v="6004.3837500000009"/>
    <n v="33.684375000000003"/>
    <x v="35"/>
  </r>
  <r>
    <s v="2017"/>
    <s v="10"/>
    <s v="2017-10-23"/>
    <s v="2017-GSDS-BF-UPAS"/>
    <n v="10"/>
    <n v="43"/>
    <s v="赵六公司高管"/>
    <s v="done"/>
    <s v="16L7210"/>
    <s v="赵六"/>
    <s v="赵六公司高管"/>
    <x v="3"/>
    <x v="0"/>
    <n v="1562.5"/>
    <n v="188.705625"/>
    <n v="6.9524999999999988"/>
    <n v="3.5756250000000001"/>
    <n v="8.9387500000000006"/>
    <n v="91.373125000000002"/>
    <n v="128.1875"/>
    <n v="0"/>
    <n v="11.228125"/>
    <n v="0"/>
    <n v="2001.4612500000003"/>
    <n v="11.228125"/>
    <x v="43"/>
  </r>
  <r>
    <s v="2017"/>
    <s v="10"/>
    <s v="2017-10-02"/>
    <s v="---公共假日"/>
    <n v="32"/>
    <n v="40"/>
    <s v="王五公司高管"/>
    <s v="done"/>
    <s v="16Z4439"/>
    <s v="王五"/>
    <s v="王五公司高管"/>
    <x v="0"/>
    <x v="1"/>
    <n v="4000"/>
    <n v="878.48400000000004"/>
    <n v="36.988"/>
    <n v="13.87"/>
    <n v="36.988"/>
    <n v="462.36"/>
    <n v="554.79999999999995"/>
    <n v="0"/>
    <n v="35.93"/>
    <n v="0"/>
    <n v="6019.4199999999992"/>
    <n v="35.93"/>
    <x v="1"/>
  </r>
  <r>
    <s v="2017"/>
    <s v="10"/>
    <s v="2017-10-02"/>
    <s v="---年假"/>
    <n v="8"/>
    <n v="40"/>
    <s v="王五公司高管"/>
    <s v="done"/>
    <s v="16Z4439"/>
    <s v="王五"/>
    <s v="王五公司高管"/>
    <x v="0"/>
    <x v="1"/>
    <n v="1000"/>
    <n v="219.62100000000001"/>
    <n v="9.2469999999999999"/>
    <n v="3.4674999999999998"/>
    <n v="9.2469999999999999"/>
    <n v="115.59"/>
    <n v="138.69999999999999"/>
    <n v="0"/>
    <n v="8.9824999999999999"/>
    <n v="0"/>
    <n v="1504.8549999999998"/>
    <n v="8.9824999999999999"/>
    <x v="1"/>
  </r>
  <r>
    <s v="2017"/>
    <s v="10"/>
    <s v="2017-10-09"/>
    <s v="-UPA-SC-G&amp;A"/>
    <n v="24"/>
    <n v="41"/>
    <s v="王五公司高管"/>
    <s v="done"/>
    <s v="16Z4439"/>
    <s v="王五"/>
    <s v="王五公司高管"/>
    <x v="0"/>
    <x v="1"/>
    <n v="3000"/>
    <n v="658.86300000000006"/>
    <n v="27.740999999999996"/>
    <n v="10.4025"/>
    <n v="27.740999999999996"/>
    <n v="346.77000000000004"/>
    <n v="416.1"/>
    <n v="0"/>
    <n v="26.947500000000002"/>
    <n v="0"/>
    <n v="4514.5649999999996"/>
    <n v="26.947500000000002"/>
    <x v="46"/>
  </r>
  <r>
    <s v="2017"/>
    <s v="10"/>
    <s v="2017-10-09"/>
    <s v="-UPA-FS-G&amp;A"/>
    <n v="16"/>
    <n v="41"/>
    <s v="王五公司高管"/>
    <s v="done"/>
    <s v="16Z4439"/>
    <s v="王五"/>
    <s v="王五公司高管"/>
    <x v="0"/>
    <x v="1"/>
    <n v="2000"/>
    <n v="439.24200000000002"/>
    <n v="18.494"/>
    <n v="6.9349999999999996"/>
    <n v="18.494"/>
    <n v="231.18"/>
    <n v="277.39999999999998"/>
    <n v="0"/>
    <n v="17.965"/>
    <n v="0"/>
    <n v="3009.7099999999996"/>
    <n v="17.965"/>
    <x v="47"/>
  </r>
  <r>
    <s v="2017"/>
    <s v="10"/>
    <s v="2017-10-16"/>
    <s v="2017-QHZX-SL-UPSM"/>
    <n v="2"/>
    <n v="42"/>
    <s v="王五公司高管"/>
    <s v="done"/>
    <s v="16Z4439"/>
    <s v="王五"/>
    <s v="王五公司高管"/>
    <x v="0"/>
    <x v="1"/>
    <n v="250"/>
    <n v="54.905250000000002"/>
    <n v="2.31175"/>
    <n v="0.86687499999999995"/>
    <n v="2.31175"/>
    <n v="28.897500000000001"/>
    <n v="34.674999999999997"/>
    <n v="0"/>
    <n v="2.245625"/>
    <n v="0"/>
    <n v="376.21374999999995"/>
    <n v="2.245625"/>
    <x v="48"/>
  </r>
  <r>
    <s v="2017"/>
    <s v="10"/>
    <s v="2017-10-16"/>
    <s v="2017-YLZC-HR-G&amp;A"/>
    <n v="6"/>
    <n v="42"/>
    <s v="王五公司高管"/>
    <s v="done"/>
    <s v="16Z4439"/>
    <s v="王五"/>
    <s v="王五公司高管"/>
    <x v="0"/>
    <x v="1"/>
    <n v="750"/>
    <n v="164.71575000000001"/>
    <n v="6.935249999999999"/>
    <n v="2.600625"/>
    <n v="6.935249999999999"/>
    <n v="86.69250000000001"/>
    <n v="104.02500000000001"/>
    <n v="0"/>
    <n v="6.7368750000000004"/>
    <n v="0"/>
    <n v="1128.6412499999999"/>
    <n v="6.7368750000000004"/>
    <x v="49"/>
  </r>
  <r>
    <s v="2017"/>
    <s v="10"/>
    <s v="2017-10-16"/>
    <s v="-UPA-HR-G&amp;A"/>
    <n v="2"/>
    <n v="42"/>
    <s v="王五公司高管"/>
    <s v="done"/>
    <s v="16Z4439"/>
    <s v="王五"/>
    <s v="王五公司高管"/>
    <x v="0"/>
    <x v="1"/>
    <n v="250"/>
    <n v="54.905250000000002"/>
    <n v="2.31175"/>
    <n v="0.86687499999999995"/>
    <n v="2.31175"/>
    <n v="28.897500000000001"/>
    <n v="34.674999999999997"/>
    <n v="0"/>
    <n v="2.245625"/>
    <n v="0"/>
    <n v="376.21374999999995"/>
    <n v="2.245625"/>
    <x v="50"/>
  </r>
  <r>
    <s v="2017"/>
    <s v="10"/>
    <s v="2017-10-16"/>
    <s v="2017-QHZX-SL-UPSP"/>
    <n v="2"/>
    <n v="42"/>
    <s v="王五公司高管"/>
    <s v="done"/>
    <s v="16Z4439"/>
    <s v="王五"/>
    <s v="王五公司高管"/>
    <x v="0"/>
    <x v="1"/>
    <n v="250"/>
    <n v="54.905250000000002"/>
    <n v="2.31175"/>
    <n v="0.86687499999999995"/>
    <n v="2.31175"/>
    <n v="28.897500000000001"/>
    <n v="34.674999999999997"/>
    <n v="0"/>
    <n v="2.245625"/>
    <n v="0"/>
    <n v="376.21374999999995"/>
    <n v="2.245625"/>
    <x v="51"/>
  </r>
  <r>
    <s v="2017"/>
    <s v="10"/>
    <s v="2017-10-16"/>
    <s v="-UPA-FS-G&amp;A"/>
    <n v="11"/>
    <n v="42"/>
    <s v="王五公司高管"/>
    <s v="done"/>
    <s v="16Z4439"/>
    <s v="王五"/>
    <s v="王五公司高管"/>
    <x v="0"/>
    <x v="1"/>
    <n v="1375"/>
    <n v="301.97887500000002"/>
    <n v="12.714625"/>
    <n v="4.7678124999999998"/>
    <n v="12.714625"/>
    <n v="158.93625000000003"/>
    <n v="190.71250000000001"/>
    <n v="0"/>
    <n v="12.350937500000001"/>
    <n v="0"/>
    <n v="2069.1756249999994"/>
    <n v="12.350937500000001"/>
    <x v="47"/>
  </r>
  <r>
    <s v="2017"/>
    <s v="10"/>
    <s v="2017-10-16"/>
    <s v="-UPA-SC-G&amp;A"/>
    <n v="17"/>
    <n v="42"/>
    <s v="王五公司高管"/>
    <s v="done"/>
    <s v="16Z4439"/>
    <s v="王五"/>
    <s v="王五公司高管"/>
    <x v="0"/>
    <x v="1"/>
    <n v="2125"/>
    <n v="466.69462499999997"/>
    <n v="19.649875000000002"/>
    <n v="7.3684374999999989"/>
    <n v="19.649875000000002"/>
    <n v="245.62875000000003"/>
    <n v="294.73750000000001"/>
    <n v="0"/>
    <n v="19.087812500000002"/>
    <n v="0"/>
    <n v="3197.8168749999995"/>
    <n v="19.087812500000002"/>
    <x v="46"/>
  </r>
  <r>
    <s v="2017"/>
    <s v="10"/>
    <s v="2017-10-23"/>
    <s v="-UPA-FS-G&amp;A"/>
    <n v="20"/>
    <n v="43"/>
    <s v="王五公司高管"/>
    <s v="done"/>
    <s v="16Z4439"/>
    <s v="王五"/>
    <s v="王五公司高管"/>
    <x v="0"/>
    <x v="1"/>
    <n v="2500"/>
    <n v="549.05250000000001"/>
    <n v="23.1175"/>
    <n v="8.6687499999999993"/>
    <n v="23.1175"/>
    <n v="288.97500000000002"/>
    <n v="346.75"/>
    <n v="0"/>
    <n v="22.456250000000001"/>
    <n v="0"/>
    <n v="3762.1374999999994"/>
    <n v="22.456250000000001"/>
    <x v="47"/>
  </r>
  <r>
    <s v="2017"/>
    <s v="10"/>
    <s v="2017-10-23"/>
    <s v="-UPA-SC-G&amp;A"/>
    <n v="20"/>
    <n v="43"/>
    <s v="王五公司高管"/>
    <s v="done"/>
    <s v="16Z4439"/>
    <s v="王五"/>
    <s v="王五公司高管"/>
    <x v="0"/>
    <x v="1"/>
    <n v="2500"/>
    <n v="549.05250000000001"/>
    <n v="23.1175"/>
    <n v="8.6687499999999993"/>
    <n v="23.1175"/>
    <n v="288.97500000000002"/>
    <n v="346.75"/>
    <n v="0"/>
    <n v="22.456250000000001"/>
    <n v="0"/>
    <n v="3762.1374999999994"/>
    <n v="22.456250000000001"/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>
  <location ref="A3:AC13" firstHeaderRow="1" firstDataRow="2" firstDataCol="1" rowPageCount="1" colPageCount="1"/>
  <pivotFields count="8">
    <pivotField axis="axisRow" showAll="0">
      <items count="3">
        <item x="0"/>
        <item x="1"/>
        <item t="default"/>
      </items>
    </pivotField>
    <pivotField axis="axisRow" showAll="0">
      <items count="9">
        <item sd="0" x="1"/>
        <item x="7"/>
        <item sd="0" x="0"/>
        <item sd="0" x="2"/>
        <item sd="0" x="3"/>
        <item sd="0" x="4"/>
        <item sd="0" x="5"/>
        <item sd="0" x="6"/>
        <item t="default"/>
      </items>
    </pivotField>
    <pivotField axis="axisRow" showAll="0">
      <items count="30">
        <item sd="0" x="2"/>
        <item x="28"/>
        <item sd="0" x="1"/>
        <item sd="0" x="0"/>
        <item sd="0" x="3"/>
        <item x="4"/>
        <item x="5"/>
        <item sd="0" x="24"/>
        <item sd="0" x="25"/>
        <item x="26"/>
        <item x="27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68">
        <item x="20"/>
        <item x="53"/>
        <item x="22"/>
        <item x="8"/>
        <item x="39"/>
        <item x="34"/>
        <item x="52"/>
        <item x="29"/>
        <item x="48"/>
        <item x="60"/>
        <item x="19"/>
        <item x="45"/>
        <item x="59"/>
        <item x="5"/>
        <item x="54"/>
        <item x="0"/>
        <item x="3"/>
        <item x="11"/>
        <item x="1"/>
        <item x="6"/>
        <item x="66"/>
        <item x="2"/>
        <item x="56"/>
        <item x="57"/>
        <item x="51"/>
        <item x="18"/>
        <item x="64"/>
        <item x="23"/>
        <item x="63"/>
        <item x="21"/>
        <item x="44"/>
        <item x="12"/>
        <item x="40"/>
        <item x="25"/>
        <item x="4"/>
        <item x="49"/>
        <item x="13"/>
        <item x="7"/>
        <item x="9"/>
        <item x="10"/>
        <item x="14"/>
        <item x="15"/>
        <item x="16"/>
        <item x="24"/>
        <item x="26"/>
        <item x="27"/>
        <item x="28"/>
        <item x="30"/>
        <item x="31"/>
        <item x="32"/>
        <item x="33"/>
        <item x="35"/>
        <item x="36"/>
        <item x="37"/>
        <item x="38"/>
        <item x="17"/>
        <item x="41"/>
        <item x="42"/>
        <item x="43"/>
        <item x="46"/>
        <item x="47"/>
        <item x="50"/>
        <item x="55"/>
        <item x="58"/>
        <item x="61"/>
        <item x="62"/>
        <item x="65"/>
        <item t="default"/>
      </items>
    </pivotField>
    <pivotField dataField="1" showAll="0"/>
    <pivotField showAll="0" defaultSubtotal="0"/>
    <pivotField axis="axisCol" showAll="0" defaultSubtotal="0">
      <items count="32">
        <item x="23"/>
        <item x="4"/>
        <item x="17"/>
        <item x="7"/>
        <item x="1"/>
        <item x="16"/>
        <item x="6"/>
        <item x="21"/>
        <item x="19"/>
        <item x="12"/>
        <item x="5"/>
        <item x="14"/>
        <item x="15"/>
        <item x="25"/>
        <item x="2"/>
        <item x="13"/>
        <item x="10"/>
        <item x="20"/>
        <item x="22"/>
        <item x="9"/>
        <item x="8"/>
        <item x="0"/>
        <item x="3"/>
        <item x="11"/>
        <item x="18"/>
        <item x="24"/>
        <item x="26"/>
        <item x="27"/>
        <item x="28"/>
        <item x="29"/>
        <item x="30"/>
        <item x="31"/>
      </items>
    </pivotField>
    <pivotField axis="axisPage" multipleItemSelectionAllowed="1" showAll="0" defaultSubtotal="0">
      <items count="4">
        <item h="1" x="2"/>
        <item x="0"/>
        <item h="1" x="1"/>
        <item h="1" x="3"/>
      </items>
    </pivotField>
  </pivotFields>
  <rowFields count="4">
    <field x="0"/>
    <field x="1"/>
    <field x="2"/>
    <field x="3"/>
  </rowFields>
  <rowItems count="9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6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colItems>
  <pageFields count="1">
    <pageField fld="7" hier="-1"/>
  </pageFields>
  <dataFields count="1">
    <dataField name="Sum of hours" fld="4" baseField="5" baseItem="15"/>
  </dataFields>
  <formats count="4"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6" count="0"/>
        </references>
      </pivotArea>
    </format>
    <format dxfId="1">
      <pivotArea field="0" type="button" dataOnly="0" labelOnly="1" outline="0" axis="axisRow" fieldPosition="0"/>
    </format>
    <format dxfId="0">
      <pivotArea dataOnly="0" labelOnly="1" fieldPosition="0">
        <references count="1">
          <reference field="6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36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3">
        <item x="13"/>
        <item x="12"/>
        <item x="2"/>
        <item x="5"/>
        <item x="6"/>
        <item x="4"/>
        <item x="1"/>
        <item x="8"/>
        <item x="10"/>
        <item x="16"/>
        <item x="9"/>
        <item x="3"/>
        <item x="11"/>
        <item x="14"/>
        <item x="7"/>
        <item x="15"/>
        <item x="17"/>
        <item x="19"/>
        <item x="20"/>
        <item x="21"/>
        <item x="22"/>
        <item x="23"/>
        <item x="24"/>
        <item x="26"/>
        <item x="25"/>
        <item x="29"/>
        <item x="27"/>
        <item x="30"/>
        <item x="28"/>
        <item x="31"/>
        <item x="0"/>
        <item x="1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求和项:薪酬总计" fld="13" baseField="8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compact="0" compactData="0" multipleFieldFilters="0">
  <location ref="A3:C5" firstHeaderRow="1" firstDataRow="1" firstDataCol="3"/>
  <pivotFields count="2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sd="0" x="1"/>
        <item sd="0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7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">
        <item x="44"/>
        <item x="36"/>
        <item x="40"/>
        <item x="6"/>
        <item x="25"/>
        <item x="13"/>
        <item x="24"/>
        <item x="14"/>
        <item x="34"/>
        <item x="18"/>
        <item x="21"/>
        <item x="30"/>
        <item x="11"/>
        <item x="33"/>
        <item x="32"/>
        <item x="0"/>
        <item x="39"/>
        <item x="16"/>
        <item x="23"/>
        <item x="42"/>
        <item x="22"/>
        <item x="17"/>
        <item x="37"/>
        <item x="27"/>
        <item x="43"/>
        <item x="19"/>
        <item x="2"/>
        <item x="8"/>
        <item x="3"/>
        <item x="15"/>
        <item x="5"/>
        <item x="26"/>
        <item x="48"/>
        <item x="51"/>
        <item x="29"/>
        <item x="41"/>
        <item x="4"/>
        <item x="35"/>
        <item x="28"/>
        <item x="31"/>
        <item x="10"/>
        <item x="7"/>
        <item x="9"/>
        <item x="38"/>
        <item x="45"/>
        <item x="49"/>
        <item x="12"/>
        <item x="1"/>
        <item x="47"/>
        <item x="50"/>
        <item x="20"/>
        <item x="4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2"/>
    <field x="11"/>
    <field x="25"/>
  </rowFields>
  <rowItems count="2">
    <i>
      <x/>
    </i>
    <i>
      <x v="1"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数据透视表5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1:AO35" firstHeaderRow="1" firstDataRow="2" firstDataCol="1"/>
  <pivotFields count="7">
    <pivotField showAll="0"/>
    <pivotField showAll="0"/>
    <pivotField showAll="0"/>
    <pivotField axis="axisCol" showAll="0">
      <items count="40">
        <item x="10"/>
        <item x="12"/>
        <item x="24"/>
        <item x="14"/>
        <item x="3"/>
        <item x="17"/>
        <item x="21"/>
        <item x="22"/>
        <item x="32"/>
        <item x="5"/>
        <item x="19"/>
        <item x="13"/>
        <item x="11"/>
        <item x="18"/>
        <item x="15"/>
        <item x="30"/>
        <item x="33"/>
        <item x="23"/>
        <item x="0"/>
        <item x="35"/>
        <item x="36"/>
        <item x="37"/>
        <item x="34"/>
        <item x="6"/>
        <item x="16"/>
        <item x="2"/>
        <item x="20"/>
        <item x="31"/>
        <item x="28"/>
        <item x="27"/>
        <item x="1"/>
        <item x="4"/>
        <item x="7"/>
        <item x="9"/>
        <item x="25"/>
        <item x="8"/>
        <item x="29"/>
        <item x="26"/>
        <item x="38"/>
        <item t="default"/>
      </items>
    </pivotField>
    <pivotField dataField="1" showAll="0"/>
    <pivotField showAll="0"/>
    <pivotField axis="axisRow" showAll="0">
      <items count="33">
        <item x="19"/>
        <item x="14"/>
        <item x="6"/>
        <item x="15"/>
        <item x="1"/>
        <item x="23"/>
        <item x="5"/>
        <item x="16"/>
        <item x="11"/>
        <item x="4"/>
        <item x="26"/>
        <item x="30"/>
        <item x="24"/>
        <item x="12"/>
        <item x="13"/>
        <item x="21"/>
        <item x="2"/>
        <item x="20"/>
        <item x="27"/>
        <item x="9"/>
        <item x="22"/>
        <item x="17"/>
        <item x="18"/>
        <item x="25"/>
        <item x="29"/>
        <item x="8"/>
        <item x="7"/>
        <item x="28"/>
        <item x="0"/>
        <item x="3"/>
        <item x="10"/>
        <item x="31"/>
        <item t="default"/>
      </items>
    </pivotField>
  </pivotFields>
  <rowFields count="1">
    <field x="6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3"/>
  </colFields>
  <col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colItems>
  <dataFields count="1">
    <dataField name="求和项:hours" fld="4" baseField="7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UPA" connectionId="1" autoFormatId="16" applyNumberFormats="0" applyBorderFormats="0" applyFontFormats="0" applyPatternFormats="0" applyAlignmentFormats="0" applyWidthHeightFormats="0">
  <queryTableRefresh nextId="16">
    <queryTableFields count="9">
      <queryTableField id="3" name="year" tableColumnId="3"/>
      <queryTableField id="4" name="month" tableColumnId="4"/>
      <queryTableField id="5" name="week_start_date" tableColumnId="5"/>
      <queryTableField id="6" name="account_code" tableColumnId="6"/>
      <queryTableField id="7" name="hours" tableColumnId="7"/>
      <queryTableField id="11" name="week" tableColumnId="11"/>
      <queryTableField id="13" name="emp_name" tableColumnId="13"/>
      <queryTableField id="14" name="state" tableColumnId="1"/>
      <queryTableField id="15" name="account_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UPA" displayName="Table_UPA" ref="A1:I2963" tableType="queryTable" totalsRowShown="0">
  <autoFilter ref="A1:I2963">
    <filterColumn colId="1">
      <filters>
        <filter val="08"/>
      </filters>
    </filterColumn>
  </autoFilter>
  <tableColumns count="9">
    <tableColumn id="3" uniqueName="3" name="year" queryTableFieldId="3"/>
    <tableColumn id="4" uniqueName="4" name="month" queryTableFieldId="4"/>
    <tableColumn id="5" uniqueName="5" name="week_start_date" queryTableFieldId="5" dataDxfId="4"/>
    <tableColumn id="6" uniqueName="6" name="account_code" queryTableFieldId="6"/>
    <tableColumn id="7" uniqueName="7" name="hours" queryTableFieldId="7"/>
    <tableColumn id="11" uniqueName="11" name="week" queryTableFieldId="11"/>
    <tableColumn id="13" uniqueName="13" name="emp_name" queryTableFieldId="13"/>
    <tableColumn id="1" uniqueName="1" name="state" queryTableFieldId="14"/>
    <tableColumn id="2" uniqueName="2" name="account_name" queryTableField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81"/>
  <sheetViews>
    <sheetView workbookViewId="0">
      <selection activeCell="C15" sqref="C15"/>
    </sheetView>
  </sheetViews>
  <sheetFormatPr defaultRowHeight="13.5"/>
  <cols>
    <col min="3" max="3" width="16" bestFit="1" customWidth="1"/>
    <col min="4" max="4" width="16.875" bestFit="1" customWidth="1"/>
    <col min="7" max="7" width="22.75" customWidth="1"/>
  </cols>
  <sheetData>
    <row r="1" spans="1:8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38</v>
      </c>
      <c r="G1" t="s">
        <v>0</v>
      </c>
      <c r="H1" t="s">
        <v>70</v>
      </c>
    </row>
    <row r="2" spans="1:8">
      <c r="A2" t="s">
        <v>6</v>
      </c>
      <c r="B2" t="s">
        <v>79</v>
      </c>
      <c r="C2" s="1">
        <v>41855</v>
      </c>
      <c r="D2" t="s">
        <v>80</v>
      </c>
      <c r="E2">
        <v>2.5</v>
      </c>
      <c r="F2">
        <v>32</v>
      </c>
      <c r="G2" t="s">
        <v>39</v>
      </c>
      <c r="H2" t="s">
        <v>71</v>
      </c>
    </row>
    <row r="3" spans="1:8">
      <c r="A3" t="s">
        <v>6</v>
      </c>
      <c r="B3" t="s">
        <v>79</v>
      </c>
      <c r="C3" s="1">
        <v>41855</v>
      </c>
      <c r="D3" t="s">
        <v>8</v>
      </c>
      <c r="E3">
        <v>24</v>
      </c>
      <c r="F3">
        <v>32</v>
      </c>
      <c r="G3" t="s">
        <v>39</v>
      </c>
      <c r="H3" t="s">
        <v>71</v>
      </c>
    </row>
    <row r="4" spans="1:8">
      <c r="A4" t="s">
        <v>6</v>
      </c>
      <c r="B4" t="s">
        <v>79</v>
      </c>
      <c r="C4" s="1">
        <v>41855</v>
      </c>
      <c r="D4" t="s">
        <v>9</v>
      </c>
      <c r="E4">
        <v>13.5</v>
      </c>
      <c r="F4">
        <v>32</v>
      </c>
      <c r="G4" t="s">
        <v>39</v>
      </c>
      <c r="H4" t="s">
        <v>71</v>
      </c>
    </row>
    <row r="5" spans="1:8">
      <c r="A5" t="s">
        <v>6</v>
      </c>
      <c r="B5" t="s">
        <v>79</v>
      </c>
      <c r="C5" s="1">
        <v>41862</v>
      </c>
      <c r="D5" t="s">
        <v>80</v>
      </c>
      <c r="E5">
        <v>2</v>
      </c>
      <c r="F5">
        <v>33</v>
      </c>
      <c r="G5" t="s">
        <v>39</v>
      </c>
      <c r="H5" t="s">
        <v>71</v>
      </c>
    </row>
    <row r="6" spans="1:8">
      <c r="A6" t="s">
        <v>6</v>
      </c>
      <c r="B6" t="s">
        <v>79</v>
      </c>
      <c r="C6" s="1">
        <v>41862</v>
      </c>
      <c r="D6" t="s">
        <v>8</v>
      </c>
      <c r="E6">
        <v>17</v>
      </c>
      <c r="F6">
        <v>33</v>
      </c>
      <c r="G6" t="s">
        <v>39</v>
      </c>
      <c r="H6" t="s">
        <v>71</v>
      </c>
    </row>
    <row r="7" spans="1:8">
      <c r="A7" t="s">
        <v>6</v>
      </c>
      <c r="B7" t="s">
        <v>79</v>
      </c>
      <c r="C7" s="1">
        <v>41862</v>
      </c>
      <c r="D7" t="s">
        <v>9</v>
      </c>
      <c r="E7">
        <v>21</v>
      </c>
      <c r="F7">
        <v>33</v>
      </c>
      <c r="G7" t="s">
        <v>39</v>
      </c>
      <c r="H7" t="s">
        <v>71</v>
      </c>
    </row>
    <row r="8" spans="1:8">
      <c r="A8" t="s">
        <v>6</v>
      </c>
      <c r="B8" t="s">
        <v>79</v>
      </c>
      <c r="C8" s="1">
        <v>41869</v>
      </c>
      <c r="D8" t="s">
        <v>8</v>
      </c>
      <c r="E8">
        <v>16</v>
      </c>
      <c r="F8">
        <v>34</v>
      </c>
      <c r="G8" t="s">
        <v>39</v>
      </c>
      <c r="H8" t="s">
        <v>71</v>
      </c>
    </row>
    <row r="9" spans="1:8">
      <c r="A9" t="s">
        <v>6</v>
      </c>
      <c r="B9" t="s">
        <v>79</v>
      </c>
      <c r="C9" s="1">
        <v>41869</v>
      </c>
      <c r="D9" t="s">
        <v>9</v>
      </c>
      <c r="E9">
        <v>24</v>
      </c>
      <c r="F9">
        <v>34</v>
      </c>
      <c r="G9" t="s">
        <v>39</v>
      </c>
      <c r="H9" t="s">
        <v>71</v>
      </c>
    </row>
    <row r="10" spans="1:8">
      <c r="A10" t="s">
        <v>6</v>
      </c>
      <c r="B10" t="s">
        <v>79</v>
      </c>
      <c r="C10" s="1">
        <v>41876</v>
      </c>
      <c r="D10" t="s">
        <v>8</v>
      </c>
      <c r="E10">
        <v>28</v>
      </c>
      <c r="F10">
        <v>35</v>
      </c>
      <c r="G10" t="s">
        <v>39</v>
      </c>
      <c r="H10" t="s">
        <v>71</v>
      </c>
    </row>
    <row r="11" spans="1:8">
      <c r="A11" t="s">
        <v>6</v>
      </c>
      <c r="B11" t="s">
        <v>79</v>
      </c>
      <c r="C11" s="1">
        <v>41876</v>
      </c>
      <c r="D11" t="s">
        <v>9</v>
      </c>
      <c r="E11">
        <v>12</v>
      </c>
      <c r="F11">
        <v>35</v>
      </c>
      <c r="G11" t="s">
        <v>39</v>
      </c>
      <c r="H11" t="s">
        <v>71</v>
      </c>
    </row>
    <row r="12" spans="1:8">
      <c r="A12" t="s">
        <v>6</v>
      </c>
      <c r="B12" t="s">
        <v>79</v>
      </c>
      <c r="C12" s="1">
        <v>41855</v>
      </c>
      <c r="D12" t="s">
        <v>80</v>
      </c>
      <c r="E12">
        <v>2</v>
      </c>
      <c r="F12">
        <v>32</v>
      </c>
      <c r="G12" t="s">
        <v>40</v>
      </c>
      <c r="H12" t="s">
        <v>71</v>
      </c>
    </row>
    <row r="13" spans="1:8">
      <c r="A13" t="s">
        <v>6</v>
      </c>
      <c r="B13" t="s">
        <v>79</v>
      </c>
      <c r="C13" s="1">
        <v>41855</v>
      </c>
      <c r="D13" t="s">
        <v>82</v>
      </c>
      <c r="E13">
        <v>22</v>
      </c>
      <c r="F13">
        <v>32</v>
      </c>
      <c r="G13" t="s">
        <v>40</v>
      </c>
      <c r="H13" t="s">
        <v>71</v>
      </c>
    </row>
    <row r="14" spans="1:8">
      <c r="A14" t="s">
        <v>6</v>
      </c>
      <c r="B14" t="s">
        <v>79</v>
      </c>
      <c r="C14" s="1">
        <v>41855</v>
      </c>
      <c r="D14" t="s">
        <v>8</v>
      </c>
      <c r="E14">
        <v>16</v>
      </c>
      <c r="F14">
        <v>32</v>
      </c>
      <c r="G14" t="s">
        <v>40</v>
      </c>
      <c r="H14" t="s">
        <v>71</v>
      </c>
    </row>
    <row r="15" spans="1:8">
      <c r="A15" t="s">
        <v>6</v>
      </c>
      <c r="B15" t="s">
        <v>79</v>
      </c>
      <c r="C15" s="1">
        <v>41862</v>
      </c>
      <c r="D15" t="s">
        <v>80</v>
      </c>
      <c r="E15">
        <v>4</v>
      </c>
      <c r="F15">
        <v>33</v>
      </c>
      <c r="G15" t="s">
        <v>40</v>
      </c>
      <c r="H15" t="s">
        <v>71</v>
      </c>
    </row>
    <row r="16" spans="1:8">
      <c r="A16" t="s">
        <v>6</v>
      </c>
      <c r="B16" t="s">
        <v>79</v>
      </c>
      <c r="C16" s="1">
        <v>41862</v>
      </c>
      <c r="D16" t="s">
        <v>8</v>
      </c>
      <c r="E16">
        <v>12</v>
      </c>
      <c r="F16">
        <v>33</v>
      </c>
      <c r="G16" t="s">
        <v>40</v>
      </c>
      <c r="H16" t="s">
        <v>71</v>
      </c>
    </row>
    <row r="17" spans="1:8">
      <c r="A17" t="s">
        <v>6</v>
      </c>
      <c r="B17" t="s">
        <v>79</v>
      </c>
      <c r="C17" s="1">
        <v>41862</v>
      </c>
      <c r="D17" t="s">
        <v>9</v>
      </c>
      <c r="E17">
        <v>24</v>
      </c>
      <c r="F17">
        <v>33</v>
      </c>
      <c r="G17" t="s">
        <v>40</v>
      </c>
      <c r="H17" t="s">
        <v>71</v>
      </c>
    </row>
    <row r="18" spans="1:8">
      <c r="A18" t="s">
        <v>6</v>
      </c>
      <c r="B18" t="s">
        <v>79</v>
      </c>
      <c r="C18" s="1">
        <v>41869</v>
      </c>
      <c r="D18" t="s">
        <v>80</v>
      </c>
      <c r="E18">
        <v>2</v>
      </c>
      <c r="F18">
        <v>34</v>
      </c>
      <c r="G18" t="s">
        <v>40</v>
      </c>
      <c r="H18" t="s">
        <v>71</v>
      </c>
    </row>
    <row r="19" spans="1:8">
      <c r="A19" t="s">
        <v>6</v>
      </c>
      <c r="B19" t="s">
        <v>79</v>
      </c>
      <c r="C19" s="1">
        <v>41869</v>
      </c>
      <c r="D19" t="s">
        <v>82</v>
      </c>
      <c r="E19">
        <v>4</v>
      </c>
      <c r="F19">
        <v>34</v>
      </c>
      <c r="G19" t="s">
        <v>40</v>
      </c>
      <c r="H19" t="s">
        <v>71</v>
      </c>
    </row>
    <row r="20" spans="1:8">
      <c r="A20" t="s">
        <v>6</v>
      </c>
      <c r="B20" t="s">
        <v>79</v>
      </c>
      <c r="C20" s="1">
        <v>41869</v>
      </c>
      <c r="D20" t="s">
        <v>84</v>
      </c>
      <c r="E20">
        <v>6</v>
      </c>
      <c r="F20">
        <v>34</v>
      </c>
      <c r="G20" t="s">
        <v>40</v>
      </c>
      <c r="H20" t="s">
        <v>71</v>
      </c>
    </row>
    <row r="21" spans="1:8">
      <c r="A21" t="s">
        <v>6</v>
      </c>
      <c r="B21" t="s">
        <v>79</v>
      </c>
      <c r="C21" s="1">
        <v>41869</v>
      </c>
      <c r="D21" t="s">
        <v>8</v>
      </c>
      <c r="E21">
        <v>24</v>
      </c>
      <c r="F21">
        <v>34</v>
      </c>
      <c r="G21" t="s">
        <v>40</v>
      </c>
      <c r="H21" t="s">
        <v>71</v>
      </c>
    </row>
    <row r="22" spans="1:8">
      <c r="A22" t="s">
        <v>6</v>
      </c>
      <c r="B22" t="s">
        <v>79</v>
      </c>
      <c r="C22" s="1">
        <v>41869</v>
      </c>
      <c r="D22" t="s">
        <v>9</v>
      </c>
      <c r="E22">
        <v>4</v>
      </c>
      <c r="F22">
        <v>34</v>
      </c>
      <c r="G22" t="s">
        <v>40</v>
      </c>
      <c r="H22" t="s">
        <v>71</v>
      </c>
    </row>
    <row r="23" spans="1:8">
      <c r="A23" t="s">
        <v>6</v>
      </c>
      <c r="B23" t="s">
        <v>79</v>
      </c>
      <c r="C23" s="1">
        <v>41876</v>
      </c>
      <c r="D23" t="s">
        <v>82</v>
      </c>
      <c r="E23">
        <v>14</v>
      </c>
      <c r="F23">
        <v>35</v>
      </c>
      <c r="G23" t="s">
        <v>40</v>
      </c>
      <c r="H23" t="s">
        <v>71</v>
      </c>
    </row>
    <row r="24" spans="1:8">
      <c r="A24" t="s">
        <v>6</v>
      </c>
      <c r="B24" t="s">
        <v>79</v>
      </c>
      <c r="C24" s="1">
        <v>41876</v>
      </c>
      <c r="D24" t="s">
        <v>8</v>
      </c>
      <c r="E24">
        <v>16</v>
      </c>
      <c r="F24">
        <v>35</v>
      </c>
      <c r="G24" t="s">
        <v>40</v>
      </c>
      <c r="H24" t="s">
        <v>71</v>
      </c>
    </row>
    <row r="25" spans="1:8">
      <c r="A25" t="s">
        <v>6</v>
      </c>
      <c r="B25" t="s">
        <v>79</v>
      </c>
      <c r="C25" s="1">
        <v>41876</v>
      </c>
      <c r="D25" t="s">
        <v>97</v>
      </c>
      <c r="E25">
        <v>2</v>
      </c>
      <c r="F25">
        <v>35</v>
      </c>
      <c r="G25" t="s">
        <v>40</v>
      </c>
      <c r="H25" t="s">
        <v>71</v>
      </c>
    </row>
    <row r="26" spans="1:8">
      <c r="A26" t="s">
        <v>6</v>
      </c>
      <c r="B26" t="s">
        <v>79</v>
      </c>
      <c r="C26" s="1">
        <v>41876</v>
      </c>
      <c r="D26" t="s">
        <v>9</v>
      </c>
      <c r="E26">
        <v>8</v>
      </c>
      <c r="F26">
        <v>35</v>
      </c>
      <c r="G26" t="s">
        <v>40</v>
      </c>
      <c r="H26" t="s">
        <v>71</v>
      </c>
    </row>
    <row r="27" spans="1:8">
      <c r="A27" t="s">
        <v>6</v>
      </c>
      <c r="B27" t="s">
        <v>79</v>
      </c>
      <c r="C27" s="1">
        <v>41855</v>
      </c>
      <c r="D27" t="s">
        <v>96</v>
      </c>
      <c r="E27">
        <v>3</v>
      </c>
      <c r="F27">
        <v>32</v>
      </c>
      <c r="G27" t="s">
        <v>41</v>
      </c>
      <c r="H27" t="s">
        <v>71</v>
      </c>
    </row>
    <row r="28" spans="1:8">
      <c r="A28" t="s">
        <v>6</v>
      </c>
      <c r="B28" t="s">
        <v>79</v>
      </c>
      <c r="C28" s="1">
        <v>41855</v>
      </c>
      <c r="D28" t="s">
        <v>62</v>
      </c>
      <c r="E28">
        <v>4</v>
      </c>
      <c r="F28">
        <v>32</v>
      </c>
      <c r="G28" t="s">
        <v>41</v>
      </c>
      <c r="H28" t="s">
        <v>71</v>
      </c>
    </row>
    <row r="29" spans="1:8">
      <c r="A29" t="s">
        <v>6</v>
      </c>
      <c r="B29" t="s">
        <v>79</v>
      </c>
      <c r="C29" s="1">
        <v>41855</v>
      </c>
      <c r="D29" t="s">
        <v>94</v>
      </c>
      <c r="E29">
        <v>1</v>
      </c>
      <c r="F29">
        <v>32</v>
      </c>
      <c r="G29" t="s">
        <v>41</v>
      </c>
      <c r="H29" t="s">
        <v>71</v>
      </c>
    </row>
    <row r="30" spans="1:8">
      <c r="A30" t="s">
        <v>6</v>
      </c>
      <c r="B30" t="s">
        <v>79</v>
      </c>
      <c r="C30" s="1">
        <v>41855</v>
      </c>
      <c r="D30" t="s">
        <v>8</v>
      </c>
      <c r="E30">
        <v>10</v>
      </c>
      <c r="F30">
        <v>32</v>
      </c>
      <c r="G30" t="s">
        <v>41</v>
      </c>
      <c r="H30" t="s">
        <v>71</v>
      </c>
    </row>
    <row r="31" spans="1:8">
      <c r="A31" t="s">
        <v>6</v>
      </c>
      <c r="B31" t="s">
        <v>79</v>
      </c>
      <c r="C31" s="1">
        <v>41855</v>
      </c>
      <c r="D31" t="s">
        <v>97</v>
      </c>
      <c r="E31">
        <v>1</v>
      </c>
      <c r="F31">
        <v>32</v>
      </c>
      <c r="G31" t="s">
        <v>41</v>
      </c>
      <c r="H31" t="s">
        <v>71</v>
      </c>
    </row>
    <row r="32" spans="1:8">
      <c r="A32" t="s">
        <v>6</v>
      </c>
      <c r="B32" t="s">
        <v>79</v>
      </c>
      <c r="C32" s="1">
        <v>41855</v>
      </c>
      <c r="D32" t="s">
        <v>9</v>
      </c>
      <c r="E32">
        <v>21</v>
      </c>
      <c r="F32">
        <v>32</v>
      </c>
      <c r="G32" t="s">
        <v>41</v>
      </c>
      <c r="H32" t="s">
        <v>71</v>
      </c>
    </row>
    <row r="33" spans="1:8">
      <c r="A33" t="s">
        <v>6</v>
      </c>
      <c r="B33" t="s">
        <v>79</v>
      </c>
      <c r="C33" s="1">
        <v>41862</v>
      </c>
      <c r="D33" t="s">
        <v>76</v>
      </c>
      <c r="E33">
        <v>1</v>
      </c>
      <c r="F33">
        <v>33</v>
      </c>
      <c r="G33" t="s">
        <v>41</v>
      </c>
      <c r="H33" t="s">
        <v>71</v>
      </c>
    </row>
    <row r="34" spans="1:8">
      <c r="A34" t="s">
        <v>6</v>
      </c>
      <c r="B34" t="s">
        <v>79</v>
      </c>
      <c r="C34" s="1">
        <v>41862</v>
      </c>
      <c r="D34" t="s">
        <v>22</v>
      </c>
      <c r="E34">
        <v>2</v>
      </c>
      <c r="F34">
        <v>33</v>
      </c>
      <c r="G34" t="s">
        <v>41</v>
      </c>
      <c r="H34" t="s">
        <v>71</v>
      </c>
    </row>
    <row r="35" spans="1:8">
      <c r="A35" t="s">
        <v>6</v>
      </c>
      <c r="B35" t="s">
        <v>79</v>
      </c>
      <c r="C35" s="1">
        <v>41862</v>
      </c>
      <c r="D35" t="s">
        <v>78</v>
      </c>
      <c r="E35">
        <v>2</v>
      </c>
      <c r="F35">
        <v>33</v>
      </c>
      <c r="G35" t="s">
        <v>41</v>
      </c>
      <c r="H35" t="s">
        <v>71</v>
      </c>
    </row>
    <row r="36" spans="1:8">
      <c r="A36" t="s">
        <v>6</v>
      </c>
      <c r="B36" t="s">
        <v>79</v>
      </c>
      <c r="C36" s="1">
        <v>41862</v>
      </c>
      <c r="D36" t="s">
        <v>62</v>
      </c>
      <c r="E36">
        <v>1</v>
      </c>
      <c r="F36">
        <v>33</v>
      </c>
      <c r="G36" t="s">
        <v>41</v>
      </c>
      <c r="H36" t="s">
        <v>71</v>
      </c>
    </row>
    <row r="37" spans="1:8">
      <c r="A37" t="s">
        <v>6</v>
      </c>
      <c r="B37" t="s">
        <v>79</v>
      </c>
      <c r="C37" s="1">
        <v>41862</v>
      </c>
      <c r="D37" t="s">
        <v>65</v>
      </c>
      <c r="E37">
        <v>3</v>
      </c>
      <c r="F37">
        <v>33</v>
      </c>
      <c r="G37" t="s">
        <v>41</v>
      </c>
      <c r="H37" t="s">
        <v>71</v>
      </c>
    </row>
    <row r="38" spans="1:8">
      <c r="A38" t="s">
        <v>6</v>
      </c>
      <c r="B38" t="s">
        <v>79</v>
      </c>
      <c r="C38" s="1">
        <v>41862</v>
      </c>
      <c r="D38" t="s">
        <v>98</v>
      </c>
      <c r="E38">
        <v>2</v>
      </c>
      <c r="F38">
        <v>33</v>
      </c>
      <c r="G38" t="s">
        <v>41</v>
      </c>
      <c r="H38" t="s">
        <v>71</v>
      </c>
    </row>
    <row r="39" spans="1:8">
      <c r="A39" t="s">
        <v>6</v>
      </c>
      <c r="B39" t="s">
        <v>79</v>
      </c>
      <c r="C39" s="1">
        <v>41862</v>
      </c>
      <c r="D39" t="s">
        <v>94</v>
      </c>
      <c r="E39">
        <v>1</v>
      </c>
      <c r="F39">
        <v>33</v>
      </c>
      <c r="G39" t="s">
        <v>41</v>
      </c>
      <c r="H39" t="s">
        <v>71</v>
      </c>
    </row>
    <row r="40" spans="1:8">
      <c r="A40" t="s">
        <v>6</v>
      </c>
      <c r="B40" t="s">
        <v>79</v>
      </c>
      <c r="C40" s="1">
        <v>41862</v>
      </c>
      <c r="D40" t="s">
        <v>97</v>
      </c>
      <c r="E40">
        <v>3</v>
      </c>
      <c r="F40">
        <v>33</v>
      </c>
      <c r="G40" t="s">
        <v>41</v>
      </c>
      <c r="H40" t="s">
        <v>71</v>
      </c>
    </row>
    <row r="41" spans="1:8">
      <c r="A41" t="s">
        <v>6</v>
      </c>
      <c r="B41" t="s">
        <v>79</v>
      </c>
      <c r="C41" s="1">
        <v>41862</v>
      </c>
      <c r="D41" t="s">
        <v>9</v>
      </c>
      <c r="E41">
        <v>25</v>
      </c>
      <c r="F41">
        <v>33</v>
      </c>
      <c r="G41" t="s">
        <v>41</v>
      </c>
      <c r="H41" t="s">
        <v>71</v>
      </c>
    </row>
    <row r="42" spans="1:8">
      <c r="A42" t="s">
        <v>6</v>
      </c>
      <c r="B42" t="s">
        <v>79</v>
      </c>
      <c r="C42" s="1">
        <v>41869</v>
      </c>
      <c r="D42" t="s">
        <v>20</v>
      </c>
      <c r="E42">
        <v>5</v>
      </c>
      <c r="F42">
        <v>34</v>
      </c>
      <c r="G42" t="s">
        <v>41</v>
      </c>
      <c r="H42" t="s">
        <v>71</v>
      </c>
    </row>
    <row r="43" spans="1:8">
      <c r="A43" t="s">
        <v>6</v>
      </c>
      <c r="B43" t="s">
        <v>79</v>
      </c>
      <c r="C43" s="1">
        <v>41869</v>
      </c>
      <c r="D43" t="s">
        <v>66</v>
      </c>
      <c r="E43">
        <v>5</v>
      </c>
      <c r="F43">
        <v>34</v>
      </c>
      <c r="G43" t="s">
        <v>41</v>
      </c>
      <c r="H43" t="s">
        <v>71</v>
      </c>
    </row>
    <row r="44" spans="1:8">
      <c r="A44" t="s">
        <v>6</v>
      </c>
      <c r="B44" t="s">
        <v>79</v>
      </c>
      <c r="C44" s="1">
        <v>41869</v>
      </c>
      <c r="D44" t="s">
        <v>23</v>
      </c>
      <c r="E44">
        <v>3</v>
      </c>
      <c r="F44">
        <v>34</v>
      </c>
      <c r="G44" t="s">
        <v>41</v>
      </c>
      <c r="H44" t="s">
        <v>71</v>
      </c>
    </row>
    <row r="45" spans="1:8">
      <c r="A45" t="s">
        <v>6</v>
      </c>
      <c r="B45" t="s">
        <v>79</v>
      </c>
      <c r="C45" s="1">
        <v>41869</v>
      </c>
      <c r="D45" t="s">
        <v>83</v>
      </c>
      <c r="E45">
        <v>7</v>
      </c>
      <c r="F45">
        <v>34</v>
      </c>
      <c r="G45" t="s">
        <v>41</v>
      </c>
      <c r="H45" t="s">
        <v>71</v>
      </c>
    </row>
    <row r="46" spans="1:8">
      <c r="A46" t="s">
        <v>6</v>
      </c>
      <c r="B46" t="s">
        <v>79</v>
      </c>
      <c r="C46" s="1">
        <v>41869</v>
      </c>
      <c r="D46" t="s">
        <v>8</v>
      </c>
      <c r="E46">
        <v>13</v>
      </c>
      <c r="F46">
        <v>34</v>
      </c>
      <c r="G46" t="s">
        <v>41</v>
      </c>
      <c r="H46" t="s">
        <v>71</v>
      </c>
    </row>
    <row r="47" spans="1:8">
      <c r="A47" t="s">
        <v>6</v>
      </c>
      <c r="B47" t="s">
        <v>79</v>
      </c>
      <c r="C47" s="1">
        <v>41869</v>
      </c>
      <c r="D47" t="s">
        <v>9</v>
      </c>
      <c r="E47">
        <v>3</v>
      </c>
      <c r="F47">
        <v>34</v>
      </c>
      <c r="G47" t="s">
        <v>41</v>
      </c>
      <c r="H47" t="s">
        <v>71</v>
      </c>
    </row>
    <row r="48" spans="1:8">
      <c r="A48" t="s">
        <v>6</v>
      </c>
      <c r="B48" t="s">
        <v>79</v>
      </c>
      <c r="C48" s="1">
        <v>41869</v>
      </c>
      <c r="D48" t="s">
        <v>13</v>
      </c>
      <c r="E48">
        <v>4</v>
      </c>
      <c r="F48">
        <v>34</v>
      </c>
      <c r="G48" t="s">
        <v>41</v>
      </c>
      <c r="H48" t="s">
        <v>71</v>
      </c>
    </row>
    <row r="49" spans="1:8">
      <c r="A49" t="s">
        <v>6</v>
      </c>
      <c r="B49" t="s">
        <v>79</v>
      </c>
      <c r="C49" s="1">
        <v>41876</v>
      </c>
      <c r="D49" t="s">
        <v>36</v>
      </c>
      <c r="E49">
        <v>5</v>
      </c>
      <c r="F49">
        <v>35</v>
      </c>
      <c r="G49" t="s">
        <v>41</v>
      </c>
      <c r="H49" t="s">
        <v>71</v>
      </c>
    </row>
    <row r="50" spans="1:8">
      <c r="A50" t="s">
        <v>6</v>
      </c>
      <c r="B50" t="s">
        <v>79</v>
      </c>
      <c r="C50" s="1">
        <v>41876</v>
      </c>
      <c r="D50" t="s">
        <v>93</v>
      </c>
      <c r="E50">
        <v>3</v>
      </c>
      <c r="F50">
        <v>35</v>
      </c>
      <c r="G50" t="s">
        <v>41</v>
      </c>
      <c r="H50" t="s">
        <v>71</v>
      </c>
    </row>
    <row r="51" spans="1:8">
      <c r="A51" t="s">
        <v>6</v>
      </c>
      <c r="B51" t="s">
        <v>79</v>
      </c>
      <c r="C51" s="1">
        <v>41876</v>
      </c>
      <c r="D51" t="s">
        <v>25</v>
      </c>
      <c r="E51">
        <v>3</v>
      </c>
      <c r="F51">
        <v>35</v>
      </c>
      <c r="G51" t="s">
        <v>41</v>
      </c>
      <c r="H51" t="s">
        <v>71</v>
      </c>
    </row>
    <row r="52" spans="1:8">
      <c r="A52" t="s">
        <v>6</v>
      </c>
      <c r="B52" t="s">
        <v>79</v>
      </c>
      <c r="C52" s="1">
        <v>41876</v>
      </c>
      <c r="D52" t="s">
        <v>99</v>
      </c>
      <c r="E52">
        <v>6</v>
      </c>
      <c r="F52">
        <v>35</v>
      </c>
      <c r="G52" t="s">
        <v>41</v>
      </c>
      <c r="H52" t="s">
        <v>71</v>
      </c>
    </row>
    <row r="53" spans="1:8">
      <c r="A53" t="s">
        <v>6</v>
      </c>
      <c r="B53" t="s">
        <v>79</v>
      </c>
      <c r="C53" s="1">
        <v>41876</v>
      </c>
      <c r="D53" t="s">
        <v>9</v>
      </c>
      <c r="E53">
        <v>20</v>
      </c>
      <c r="F53">
        <v>35</v>
      </c>
      <c r="G53" t="s">
        <v>41</v>
      </c>
      <c r="H53" t="s">
        <v>71</v>
      </c>
    </row>
    <row r="54" spans="1:8">
      <c r="A54" t="s">
        <v>6</v>
      </c>
      <c r="B54" t="s">
        <v>79</v>
      </c>
      <c r="C54" s="1">
        <v>41876</v>
      </c>
      <c r="D54" t="s">
        <v>13</v>
      </c>
      <c r="E54">
        <v>3</v>
      </c>
      <c r="F54">
        <v>35</v>
      </c>
      <c r="G54" t="s">
        <v>41</v>
      </c>
      <c r="H54" t="s">
        <v>71</v>
      </c>
    </row>
    <row r="55" spans="1:8">
      <c r="A55" t="s">
        <v>6</v>
      </c>
      <c r="B55" t="s">
        <v>79</v>
      </c>
      <c r="C55" s="1">
        <v>41855</v>
      </c>
      <c r="D55" t="s">
        <v>80</v>
      </c>
      <c r="E55">
        <v>4</v>
      </c>
      <c r="F55">
        <v>32</v>
      </c>
      <c r="G55" t="s">
        <v>42</v>
      </c>
      <c r="H55" t="s">
        <v>71</v>
      </c>
    </row>
    <row r="56" spans="1:8">
      <c r="A56" t="s">
        <v>6</v>
      </c>
      <c r="B56" t="s">
        <v>79</v>
      </c>
      <c r="C56" s="1">
        <v>41855</v>
      </c>
      <c r="D56" t="s">
        <v>8</v>
      </c>
      <c r="E56">
        <v>32</v>
      </c>
      <c r="F56">
        <v>32</v>
      </c>
      <c r="G56" t="s">
        <v>42</v>
      </c>
      <c r="H56" t="s">
        <v>71</v>
      </c>
    </row>
    <row r="57" spans="1:8">
      <c r="A57" t="s">
        <v>6</v>
      </c>
      <c r="B57" t="s">
        <v>79</v>
      </c>
      <c r="C57" s="1">
        <v>41855</v>
      </c>
      <c r="D57" t="s">
        <v>9</v>
      </c>
      <c r="E57">
        <v>4</v>
      </c>
      <c r="F57">
        <v>32</v>
      </c>
      <c r="G57" t="s">
        <v>42</v>
      </c>
      <c r="H57" t="s">
        <v>71</v>
      </c>
    </row>
    <row r="58" spans="1:8">
      <c r="A58" t="s">
        <v>6</v>
      </c>
      <c r="B58" t="s">
        <v>79</v>
      </c>
      <c r="C58" s="1">
        <v>41862</v>
      </c>
      <c r="D58" t="s">
        <v>8</v>
      </c>
      <c r="E58">
        <v>40</v>
      </c>
      <c r="F58">
        <v>33</v>
      </c>
      <c r="G58" t="s">
        <v>42</v>
      </c>
      <c r="H58" t="s">
        <v>71</v>
      </c>
    </row>
    <row r="59" spans="1:8">
      <c r="A59" t="s">
        <v>6</v>
      </c>
      <c r="B59" t="s">
        <v>79</v>
      </c>
      <c r="C59" s="1">
        <v>41869</v>
      </c>
      <c r="D59" t="s">
        <v>80</v>
      </c>
      <c r="E59">
        <v>8</v>
      </c>
      <c r="F59">
        <v>34</v>
      </c>
      <c r="G59" t="s">
        <v>42</v>
      </c>
      <c r="H59" t="s">
        <v>71</v>
      </c>
    </row>
    <row r="60" spans="1:8">
      <c r="A60" t="s">
        <v>6</v>
      </c>
      <c r="B60" t="s">
        <v>79</v>
      </c>
      <c r="C60" s="1">
        <v>41869</v>
      </c>
      <c r="D60" t="s">
        <v>8</v>
      </c>
      <c r="E60">
        <v>32</v>
      </c>
      <c r="F60">
        <v>34</v>
      </c>
      <c r="G60" t="s">
        <v>42</v>
      </c>
      <c r="H60" t="s">
        <v>71</v>
      </c>
    </row>
    <row r="61" spans="1:8">
      <c r="A61" t="s">
        <v>6</v>
      </c>
      <c r="B61" t="s">
        <v>79</v>
      </c>
      <c r="C61" s="1">
        <v>41876</v>
      </c>
      <c r="D61" t="s">
        <v>8</v>
      </c>
      <c r="E61">
        <v>40</v>
      </c>
      <c r="F61">
        <v>35</v>
      </c>
      <c r="G61" t="s">
        <v>42</v>
      </c>
      <c r="H61" t="s">
        <v>71</v>
      </c>
    </row>
    <row r="62" spans="1:8">
      <c r="A62" t="s">
        <v>6</v>
      </c>
      <c r="B62" t="s">
        <v>79</v>
      </c>
      <c r="C62" s="1">
        <v>41855</v>
      </c>
      <c r="D62" t="s">
        <v>65</v>
      </c>
      <c r="E62">
        <v>16</v>
      </c>
      <c r="F62">
        <v>32</v>
      </c>
      <c r="G62" t="s">
        <v>44</v>
      </c>
      <c r="H62" t="s">
        <v>71</v>
      </c>
    </row>
    <row r="63" spans="1:8">
      <c r="A63" t="s">
        <v>6</v>
      </c>
      <c r="B63" t="s">
        <v>79</v>
      </c>
      <c r="C63" s="1">
        <v>41855</v>
      </c>
      <c r="D63" t="s">
        <v>103</v>
      </c>
      <c r="E63">
        <v>24</v>
      </c>
      <c r="F63">
        <v>32</v>
      </c>
      <c r="G63" t="s">
        <v>44</v>
      </c>
      <c r="H63" t="s">
        <v>71</v>
      </c>
    </row>
    <row r="64" spans="1:8">
      <c r="A64" t="s">
        <v>6</v>
      </c>
      <c r="B64" t="s">
        <v>79</v>
      </c>
      <c r="C64" s="1">
        <v>41862</v>
      </c>
      <c r="D64" t="s">
        <v>91</v>
      </c>
      <c r="E64">
        <v>8</v>
      </c>
      <c r="F64">
        <v>33</v>
      </c>
      <c r="G64" t="s">
        <v>44</v>
      </c>
      <c r="H64" t="s">
        <v>71</v>
      </c>
    </row>
    <row r="65" spans="1:8">
      <c r="A65" t="s">
        <v>6</v>
      </c>
      <c r="B65" t="s">
        <v>79</v>
      </c>
      <c r="C65" s="1">
        <v>41862</v>
      </c>
      <c r="D65" t="s">
        <v>65</v>
      </c>
      <c r="E65">
        <v>8</v>
      </c>
      <c r="F65">
        <v>33</v>
      </c>
      <c r="G65" t="s">
        <v>44</v>
      </c>
      <c r="H65" t="s">
        <v>71</v>
      </c>
    </row>
    <row r="66" spans="1:8">
      <c r="A66" t="s">
        <v>6</v>
      </c>
      <c r="B66" t="s">
        <v>79</v>
      </c>
      <c r="C66" s="1">
        <v>41862</v>
      </c>
      <c r="D66" t="s">
        <v>9</v>
      </c>
      <c r="E66">
        <v>16</v>
      </c>
      <c r="F66">
        <v>33</v>
      </c>
      <c r="G66" t="s">
        <v>44</v>
      </c>
      <c r="H66" t="s">
        <v>71</v>
      </c>
    </row>
    <row r="67" spans="1:8">
      <c r="A67" t="s">
        <v>6</v>
      </c>
      <c r="B67" t="s">
        <v>79</v>
      </c>
      <c r="C67" s="1">
        <v>41862</v>
      </c>
      <c r="D67" t="s">
        <v>13</v>
      </c>
      <c r="E67">
        <v>8</v>
      </c>
      <c r="F67">
        <v>33</v>
      </c>
      <c r="G67" t="s">
        <v>44</v>
      </c>
      <c r="H67" t="s">
        <v>71</v>
      </c>
    </row>
    <row r="68" spans="1:8">
      <c r="A68" t="s">
        <v>6</v>
      </c>
      <c r="B68" t="s">
        <v>79</v>
      </c>
      <c r="C68" s="1">
        <v>41869</v>
      </c>
      <c r="D68" t="s">
        <v>91</v>
      </c>
      <c r="E68">
        <v>4</v>
      </c>
      <c r="F68">
        <v>34</v>
      </c>
      <c r="G68" t="s">
        <v>44</v>
      </c>
      <c r="H68" t="s">
        <v>71</v>
      </c>
    </row>
    <row r="69" spans="1:8">
      <c r="A69" t="s">
        <v>6</v>
      </c>
      <c r="B69" t="s">
        <v>79</v>
      </c>
      <c r="C69" s="1">
        <v>41869</v>
      </c>
      <c r="D69" t="s">
        <v>100</v>
      </c>
      <c r="E69">
        <v>28</v>
      </c>
      <c r="F69">
        <v>34</v>
      </c>
      <c r="G69" t="s">
        <v>44</v>
      </c>
      <c r="H69" t="s">
        <v>71</v>
      </c>
    </row>
    <row r="70" spans="1:8">
      <c r="A70" t="s">
        <v>6</v>
      </c>
      <c r="B70" t="s">
        <v>79</v>
      </c>
      <c r="C70" s="1">
        <v>41869</v>
      </c>
      <c r="D70" t="s">
        <v>9</v>
      </c>
      <c r="E70">
        <v>8</v>
      </c>
      <c r="F70">
        <v>34</v>
      </c>
      <c r="G70" t="s">
        <v>44</v>
      </c>
      <c r="H70" t="s">
        <v>71</v>
      </c>
    </row>
    <row r="71" spans="1:8">
      <c r="A71" t="s">
        <v>6</v>
      </c>
      <c r="B71" t="s">
        <v>79</v>
      </c>
      <c r="C71" s="1">
        <v>41876</v>
      </c>
      <c r="D71" t="s">
        <v>36</v>
      </c>
      <c r="E71">
        <v>8</v>
      </c>
      <c r="F71">
        <v>35</v>
      </c>
      <c r="G71" t="s">
        <v>44</v>
      </c>
      <c r="H71" t="s">
        <v>71</v>
      </c>
    </row>
    <row r="72" spans="1:8">
      <c r="A72" t="s">
        <v>6</v>
      </c>
      <c r="B72" t="s">
        <v>79</v>
      </c>
      <c r="C72" s="1">
        <v>41876</v>
      </c>
      <c r="D72" t="s">
        <v>100</v>
      </c>
      <c r="E72">
        <v>20</v>
      </c>
      <c r="F72">
        <v>35</v>
      </c>
      <c r="G72" t="s">
        <v>44</v>
      </c>
      <c r="H72" t="s">
        <v>71</v>
      </c>
    </row>
    <row r="73" spans="1:8">
      <c r="A73" t="s">
        <v>6</v>
      </c>
      <c r="B73" t="s">
        <v>79</v>
      </c>
      <c r="C73" s="1">
        <v>41876</v>
      </c>
      <c r="D73" t="s">
        <v>8</v>
      </c>
      <c r="E73">
        <v>8</v>
      </c>
      <c r="F73">
        <v>35</v>
      </c>
      <c r="G73" t="s">
        <v>44</v>
      </c>
      <c r="H73" t="s">
        <v>71</v>
      </c>
    </row>
    <row r="74" spans="1:8">
      <c r="A74" t="s">
        <v>6</v>
      </c>
      <c r="B74" t="s">
        <v>79</v>
      </c>
      <c r="C74" s="1">
        <v>41876</v>
      </c>
      <c r="D74" t="s">
        <v>9</v>
      </c>
      <c r="E74">
        <v>4</v>
      </c>
      <c r="F74">
        <v>35</v>
      </c>
      <c r="G74" t="s">
        <v>44</v>
      </c>
      <c r="H74" t="s">
        <v>71</v>
      </c>
    </row>
    <row r="75" spans="1:8">
      <c r="A75" t="s">
        <v>6</v>
      </c>
      <c r="B75" t="s">
        <v>79</v>
      </c>
      <c r="C75" s="1">
        <v>41855</v>
      </c>
      <c r="D75" t="s">
        <v>90</v>
      </c>
      <c r="E75">
        <v>4</v>
      </c>
      <c r="F75">
        <v>32</v>
      </c>
      <c r="G75" t="s">
        <v>45</v>
      </c>
      <c r="H75" t="s">
        <v>71</v>
      </c>
    </row>
    <row r="76" spans="1:8">
      <c r="A76" t="s">
        <v>6</v>
      </c>
      <c r="B76" t="s">
        <v>79</v>
      </c>
      <c r="C76" s="1">
        <v>41855</v>
      </c>
      <c r="D76" t="s">
        <v>17</v>
      </c>
      <c r="E76">
        <v>8</v>
      </c>
      <c r="F76">
        <v>32</v>
      </c>
      <c r="G76" t="s">
        <v>45</v>
      </c>
      <c r="H76" t="s">
        <v>71</v>
      </c>
    </row>
    <row r="77" spans="1:8">
      <c r="A77" t="s">
        <v>6</v>
      </c>
      <c r="B77" t="s">
        <v>79</v>
      </c>
      <c r="C77" s="1">
        <v>41855</v>
      </c>
      <c r="D77" t="s">
        <v>20</v>
      </c>
      <c r="E77">
        <v>7</v>
      </c>
      <c r="F77">
        <v>32</v>
      </c>
      <c r="G77" t="s">
        <v>45</v>
      </c>
      <c r="H77" t="s">
        <v>71</v>
      </c>
    </row>
    <row r="78" spans="1:8">
      <c r="A78" t="s">
        <v>6</v>
      </c>
      <c r="B78" t="s">
        <v>79</v>
      </c>
      <c r="C78" s="1">
        <v>41855</v>
      </c>
      <c r="D78" t="s">
        <v>12</v>
      </c>
      <c r="E78">
        <v>7</v>
      </c>
      <c r="F78">
        <v>32</v>
      </c>
      <c r="G78" t="s">
        <v>45</v>
      </c>
      <c r="H78" t="s">
        <v>71</v>
      </c>
    </row>
    <row r="79" spans="1:8">
      <c r="A79" t="s">
        <v>6</v>
      </c>
      <c r="B79" t="s">
        <v>79</v>
      </c>
      <c r="C79" s="1">
        <v>41855</v>
      </c>
      <c r="D79" t="s">
        <v>93</v>
      </c>
      <c r="E79">
        <v>4</v>
      </c>
      <c r="F79">
        <v>32</v>
      </c>
      <c r="G79" t="s">
        <v>45</v>
      </c>
      <c r="H79" t="s">
        <v>71</v>
      </c>
    </row>
    <row r="80" spans="1:8">
      <c r="A80" t="s">
        <v>6</v>
      </c>
      <c r="B80" t="s">
        <v>79</v>
      </c>
      <c r="C80" s="1">
        <v>41855</v>
      </c>
      <c r="D80" t="s">
        <v>8</v>
      </c>
      <c r="E80">
        <v>10</v>
      </c>
      <c r="F80">
        <v>32</v>
      </c>
      <c r="G80" t="s">
        <v>45</v>
      </c>
      <c r="H80" t="s">
        <v>71</v>
      </c>
    </row>
    <row r="81" spans="1:8">
      <c r="A81" t="s">
        <v>6</v>
      </c>
      <c r="B81" t="s">
        <v>79</v>
      </c>
      <c r="C81" s="1">
        <v>41862</v>
      </c>
      <c r="D81" t="s">
        <v>17</v>
      </c>
      <c r="E81">
        <v>6</v>
      </c>
      <c r="F81">
        <v>33</v>
      </c>
      <c r="G81" t="s">
        <v>45</v>
      </c>
      <c r="H81" t="s">
        <v>71</v>
      </c>
    </row>
    <row r="82" spans="1:8">
      <c r="A82" t="s">
        <v>6</v>
      </c>
      <c r="B82" t="s">
        <v>79</v>
      </c>
      <c r="C82" s="1">
        <v>41862</v>
      </c>
      <c r="D82" t="s">
        <v>20</v>
      </c>
      <c r="E82">
        <v>5</v>
      </c>
      <c r="F82">
        <v>33</v>
      </c>
      <c r="G82" t="s">
        <v>45</v>
      </c>
      <c r="H82" t="s">
        <v>71</v>
      </c>
    </row>
    <row r="83" spans="1:8">
      <c r="A83" t="s">
        <v>6</v>
      </c>
      <c r="B83" t="s">
        <v>79</v>
      </c>
      <c r="C83" s="1">
        <v>41862</v>
      </c>
      <c r="D83" t="s">
        <v>12</v>
      </c>
      <c r="E83">
        <v>4</v>
      </c>
      <c r="F83">
        <v>33</v>
      </c>
      <c r="G83" t="s">
        <v>45</v>
      </c>
      <c r="H83" t="s">
        <v>71</v>
      </c>
    </row>
    <row r="84" spans="1:8">
      <c r="A84" t="s">
        <v>6</v>
      </c>
      <c r="B84" t="s">
        <v>79</v>
      </c>
      <c r="C84" s="1">
        <v>41862</v>
      </c>
      <c r="D84" t="s">
        <v>93</v>
      </c>
      <c r="E84">
        <v>5</v>
      </c>
      <c r="F84">
        <v>33</v>
      </c>
      <c r="G84" t="s">
        <v>45</v>
      </c>
      <c r="H84" t="s">
        <v>71</v>
      </c>
    </row>
    <row r="85" spans="1:8">
      <c r="A85" t="s">
        <v>6</v>
      </c>
      <c r="B85" t="s">
        <v>79</v>
      </c>
      <c r="C85" s="1">
        <v>41862</v>
      </c>
      <c r="D85" t="s">
        <v>34</v>
      </c>
      <c r="E85">
        <v>16</v>
      </c>
      <c r="F85">
        <v>33</v>
      </c>
      <c r="G85" t="s">
        <v>45</v>
      </c>
      <c r="H85" t="s">
        <v>71</v>
      </c>
    </row>
    <row r="86" spans="1:8">
      <c r="A86" t="s">
        <v>6</v>
      </c>
      <c r="B86" t="s">
        <v>79</v>
      </c>
      <c r="C86" s="1">
        <v>41862</v>
      </c>
      <c r="D86" t="s">
        <v>8</v>
      </c>
      <c r="E86">
        <v>4</v>
      </c>
      <c r="F86">
        <v>33</v>
      </c>
      <c r="G86" t="s">
        <v>45</v>
      </c>
      <c r="H86" t="s">
        <v>71</v>
      </c>
    </row>
    <row r="87" spans="1:8">
      <c r="A87" t="s">
        <v>6</v>
      </c>
      <c r="B87" t="s">
        <v>79</v>
      </c>
      <c r="C87" s="1">
        <v>41869</v>
      </c>
      <c r="D87" t="s">
        <v>90</v>
      </c>
      <c r="E87">
        <v>5</v>
      </c>
      <c r="F87">
        <v>34</v>
      </c>
      <c r="G87" t="s">
        <v>45</v>
      </c>
      <c r="H87" t="s">
        <v>71</v>
      </c>
    </row>
    <row r="88" spans="1:8">
      <c r="A88" t="s">
        <v>6</v>
      </c>
      <c r="B88" t="s">
        <v>79</v>
      </c>
      <c r="C88" s="1">
        <v>41869</v>
      </c>
      <c r="D88" t="s">
        <v>12</v>
      </c>
      <c r="E88">
        <v>7</v>
      </c>
      <c r="F88">
        <v>34</v>
      </c>
      <c r="G88" t="s">
        <v>45</v>
      </c>
      <c r="H88" t="s">
        <v>71</v>
      </c>
    </row>
    <row r="89" spans="1:8">
      <c r="A89" t="s">
        <v>6</v>
      </c>
      <c r="B89" t="s">
        <v>79</v>
      </c>
      <c r="C89" s="1">
        <v>41869</v>
      </c>
      <c r="D89" t="s">
        <v>66</v>
      </c>
      <c r="E89">
        <v>5</v>
      </c>
      <c r="F89">
        <v>34</v>
      </c>
      <c r="G89" t="s">
        <v>45</v>
      </c>
      <c r="H89" t="s">
        <v>71</v>
      </c>
    </row>
    <row r="90" spans="1:8">
      <c r="A90" t="s">
        <v>6</v>
      </c>
      <c r="B90" t="s">
        <v>79</v>
      </c>
      <c r="C90" s="1">
        <v>41869</v>
      </c>
      <c r="D90" t="s">
        <v>95</v>
      </c>
      <c r="E90">
        <v>3</v>
      </c>
      <c r="F90">
        <v>34</v>
      </c>
      <c r="G90" t="s">
        <v>45</v>
      </c>
      <c r="H90" t="s">
        <v>71</v>
      </c>
    </row>
    <row r="91" spans="1:8">
      <c r="A91" t="s">
        <v>6</v>
      </c>
      <c r="B91" t="s">
        <v>79</v>
      </c>
      <c r="C91" s="1">
        <v>41869</v>
      </c>
      <c r="D91" t="s">
        <v>8</v>
      </c>
      <c r="E91">
        <v>10</v>
      </c>
      <c r="F91">
        <v>34</v>
      </c>
      <c r="G91" t="s">
        <v>45</v>
      </c>
      <c r="H91" t="s">
        <v>71</v>
      </c>
    </row>
    <row r="92" spans="1:8">
      <c r="A92" t="s">
        <v>6</v>
      </c>
      <c r="B92" t="s">
        <v>79</v>
      </c>
      <c r="C92" s="1">
        <v>41869</v>
      </c>
      <c r="D92" t="s">
        <v>9</v>
      </c>
      <c r="E92">
        <v>10</v>
      </c>
      <c r="F92">
        <v>34</v>
      </c>
      <c r="G92" t="s">
        <v>45</v>
      </c>
      <c r="H92" t="s">
        <v>71</v>
      </c>
    </row>
    <row r="93" spans="1:8">
      <c r="A93" t="s">
        <v>6</v>
      </c>
      <c r="B93" t="s">
        <v>79</v>
      </c>
      <c r="C93" s="1">
        <v>41876</v>
      </c>
      <c r="D93" t="s">
        <v>17</v>
      </c>
      <c r="E93">
        <v>6</v>
      </c>
      <c r="F93">
        <v>35</v>
      </c>
      <c r="G93" t="s">
        <v>45</v>
      </c>
      <c r="H93" t="s">
        <v>71</v>
      </c>
    </row>
    <row r="94" spans="1:8">
      <c r="A94" t="s">
        <v>6</v>
      </c>
      <c r="B94" t="s">
        <v>79</v>
      </c>
      <c r="C94" s="1">
        <v>41876</v>
      </c>
      <c r="D94" t="s">
        <v>36</v>
      </c>
      <c r="E94">
        <v>3</v>
      </c>
      <c r="F94">
        <v>35</v>
      </c>
      <c r="G94" t="s">
        <v>45</v>
      </c>
      <c r="H94" t="s">
        <v>71</v>
      </c>
    </row>
    <row r="95" spans="1:8">
      <c r="A95" t="s">
        <v>6</v>
      </c>
      <c r="B95" t="s">
        <v>79</v>
      </c>
      <c r="C95" s="1">
        <v>41876</v>
      </c>
      <c r="D95" t="s">
        <v>12</v>
      </c>
      <c r="E95">
        <v>3</v>
      </c>
      <c r="F95">
        <v>35</v>
      </c>
      <c r="G95" t="s">
        <v>45</v>
      </c>
      <c r="H95" t="s">
        <v>71</v>
      </c>
    </row>
    <row r="96" spans="1:8">
      <c r="A96" t="s">
        <v>6</v>
      </c>
      <c r="B96" t="s">
        <v>79</v>
      </c>
      <c r="C96" s="1">
        <v>41876</v>
      </c>
      <c r="D96" t="s">
        <v>93</v>
      </c>
      <c r="E96">
        <v>3</v>
      </c>
      <c r="F96">
        <v>35</v>
      </c>
      <c r="G96" t="s">
        <v>45</v>
      </c>
      <c r="H96" t="s">
        <v>71</v>
      </c>
    </row>
    <row r="97" spans="1:8">
      <c r="A97" t="s">
        <v>6</v>
      </c>
      <c r="B97" t="s">
        <v>79</v>
      </c>
      <c r="C97" s="1">
        <v>41876</v>
      </c>
      <c r="D97" t="s">
        <v>8</v>
      </c>
      <c r="E97">
        <v>15</v>
      </c>
      <c r="F97">
        <v>35</v>
      </c>
      <c r="G97" t="s">
        <v>45</v>
      </c>
      <c r="H97" t="s">
        <v>71</v>
      </c>
    </row>
    <row r="98" spans="1:8">
      <c r="A98" t="s">
        <v>6</v>
      </c>
      <c r="B98" t="s">
        <v>79</v>
      </c>
      <c r="C98" s="1">
        <v>41876</v>
      </c>
      <c r="D98" t="s">
        <v>13</v>
      </c>
      <c r="E98">
        <v>10</v>
      </c>
      <c r="F98">
        <v>35</v>
      </c>
      <c r="G98" t="s">
        <v>45</v>
      </c>
      <c r="H98" t="s">
        <v>71</v>
      </c>
    </row>
    <row r="99" spans="1:8">
      <c r="A99" t="s">
        <v>6</v>
      </c>
      <c r="B99" t="s">
        <v>79</v>
      </c>
      <c r="C99" s="1">
        <v>41855</v>
      </c>
      <c r="D99" t="s">
        <v>9</v>
      </c>
      <c r="E99">
        <v>30</v>
      </c>
      <c r="F99">
        <v>32</v>
      </c>
      <c r="G99" t="s">
        <v>46</v>
      </c>
      <c r="H99" t="s">
        <v>71</v>
      </c>
    </row>
    <row r="100" spans="1:8">
      <c r="A100" t="s">
        <v>6</v>
      </c>
      <c r="B100" t="s">
        <v>79</v>
      </c>
      <c r="C100" s="1">
        <v>41855</v>
      </c>
      <c r="D100" t="s">
        <v>13</v>
      </c>
      <c r="E100">
        <v>10</v>
      </c>
      <c r="F100">
        <v>32</v>
      </c>
      <c r="G100" t="s">
        <v>46</v>
      </c>
      <c r="H100" t="s">
        <v>71</v>
      </c>
    </row>
    <row r="101" spans="1:8">
      <c r="A101" t="s">
        <v>6</v>
      </c>
      <c r="B101" t="s">
        <v>79</v>
      </c>
      <c r="C101" s="1">
        <v>41862</v>
      </c>
      <c r="D101" t="s">
        <v>9</v>
      </c>
      <c r="E101">
        <v>31</v>
      </c>
      <c r="F101">
        <v>33</v>
      </c>
      <c r="G101" t="s">
        <v>46</v>
      </c>
      <c r="H101" t="s">
        <v>71</v>
      </c>
    </row>
    <row r="102" spans="1:8">
      <c r="A102" t="s">
        <v>6</v>
      </c>
      <c r="B102" t="s">
        <v>79</v>
      </c>
      <c r="C102" s="1">
        <v>41862</v>
      </c>
      <c r="D102" t="s">
        <v>13</v>
      </c>
      <c r="E102">
        <v>9</v>
      </c>
      <c r="F102">
        <v>33</v>
      </c>
      <c r="G102" t="s">
        <v>46</v>
      </c>
      <c r="H102" t="s">
        <v>71</v>
      </c>
    </row>
    <row r="103" spans="1:8">
      <c r="A103" t="s">
        <v>6</v>
      </c>
      <c r="B103" t="s">
        <v>79</v>
      </c>
      <c r="C103" s="1">
        <v>41869</v>
      </c>
      <c r="D103" t="s">
        <v>20</v>
      </c>
      <c r="E103">
        <v>11</v>
      </c>
      <c r="F103">
        <v>34</v>
      </c>
      <c r="G103" t="s">
        <v>46</v>
      </c>
      <c r="H103" t="s">
        <v>71</v>
      </c>
    </row>
    <row r="104" spans="1:8">
      <c r="A104" t="s">
        <v>6</v>
      </c>
      <c r="B104" t="s">
        <v>79</v>
      </c>
      <c r="C104" s="1">
        <v>41869</v>
      </c>
      <c r="D104" t="s">
        <v>104</v>
      </c>
      <c r="E104">
        <v>12</v>
      </c>
      <c r="F104">
        <v>34</v>
      </c>
      <c r="G104" t="s">
        <v>46</v>
      </c>
      <c r="H104" t="s">
        <v>71</v>
      </c>
    </row>
    <row r="105" spans="1:8">
      <c r="A105" t="s">
        <v>6</v>
      </c>
      <c r="B105" t="s">
        <v>79</v>
      </c>
      <c r="C105" s="1">
        <v>41869</v>
      </c>
      <c r="D105" t="s">
        <v>34</v>
      </c>
      <c r="E105">
        <v>4</v>
      </c>
      <c r="F105">
        <v>34</v>
      </c>
      <c r="G105" t="s">
        <v>46</v>
      </c>
      <c r="H105" t="s">
        <v>71</v>
      </c>
    </row>
    <row r="106" spans="1:8">
      <c r="A106" t="s">
        <v>6</v>
      </c>
      <c r="B106" t="s">
        <v>79</v>
      </c>
      <c r="C106" s="1">
        <v>41869</v>
      </c>
      <c r="D106" t="s">
        <v>8</v>
      </c>
      <c r="E106">
        <v>5</v>
      </c>
      <c r="F106">
        <v>34</v>
      </c>
      <c r="G106" t="s">
        <v>46</v>
      </c>
      <c r="H106" t="s">
        <v>71</v>
      </c>
    </row>
    <row r="107" spans="1:8">
      <c r="A107" t="s">
        <v>6</v>
      </c>
      <c r="B107" t="s">
        <v>79</v>
      </c>
      <c r="C107" s="1">
        <v>41869</v>
      </c>
      <c r="D107" t="s">
        <v>9</v>
      </c>
      <c r="E107">
        <v>8</v>
      </c>
      <c r="F107">
        <v>34</v>
      </c>
      <c r="G107" t="s">
        <v>46</v>
      </c>
      <c r="H107" t="s">
        <v>71</v>
      </c>
    </row>
    <row r="108" spans="1:8">
      <c r="A108" t="s">
        <v>6</v>
      </c>
      <c r="B108" t="s">
        <v>79</v>
      </c>
      <c r="C108" s="1">
        <v>41876</v>
      </c>
      <c r="D108" t="s">
        <v>90</v>
      </c>
      <c r="E108">
        <v>6</v>
      </c>
      <c r="F108">
        <v>35</v>
      </c>
      <c r="G108" t="s">
        <v>46</v>
      </c>
      <c r="H108" t="s">
        <v>71</v>
      </c>
    </row>
    <row r="109" spans="1:8">
      <c r="A109" t="s">
        <v>6</v>
      </c>
      <c r="B109" t="s">
        <v>79</v>
      </c>
      <c r="C109" s="1">
        <v>41876</v>
      </c>
      <c r="D109" t="s">
        <v>20</v>
      </c>
      <c r="E109">
        <v>9</v>
      </c>
      <c r="F109">
        <v>35</v>
      </c>
      <c r="G109" t="s">
        <v>46</v>
      </c>
      <c r="H109" t="s">
        <v>71</v>
      </c>
    </row>
    <row r="110" spans="1:8">
      <c r="A110" t="s">
        <v>6</v>
      </c>
      <c r="B110" t="s">
        <v>79</v>
      </c>
      <c r="C110" s="1">
        <v>41876</v>
      </c>
      <c r="D110" t="s">
        <v>34</v>
      </c>
      <c r="E110">
        <v>8</v>
      </c>
      <c r="F110">
        <v>35</v>
      </c>
      <c r="G110" t="s">
        <v>46</v>
      </c>
      <c r="H110" t="s">
        <v>71</v>
      </c>
    </row>
    <row r="111" spans="1:8">
      <c r="A111" t="s">
        <v>6</v>
      </c>
      <c r="B111" t="s">
        <v>79</v>
      </c>
      <c r="C111" s="1">
        <v>41876</v>
      </c>
      <c r="D111" t="s">
        <v>9</v>
      </c>
      <c r="E111">
        <v>17</v>
      </c>
      <c r="F111">
        <v>35</v>
      </c>
      <c r="G111" t="s">
        <v>46</v>
      </c>
      <c r="H111" t="s">
        <v>71</v>
      </c>
    </row>
    <row r="112" spans="1:8">
      <c r="A112" t="s">
        <v>6</v>
      </c>
      <c r="B112" t="s">
        <v>79</v>
      </c>
      <c r="C112" s="1">
        <v>41855</v>
      </c>
      <c r="D112" t="s">
        <v>17</v>
      </c>
      <c r="E112">
        <v>4</v>
      </c>
      <c r="F112">
        <v>32</v>
      </c>
      <c r="G112" t="s">
        <v>47</v>
      </c>
      <c r="H112" t="s">
        <v>71</v>
      </c>
    </row>
    <row r="113" spans="1:8">
      <c r="A113" t="s">
        <v>6</v>
      </c>
      <c r="B113" t="s">
        <v>79</v>
      </c>
      <c r="C113" s="1">
        <v>41855</v>
      </c>
      <c r="D113" t="s">
        <v>95</v>
      </c>
      <c r="E113">
        <v>26</v>
      </c>
      <c r="F113">
        <v>32</v>
      </c>
      <c r="G113" t="s">
        <v>47</v>
      </c>
      <c r="H113" t="s">
        <v>71</v>
      </c>
    </row>
    <row r="114" spans="1:8">
      <c r="A114" t="s">
        <v>6</v>
      </c>
      <c r="B114" t="s">
        <v>79</v>
      </c>
      <c r="C114" s="1">
        <v>41855</v>
      </c>
      <c r="D114" t="s">
        <v>9</v>
      </c>
      <c r="E114">
        <v>10</v>
      </c>
      <c r="F114">
        <v>32</v>
      </c>
      <c r="G114" t="s">
        <v>47</v>
      </c>
      <c r="H114" t="s">
        <v>71</v>
      </c>
    </row>
    <row r="115" spans="1:8">
      <c r="A115" t="s">
        <v>6</v>
      </c>
      <c r="B115" t="s">
        <v>79</v>
      </c>
      <c r="C115" s="1">
        <v>41862</v>
      </c>
      <c r="D115" t="s">
        <v>34</v>
      </c>
      <c r="E115">
        <v>40</v>
      </c>
      <c r="F115">
        <v>33</v>
      </c>
      <c r="G115" t="s">
        <v>47</v>
      </c>
      <c r="H115" t="s">
        <v>71</v>
      </c>
    </row>
    <row r="116" spans="1:8">
      <c r="A116" t="s">
        <v>6</v>
      </c>
      <c r="B116" t="s">
        <v>79</v>
      </c>
      <c r="C116" s="1">
        <v>41869</v>
      </c>
      <c r="D116" t="s">
        <v>36</v>
      </c>
      <c r="E116">
        <v>8</v>
      </c>
      <c r="F116">
        <v>34</v>
      </c>
      <c r="G116" t="s">
        <v>47</v>
      </c>
      <c r="H116" t="s">
        <v>71</v>
      </c>
    </row>
    <row r="117" spans="1:8">
      <c r="A117" t="s">
        <v>6</v>
      </c>
      <c r="B117" t="s">
        <v>79</v>
      </c>
      <c r="C117" s="1">
        <v>41869</v>
      </c>
      <c r="D117" t="s">
        <v>34</v>
      </c>
      <c r="E117">
        <v>24</v>
      </c>
      <c r="F117">
        <v>34</v>
      </c>
      <c r="G117" t="s">
        <v>47</v>
      </c>
      <c r="H117" t="s">
        <v>71</v>
      </c>
    </row>
    <row r="118" spans="1:8">
      <c r="A118" t="s">
        <v>6</v>
      </c>
      <c r="B118" t="s">
        <v>79</v>
      </c>
      <c r="C118" s="1">
        <v>41869</v>
      </c>
      <c r="D118" t="s">
        <v>9</v>
      </c>
      <c r="E118">
        <v>8</v>
      </c>
      <c r="F118">
        <v>34</v>
      </c>
      <c r="G118" t="s">
        <v>47</v>
      </c>
      <c r="H118" t="s">
        <v>71</v>
      </c>
    </row>
    <row r="119" spans="1:8">
      <c r="A119" t="s">
        <v>6</v>
      </c>
      <c r="B119" t="s">
        <v>79</v>
      </c>
      <c r="C119" s="1">
        <v>41876</v>
      </c>
      <c r="D119" t="s">
        <v>20</v>
      </c>
      <c r="E119">
        <v>31</v>
      </c>
      <c r="F119">
        <v>35</v>
      </c>
      <c r="G119" t="s">
        <v>47</v>
      </c>
      <c r="H119" t="s">
        <v>71</v>
      </c>
    </row>
    <row r="120" spans="1:8">
      <c r="A120" t="s">
        <v>6</v>
      </c>
      <c r="B120" t="s">
        <v>79</v>
      </c>
      <c r="C120" s="1">
        <v>41876</v>
      </c>
      <c r="D120" t="s">
        <v>93</v>
      </c>
      <c r="E120">
        <v>9</v>
      </c>
      <c r="F120">
        <v>35</v>
      </c>
      <c r="G120" t="s">
        <v>47</v>
      </c>
      <c r="H120" t="s">
        <v>71</v>
      </c>
    </row>
    <row r="121" spans="1:8">
      <c r="A121" t="s">
        <v>6</v>
      </c>
      <c r="B121" t="s">
        <v>79</v>
      </c>
      <c r="C121" s="1">
        <v>41855</v>
      </c>
      <c r="D121" t="s">
        <v>80</v>
      </c>
      <c r="E121">
        <v>36</v>
      </c>
      <c r="F121">
        <v>32</v>
      </c>
      <c r="G121" t="s">
        <v>48</v>
      </c>
      <c r="H121" t="s">
        <v>71</v>
      </c>
    </row>
    <row r="122" spans="1:8">
      <c r="A122" t="s">
        <v>6</v>
      </c>
      <c r="B122" t="s">
        <v>79</v>
      </c>
      <c r="C122" s="1">
        <v>41855</v>
      </c>
      <c r="D122" t="s">
        <v>9</v>
      </c>
      <c r="E122">
        <v>4</v>
      </c>
      <c r="F122">
        <v>32</v>
      </c>
      <c r="G122" t="s">
        <v>48</v>
      </c>
      <c r="H122" t="s">
        <v>71</v>
      </c>
    </row>
    <row r="123" spans="1:8">
      <c r="A123" t="s">
        <v>6</v>
      </c>
      <c r="B123" t="s">
        <v>79</v>
      </c>
      <c r="C123" s="1">
        <v>41862</v>
      </c>
      <c r="D123" t="s">
        <v>80</v>
      </c>
      <c r="E123">
        <v>32</v>
      </c>
      <c r="F123">
        <v>33</v>
      </c>
      <c r="G123" t="s">
        <v>48</v>
      </c>
      <c r="H123" t="s">
        <v>71</v>
      </c>
    </row>
    <row r="124" spans="1:8">
      <c r="A124" t="s">
        <v>6</v>
      </c>
      <c r="B124" t="s">
        <v>79</v>
      </c>
      <c r="C124" s="1">
        <v>41862</v>
      </c>
      <c r="D124" t="s">
        <v>34</v>
      </c>
      <c r="E124">
        <v>8</v>
      </c>
      <c r="F124">
        <v>33</v>
      </c>
      <c r="G124" t="s">
        <v>48</v>
      </c>
      <c r="H124" t="s">
        <v>71</v>
      </c>
    </row>
    <row r="125" spans="1:8">
      <c r="A125" t="s">
        <v>6</v>
      </c>
      <c r="B125" t="s">
        <v>79</v>
      </c>
      <c r="C125" s="1">
        <v>41869</v>
      </c>
      <c r="D125" t="s">
        <v>80</v>
      </c>
      <c r="E125">
        <v>40</v>
      </c>
      <c r="F125">
        <v>34</v>
      </c>
      <c r="G125" t="s">
        <v>48</v>
      </c>
      <c r="H125" t="s">
        <v>71</v>
      </c>
    </row>
    <row r="126" spans="1:8">
      <c r="A126" t="s">
        <v>6</v>
      </c>
      <c r="B126" t="s">
        <v>79</v>
      </c>
      <c r="C126" s="1">
        <v>41876</v>
      </c>
      <c r="D126" t="s">
        <v>80</v>
      </c>
      <c r="E126">
        <v>32</v>
      </c>
      <c r="F126">
        <v>35</v>
      </c>
      <c r="G126" t="s">
        <v>48</v>
      </c>
      <c r="H126" t="s">
        <v>71</v>
      </c>
    </row>
    <row r="127" spans="1:8">
      <c r="A127" t="s">
        <v>6</v>
      </c>
      <c r="B127" t="s">
        <v>79</v>
      </c>
      <c r="C127" s="1">
        <v>41876</v>
      </c>
      <c r="D127" t="s">
        <v>34</v>
      </c>
      <c r="E127">
        <v>8</v>
      </c>
      <c r="F127">
        <v>35</v>
      </c>
      <c r="G127" t="s">
        <v>48</v>
      </c>
      <c r="H127" t="s">
        <v>71</v>
      </c>
    </row>
    <row r="128" spans="1:8">
      <c r="A128" t="s">
        <v>6</v>
      </c>
      <c r="B128" t="s">
        <v>79</v>
      </c>
      <c r="C128" s="1">
        <v>41855</v>
      </c>
      <c r="D128" t="s">
        <v>66</v>
      </c>
      <c r="E128">
        <v>4</v>
      </c>
      <c r="F128">
        <v>32</v>
      </c>
      <c r="G128" t="s">
        <v>49</v>
      </c>
      <c r="H128" t="s">
        <v>71</v>
      </c>
    </row>
    <row r="129" spans="1:8">
      <c r="A129" t="s">
        <v>6</v>
      </c>
      <c r="B129" t="s">
        <v>79</v>
      </c>
      <c r="C129" s="1">
        <v>41855</v>
      </c>
      <c r="D129" t="s">
        <v>82</v>
      </c>
      <c r="E129">
        <v>28</v>
      </c>
      <c r="F129">
        <v>32</v>
      </c>
      <c r="G129" t="s">
        <v>49</v>
      </c>
      <c r="H129" t="s">
        <v>71</v>
      </c>
    </row>
    <row r="130" spans="1:8">
      <c r="A130" t="s">
        <v>6</v>
      </c>
      <c r="B130" t="s">
        <v>79</v>
      </c>
      <c r="C130" s="1">
        <v>41855</v>
      </c>
      <c r="D130" t="s">
        <v>34</v>
      </c>
      <c r="E130">
        <v>8</v>
      </c>
      <c r="F130">
        <v>32</v>
      </c>
      <c r="G130" t="s">
        <v>49</v>
      </c>
      <c r="H130" t="s">
        <v>71</v>
      </c>
    </row>
    <row r="131" spans="1:8">
      <c r="A131" t="s">
        <v>6</v>
      </c>
      <c r="B131" t="s">
        <v>79</v>
      </c>
      <c r="C131" s="1">
        <v>41862</v>
      </c>
      <c r="D131" t="s">
        <v>66</v>
      </c>
      <c r="E131">
        <v>4</v>
      </c>
      <c r="F131">
        <v>33</v>
      </c>
      <c r="G131" t="s">
        <v>49</v>
      </c>
      <c r="H131" t="s">
        <v>71</v>
      </c>
    </row>
    <row r="132" spans="1:8">
      <c r="A132" t="s">
        <v>6</v>
      </c>
      <c r="B132" t="s">
        <v>79</v>
      </c>
      <c r="C132" s="1">
        <v>41862</v>
      </c>
      <c r="D132" t="s">
        <v>80</v>
      </c>
      <c r="E132">
        <v>28</v>
      </c>
      <c r="F132">
        <v>33</v>
      </c>
      <c r="G132" t="s">
        <v>49</v>
      </c>
      <c r="H132" t="s">
        <v>71</v>
      </c>
    </row>
    <row r="133" spans="1:8">
      <c r="A133" t="s">
        <v>6</v>
      </c>
      <c r="B133" t="s">
        <v>79</v>
      </c>
      <c r="C133" s="1">
        <v>41862</v>
      </c>
      <c r="D133" t="s">
        <v>83</v>
      </c>
      <c r="E133">
        <v>8</v>
      </c>
      <c r="F133">
        <v>33</v>
      </c>
      <c r="G133" t="s">
        <v>49</v>
      </c>
      <c r="H133" t="s">
        <v>71</v>
      </c>
    </row>
    <row r="134" spans="1:8">
      <c r="A134" t="s">
        <v>6</v>
      </c>
      <c r="B134" t="s">
        <v>79</v>
      </c>
      <c r="C134" s="1">
        <v>41869</v>
      </c>
      <c r="D134" t="s">
        <v>80</v>
      </c>
      <c r="E134">
        <v>40</v>
      </c>
      <c r="F134">
        <v>34</v>
      </c>
      <c r="G134" t="s">
        <v>49</v>
      </c>
      <c r="H134" t="s">
        <v>71</v>
      </c>
    </row>
    <row r="135" spans="1:8">
      <c r="A135" t="s">
        <v>6</v>
      </c>
      <c r="B135" t="s">
        <v>79</v>
      </c>
      <c r="C135" s="1">
        <v>41876</v>
      </c>
      <c r="D135" t="s">
        <v>23</v>
      </c>
      <c r="E135">
        <v>2</v>
      </c>
      <c r="F135">
        <v>35</v>
      </c>
      <c r="G135" t="s">
        <v>49</v>
      </c>
      <c r="H135" t="s">
        <v>71</v>
      </c>
    </row>
    <row r="136" spans="1:8">
      <c r="A136" t="s">
        <v>6</v>
      </c>
      <c r="B136" t="s">
        <v>79</v>
      </c>
      <c r="C136" s="1">
        <v>41876</v>
      </c>
      <c r="D136" t="s">
        <v>80</v>
      </c>
      <c r="E136">
        <v>8</v>
      </c>
      <c r="F136">
        <v>35</v>
      </c>
      <c r="G136" t="s">
        <v>49</v>
      </c>
      <c r="H136" t="s">
        <v>71</v>
      </c>
    </row>
    <row r="137" spans="1:8">
      <c r="A137" t="s">
        <v>6</v>
      </c>
      <c r="B137" t="s">
        <v>79</v>
      </c>
      <c r="C137" s="1">
        <v>41876</v>
      </c>
      <c r="D137" t="s">
        <v>83</v>
      </c>
      <c r="E137">
        <v>30</v>
      </c>
      <c r="F137">
        <v>35</v>
      </c>
      <c r="G137" t="s">
        <v>49</v>
      </c>
      <c r="H137" t="s">
        <v>71</v>
      </c>
    </row>
    <row r="138" spans="1:8">
      <c r="A138" t="s">
        <v>6</v>
      </c>
      <c r="B138" t="s">
        <v>79</v>
      </c>
      <c r="C138" s="1">
        <v>41855</v>
      </c>
      <c r="D138" t="s">
        <v>76</v>
      </c>
      <c r="E138">
        <v>16</v>
      </c>
      <c r="F138">
        <v>32</v>
      </c>
      <c r="G138" t="s">
        <v>50</v>
      </c>
      <c r="H138" t="s">
        <v>71</v>
      </c>
    </row>
    <row r="139" spans="1:8">
      <c r="A139" t="s">
        <v>6</v>
      </c>
      <c r="B139" t="s">
        <v>79</v>
      </c>
      <c r="C139" s="1">
        <v>41855</v>
      </c>
      <c r="D139" t="s">
        <v>82</v>
      </c>
      <c r="E139">
        <v>16</v>
      </c>
      <c r="F139">
        <v>32</v>
      </c>
      <c r="G139" t="s">
        <v>50</v>
      </c>
      <c r="H139" t="s">
        <v>71</v>
      </c>
    </row>
    <row r="140" spans="1:8">
      <c r="A140" t="s">
        <v>6</v>
      </c>
      <c r="B140" t="s">
        <v>79</v>
      </c>
      <c r="C140" s="1">
        <v>41855</v>
      </c>
      <c r="D140" t="s">
        <v>34</v>
      </c>
      <c r="E140">
        <v>8</v>
      </c>
      <c r="F140">
        <v>32</v>
      </c>
      <c r="G140" t="s">
        <v>50</v>
      </c>
      <c r="H140" t="s">
        <v>71</v>
      </c>
    </row>
    <row r="141" spans="1:8">
      <c r="A141" t="s">
        <v>6</v>
      </c>
      <c r="B141" t="s">
        <v>79</v>
      </c>
      <c r="C141" s="1">
        <v>41862</v>
      </c>
      <c r="D141" t="s">
        <v>82</v>
      </c>
      <c r="E141">
        <v>40</v>
      </c>
      <c r="F141">
        <v>33</v>
      </c>
      <c r="G141" t="s">
        <v>50</v>
      </c>
      <c r="H141" t="s">
        <v>71</v>
      </c>
    </row>
    <row r="142" spans="1:8">
      <c r="A142" t="s">
        <v>6</v>
      </c>
      <c r="B142" t="s">
        <v>79</v>
      </c>
      <c r="C142" s="1">
        <v>41869</v>
      </c>
      <c r="D142" t="s">
        <v>82</v>
      </c>
      <c r="E142">
        <v>40</v>
      </c>
      <c r="F142">
        <v>34</v>
      </c>
      <c r="G142" t="s">
        <v>50</v>
      </c>
      <c r="H142" t="s">
        <v>71</v>
      </c>
    </row>
    <row r="143" spans="1:8">
      <c r="A143" t="s">
        <v>6</v>
      </c>
      <c r="B143" t="s">
        <v>79</v>
      </c>
      <c r="C143" s="1">
        <v>41876</v>
      </c>
      <c r="D143" t="s">
        <v>80</v>
      </c>
      <c r="E143">
        <v>40</v>
      </c>
      <c r="F143">
        <v>35</v>
      </c>
      <c r="G143" t="s">
        <v>50</v>
      </c>
      <c r="H143" t="s">
        <v>71</v>
      </c>
    </row>
    <row r="144" spans="1:8">
      <c r="A144" t="s">
        <v>6</v>
      </c>
      <c r="B144" t="s">
        <v>79</v>
      </c>
      <c r="C144" s="1">
        <v>41855</v>
      </c>
      <c r="D144" t="s">
        <v>76</v>
      </c>
      <c r="E144">
        <v>20</v>
      </c>
      <c r="F144">
        <v>32</v>
      </c>
      <c r="G144" t="s">
        <v>51</v>
      </c>
      <c r="H144" t="s">
        <v>71</v>
      </c>
    </row>
    <row r="145" spans="1:8">
      <c r="A145" t="s">
        <v>6</v>
      </c>
      <c r="B145" t="s">
        <v>79</v>
      </c>
      <c r="C145" s="1">
        <v>41855</v>
      </c>
      <c r="D145" t="s">
        <v>82</v>
      </c>
      <c r="E145">
        <v>20</v>
      </c>
      <c r="F145">
        <v>32</v>
      </c>
      <c r="G145" t="s">
        <v>51</v>
      </c>
      <c r="H145" t="s">
        <v>71</v>
      </c>
    </row>
    <row r="146" spans="1:8">
      <c r="A146" t="s">
        <v>6</v>
      </c>
      <c r="B146" t="s">
        <v>79</v>
      </c>
      <c r="C146" s="1">
        <v>41862</v>
      </c>
      <c r="D146" t="s">
        <v>82</v>
      </c>
      <c r="E146">
        <v>37</v>
      </c>
      <c r="F146">
        <v>33</v>
      </c>
      <c r="G146" t="s">
        <v>51</v>
      </c>
      <c r="H146" t="s">
        <v>71</v>
      </c>
    </row>
    <row r="147" spans="1:8">
      <c r="A147" t="s">
        <v>6</v>
      </c>
      <c r="B147" t="s">
        <v>79</v>
      </c>
      <c r="C147" s="1">
        <v>41862</v>
      </c>
      <c r="D147" t="s">
        <v>63</v>
      </c>
      <c r="E147">
        <v>3</v>
      </c>
      <c r="F147">
        <v>33</v>
      </c>
      <c r="G147" t="s">
        <v>51</v>
      </c>
      <c r="H147" t="s">
        <v>71</v>
      </c>
    </row>
    <row r="148" spans="1:8">
      <c r="A148" t="s">
        <v>6</v>
      </c>
      <c r="B148" t="s">
        <v>79</v>
      </c>
      <c r="C148" s="1">
        <v>41869</v>
      </c>
      <c r="D148" t="s">
        <v>82</v>
      </c>
      <c r="E148">
        <v>40</v>
      </c>
      <c r="F148">
        <v>34</v>
      </c>
      <c r="G148" t="s">
        <v>51</v>
      </c>
      <c r="H148" t="s">
        <v>71</v>
      </c>
    </row>
    <row r="149" spans="1:8">
      <c r="A149" t="s">
        <v>6</v>
      </c>
      <c r="B149" t="s">
        <v>79</v>
      </c>
      <c r="C149" s="1">
        <v>41876</v>
      </c>
      <c r="D149" t="s">
        <v>82</v>
      </c>
      <c r="E149">
        <v>40</v>
      </c>
      <c r="F149">
        <v>35</v>
      </c>
      <c r="G149" t="s">
        <v>51</v>
      </c>
      <c r="H149" t="s">
        <v>71</v>
      </c>
    </row>
    <row r="150" spans="1:8">
      <c r="A150" t="s">
        <v>6</v>
      </c>
      <c r="B150" t="s">
        <v>79</v>
      </c>
      <c r="C150" s="1">
        <v>41855</v>
      </c>
      <c r="D150" t="s">
        <v>66</v>
      </c>
      <c r="E150">
        <v>12</v>
      </c>
      <c r="F150">
        <v>32</v>
      </c>
      <c r="G150" t="s">
        <v>52</v>
      </c>
      <c r="H150" t="s">
        <v>71</v>
      </c>
    </row>
    <row r="151" spans="1:8">
      <c r="A151" t="s">
        <v>6</v>
      </c>
      <c r="B151" t="s">
        <v>79</v>
      </c>
      <c r="C151" s="1">
        <v>41855</v>
      </c>
      <c r="D151" t="s">
        <v>10</v>
      </c>
      <c r="E151">
        <v>20</v>
      </c>
      <c r="F151">
        <v>32</v>
      </c>
      <c r="G151" t="s">
        <v>52</v>
      </c>
      <c r="H151" t="s">
        <v>71</v>
      </c>
    </row>
    <row r="152" spans="1:8">
      <c r="A152" t="s">
        <v>6</v>
      </c>
      <c r="B152" t="s">
        <v>79</v>
      </c>
      <c r="C152" s="1">
        <v>41855</v>
      </c>
      <c r="D152" t="s">
        <v>13</v>
      </c>
      <c r="E152">
        <v>8</v>
      </c>
      <c r="F152">
        <v>32</v>
      </c>
      <c r="G152" t="s">
        <v>52</v>
      </c>
      <c r="H152" t="s">
        <v>71</v>
      </c>
    </row>
    <row r="153" spans="1:8">
      <c r="A153" t="s">
        <v>6</v>
      </c>
      <c r="B153" t="s">
        <v>79</v>
      </c>
      <c r="C153" s="1">
        <v>41862</v>
      </c>
      <c r="D153" t="s">
        <v>10</v>
      </c>
      <c r="E153">
        <v>20</v>
      </c>
      <c r="F153">
        <v>33</v>
      </c>
      <c r="G153" t="s">
        <v>52</v>
      </c>
      <c r="H153" t="s">
        <v>71</v>
      </c>
    </row>
    <row r="154" spans="1:8">
      <c r="A154" t="s">
        <v>6</v>
      </c>
      <c r="B154" t="s">
        <v>79</v>
      </c>
      <c r="C154" s="1">
        <v>41862</v>
      </c>
      <c r="D154" t="s">
        <v>68</v>
      </c>
      <c r="E154">
        <v>20</v>
      </c>
      <c r="F154">
        <v>33</v>
      </c>
      <c r="G154" t="s">
        <v>52</v>
      </c>
      <c r="H154" t="s">
        <v>71</v>
      </c>
    </row>
    <row r="155" spans="1:8">
      <c r="A155" t="s">
        <v>6</v>
      </c>
      <c r="B155" t="s">
        <v>79</v>
      </c>
      <c r="C155" s="1">
        <v>41855</v>
      </c>
      <c r="D155" t="s">
        <v>82</v>
      </c>
      <c r="E155">
        <v>34.5</v>
      </c>
      <c r="F155">
        <v>32</v>
      </c>
      <c r="G155" t="s">
        <v>53</v>
      </c>
      <c r="H155" t="s">
        <v>71</v>
      </c>
    </row>
    <row r="156" spans="1:8">
      <c r="A156" t="s">
        <v>6</v>
      </c>
      <c r="B156" t="s">
        <v>79</v>
      </c>
      <c r="C156" s="1">
        <v>41855</v>
      </c>
      <c r="D156" t="s">
        <v>16</v>
      </c>
      <c r="E156">
        <v>5.5</v>
      </c>
      <c r="F156">
        <v>32</v>
      </c>
      <c r="G156" t="s">
        <v>53</v>
      </c>
      <c r="H156" t="s">
        <v>71</v>
      </c>
    </row>
    <row r="157" spans="1:8">
      <c r="A157" t="s">
        <v>6</v>
      </c>
      <c r="B157" t="s">
        <v>79</v>
      </c>
      <c r="C157" s="1">
        <v>41862</v>
      </c>
      <c r="D157" t="s">
        <v>82</v>
      </c>
      <c r="E157">
        <v>30</v>
      </c>
      <c r="F157">
        <v>33</v>
      </c>
      <c r="G157" t="s">
        <v>53</v>
      </c>
      <c r="H157" t="s">
        <v>71</v>
      </c>
    </row>
    <row r="158" spans="1:8">
      <c r="A158" t="s">
        <v>6</v>
      </c>
      <c r="B158" t="s">
        <v>79</v>
      </c>
      <c r="C158" s="1">
        <v>41862</v>
      </c>
      <c r="D158" t="s">
        <v>34</v>
      </c>
      <c r="E158">
        <v>4</v>
      </c>
      <c r="F158">
        <v>33</v>
      </c>
      <c r="G158" t="s">
        <v>53</v>
      </c>
      <c r="H158" t="s">
        <v>71</v>
      </c>
    </row>
    <row r="159" spans="1:8">
      <c r="A159" t="s">
        <v>6</v>
      </c>
      <c r="B159" t="s">
        <v>79</v>
      </c>
      <c r="C159" s="1">
        <v>41862</v>
      </c>
      <c r="D159" t="s">
        <v>16</v>
      </c>
      <c r="E159">
        <v>6</v>
      </c>
      <c r="F159">
        <v>33</v>
      </c>
      <c r="G159" t="s">
        <v>53</v>
      </c>
      <c r="H159" t="s">
        <v>71</v>
      </c>
    </row>
    <row r="160" spans="1:8">
      <c r="A160" t="s">
        <v>6</v>
      </c>
      <c r="B160" t="s">
        <v>79</v>
      </c>
      <c r="C160" s="1">
        <v>41869</v>
      </c>
      <c r="D160" t="s">
        <v>82</v>
      </c>
      <c r="E160">
        <v>16</v>
      </c>
      <c r="F160">
        <v>34</v>
      </c>
      <c r="G160" t="s">
        <v>53</v>
      </c>
      <c r="H160" t="s">
        <v>71</v>
      </c>
    </row>
    <row r="161" spans="1:8">
      <c r="A161" t="s">
        <v>6</v>
      </c>
      <c r="B161" t="s">
        <v>79</v>
      </c>
      <c r="C161" s="1">
        <v>41869</v>
      </c>
      <c r="D161" t="s">
        <v>106</v>
      </c>
      <c r="E161">
        <v>24</v>
      </c>
      <c r="F161">
        <v>34</v>
      </c>
      <c r="G161" t="s">
        <v>53</v>
      </c>
      <c r="H161" t="s">
        <v>71</v>
      </c>
    </row>
    <row r="162" spans="1:8">
      <c r="A162" t="s">
        <v>6</v>
      </c>
      <c r="B162" t="s">
        <v>79</v>
      </c>
      <c r="C162" s="1">
        <v>41876</v>
      </c>
      <c r="D162" t="s">
        <v>106</v>
      </c>
      <c r="E162">
        <v>40</v>
      </c>
      <c r="F162">
        <v>35</v>
      </c>
      <c r="G162" t="s">
        <v>53</v>
      </c>
      <c r="H162" t="s">
        <v>71</v>
      </c>
    </row>
    <row r="163" spans="1:8">
      <c r="A163" t="s">
        <v>6</v>
      </c>
      <c r="B163" t="s">
        <v>79</v>
      </c>
      <c r="C163" s="1">
        <v>41855</v>
      </c>
      <c r="D163" t="s">
        <v>78</v>
      </c>
      <c r="E163">
        <v>8</v>
      </c>
      <c r="F163">
        <v>32</v>
      </c>
      <c r="G163" t="s">
        <v>54</v>
      </c>
      <c r="H163" t="s">
        <v>71</v>
      </c>
    </row>
    <row r="164" spans="1:8">
      <c r="A164" t="s">
        <v>6</v>
      </c>
      <c r="B164" t="s">
        <v>79</v>
      </c>
      <c r="C164" s="1">
        <v>41855</v>
      </c>
      <c r="D164" t="s">
        <v>10</v>
      </c>
      <c r="E164">
        <v>16</v>
      </c>
      <c r="F164">
        <v>32</v>
      </c>
      <c r="G164" t="s">
        <v>54</v>
      </c>
      <c r="H164" t="s">
        <v>71</v>
      </c>
    </row>
    <row r="165" spans="1:8">
      <c r="A165" t="s">
        <v>6</v>
      </c>
      <c r="B165" t="s">
        <v>79</v>
      </c>
      <c r="C165" s="1">
        <v>41855</v>
      </c>
      <c r="D165" t="s">
        <v>21</v>
      </c>
      <c r="E165">
        <v>2</v>
      </c>
      <c r="F165">
        <v>32</v>
      </c>
      <c r="G165" t="s">
        <v>54</v>
      </c>
      <c r="H165" t="s">
        <v>71</v>
      </c>
    </row>
    <row r="166" spans="1:8">
      <c r="A166" t="s">
        <v>6</v>
      </c>
      <c r="B166" t="s">
        <v>79</v>
      </c>
      <c r="C166" s="1">
        <v>41855</v>
      </c>
      <c r="D166" t="s">
        <v>82</v>
      </c>
      <c r="E166">
        <v>10</v>
      </c>
      <c r="F166">
        <v>32</v>
      </c>
      <c r="G166" t="s">
        <v>54</v>
      </c>
      <c r="H166" t="s">
        <v>71</v>
      </c>
    </row>
    <row r="167" spans="1:8">
      <c r="A167" t="s">
        <v>6</v>
      </c>
      <c r="B167" t="s">
        <v>79</v>
      </c>
      <c r="C167" s="1">
        <v>41855</v>
      </c>
      <c r="D167" t="s">
        <v>64</v>
      </c>
      <c r="E167">
        <v>4</v>
      </c>
      <c r="F167">
        <v>32</v>
      </c>
      <c r="G167" t="s">
        <v>54</v>
      </c>
      <c r="H167" t="s">
        <v>71</v>
      </c>
    </row>
    <row r="168" spans="1:8">
      <c r="A168" t="s">
        <v>6</v>
      </c>
      <c r="B168" t="s">
        <v>79</v>
      </c>
      <c r="C168" s="1">
        <v>41862</v>
      </c>
      <c r="D168" t="s">
        <v>10</v>
      </c>
      <c r="E168">
        <v>20</v>
      </c>
      <c r="F168">
        <v>33</v>
      </c>
      <c r="G168" t="s">
        <v>54</v>
      </c>
      <c r="H168" t="s">
        <v>71</v>
      </c>
    </row>
    <row r="169" spans="1:8">
      <c r="A169" t="s">
        <v>6</v>
      </c>
      <c r="B169" t="s">
        <v>79</v>
      </c>
      <c r="C169" s="1">
        <v>41862</v>
      </c>
      <c r="D169" t="s">
        <v>21</v>
      </c>
      <c r="E169">
        <v>10</v>
      </c>
      <c r="F169">
        <v>33</v>
      </c>
      <c r="G169" t="s">
        <v>54</v>
      </c>
      <c r="H169" t="s">
        <v>71</v>
      </c>
    </row>
    <row r="170" spans="1:8">
      <c r="A170" t="s">
        <v>6</v>
      </c>
      <c r="B170" t="s">
        <v>79</v>
      </c>
      <c r="C170" s="1">
        <v>41862</v>
      </c>
      <c r="D170" t="s">
        <v>82</v>
      </c>
      <c r="E170">
        <v>10</v>
      </c>
      <c r="F170">
        <v>33</v>
      </c>
      <c r="G170" t="s">
        <v>54</v>
      </c>
      <c r="H170" t="s">
        <v>71</v>
      </c>
    </row>
    <row r="171" spans="1:8">
      <c r="A171" t="s">
        <v>6</v>
      </c>
      <c r="B171" t="s">
        <v>79</v>
      </c>
      <c r="C171" s="1">
        <v>41869</v>
      </c>
      <c r="D171" t="s">
        <v>10</v>
      </c>
      <c r="E171">
        <v>20</v>
      </c>
      <c r="F171">
        <v>34</v>
      </c>
      <c r="G171" t="s">
        <v>54</v>
      </c>
      <c r="H171" t="s">
        <v>71</v>
      </c>
    </row>
    <row r="172" spans="1:8">
      <c r="A172" t="s">
        <v>6</v>
      </c>
      <c r="B172" t="s">
        <v>79</v>
      </c>
      <c r="C172" s="1">
        <v>41869</v>
      </c>
      <c r="D172" t="s">
        <v>21</v>
      </c>
      <c r="E172">
        <v>10</v>
      </c>
      <c r="F172">
        <v>34</v>
      </c>
      <c r="G172" t="s">
        <v>54</v>
      </c>
      <c r="H172" t="s">
        <v>71</v>
      </c>
    </row>
    <row r="173" spans="1:8">
      <c r="A173" t="s">
        <v>6</v>
      </c>
      <c r="B173" t="s">
        <v>79</v>
      </c>
      <c r="C173" s="1">
        <v>41869</v>
      </c>
      <c r="D173" t="s">
        <v>82</v>
      </c>
      <c r="E173">
        <v>10</v>
      </c>
      <c r="F173">
        <v>34</v>
      </c>
      <c r="G173" t="s">
        <v>54</v>
      </c>
      <c r="H173" t="s">
        <v>71</v>
      </c>
    </row>
    <row r="174" spans="1:8">
      <c r="A174" t="s">
        <v>6</v>
      </c>
      <c r="B174" t="s">
        <v>79</v>
      </c>
      <c r="C174" s="1">
        <v>41876</v>
      </c>
      <c r="D174" t="s">
        <v>10</v>
      </c>
      <c r="E174">
        <v>14</v>
      </c>
      <c r="F174">
        <v>35</v>
      </c>
      <c r="G174" t="s">
        <v>54</v>
      </c>
      <c r="H174" t="s">
        <v>71</v>
      </c>
    </row>
    <row r="175" spans="1:8">
      <c r="A175" t="s">
        <v>6</v>
      </c>
      <c r="B175" t="s">
        <v>79</v>
      </c>
      <c r="C175" s="1">
        <v>41876</v>
      </c>
      <c r="D175" t="s">
        <v>21</v>
      </c>
      <c r="E175">
        <v>20</v>
      </c>
      <c r="F175">
        <v>35</v>
      </c>
      <c r="G175" t="s">
        <v>54</v>
      </c>
      <c r="H175" t="s">
        <v>71</v>
      </c>
    </row>
    <row r="176" spans="1:8">
      <c r="A176" t="s">
        <v>6</v>
      </c>
      <c r="B176" t="s">
        <v>79</v>
      </c>
      <c r="C176" s="1">
        <v>41876</v>
      </c>
      <c r="D176" t="s">
        <v>82</v>
      </c>
      <c r="E176">
        <v>6</v>
      </c>
      <c r="F176">
        <v>35</v>
      </c>
      <c r="G176" t="s">
        <v>54</v>
      </c>
      <c r="H176" t="s">
        <v>71</v>
      </c>
    </row>
    <row r="177" spans="1:8">
      <c r="A177" t="s">
        <v>6</v>
      </c>
      <c r="B177" t="s">
        <v>79</v>
      </c>
      <c r="C177" s="1">
        <v>41855</v>
      </c>
      <c r="D177" t="s">
        <v>69</v>
      </c>
      <c r="E177">
        <v>30</v>
      </c>
      <c r="F177">
        <v>32</v>
      </c>
      <c r="G177" t="s">
        <v>55</v>
      </c>
      <c r="H177" t="s">
        <v>71</v>
      </c>
    </row>
    <row r="178" spans="1:8">
      <c r="A178" t="s">
        <v>6</v>
      </c>
      <c r="B178" t="s">
        <v>79</v>
      </c>
      <c r="C178" s="1">
        <v>41855</v>
      </c>
      <c r="D178" t="s">
        <v>16</v>
      </c>
      <c r="E178">
        <v>5</v>
      </c>
      <c r="F178">
        <v>32</v>
      </c>
      <c r="G178" t="s">
        <v>55</v>
      </c>
      <c r="H178" t="s">
        <v>71</v>
      </c>
    </row>
    <row r="179" spans="1:8">
      <c r="A179" t="s">
        <v>6</v>
      </c>
      <c r="B179" t="s">
        <v>79</v>
      </c>
      <c r="C179" s="1">
        <v>41855</v>
      </c>
      <c r="D179" t="s">
        <v>13</v>
      </c>
      <c r="E179">
        <v>5</v>
      </c>
      <c r="F179">
        <v>32</v>
      </c>
      <c r="G179" t="s">
        <v>55</v>
      </c>
      <c r="H179" t="s">
        <v>71</v>
      </c>
    </row>
    <row r="180" spans="1:8">
      <c r="A180" t="s">
        <v>6</v>
      </c>
      <c r="B180" t="s">
        <v>79</v>
      </c>
      <c r="C180" s="1">
        <v>41862</v>
      </c>
      <c r="D180" t="s">
        <v>69</v>
      </c>
      <c r="E180">
        <v>30</v>
      </c>
      <c r="F180">
        <v>33</v>
      </c>
      <c r="G180" t="s">
        <v>55</v>
      </c>
      <c r="H180" t="s">
        <v>71</v>
      </c>
    </row>
    <row r="181" spans="1:8">
      <c r="A181" t="s">
        <v>6</v>
      </c>
      <c r="B181" t="s">
        <v>79</v>
      </c>
      <c r="C181" s="1">
        <v>41862</v>
      </c>
      <c r="D181" t="s">
        <v>16</v>
      </c>
      <c r="E181">
        <v>5</v>
      </c>
      <c r="F181">
        <v>33</v>
      </c>
      <c r="G181" t="s">
        <v>55</v>
      </c>
      <c r="H181" t="s">
        <v>71</v>
      </c>
    </row>
    <row r="182" spans="1:8">
      <c r="A182" t="s">
        <v>6</v>
      </c>
      <c r="B182" t="s">
        <v>79</v>
      </c>
      <c r="C182" s="1">
        <v>41862</v>
      </c>
      <c r="D182" t="s">
        <v>13</v>
      </c>
      <c r="E182">
        <v>5</v>
      </c>
      <c r="F182">
        <v>33</v>
      </c>
      <c r="G182" t="s">
        <v>55</v>
      </c>
      <c r="H182" t="s">
        <v>71</v>
      </c>
    </row>
    <row r="183" spans="1:8">
      <c r="A183" t="s">
        <v>6</v>
      </c>
      <c r="B183" t="s">
        <v>79</v>
      </c>
      <c r="C183" s="1">
        <v>41869</v>
      </c>
      <c r="D183" t="s">
        <v>69</v>
      </c>
      <c r="E183">
        <v>30</v>
      </c>
      <c r="F183">
        <v>34</v>
      </c>
      <c r="G183" t="s">
        <v>55</v>
      </c>
      <c r="H183" t="s">
        <v>71</v>
      </c>
    </row>
    <row r="184" spans="1:8">
      <c r="A184" t="s">
        <v>6</v>
      </c>
      <c r="B184" t="s">
        <v>79</v>
      </c>
      <c r="C184" s="1">
        <v>41869</v>
      </c>
      <c r="D184" t="s">
        <v>8</v>
      </c>
      <c r="E184">
        <v>5</v>
      </c>
      <c r="F184">
        <v>34</v>
      </c>
      <c r="G184" t="s">
        <v>55</v>
      </c>
      <c r="H184" t="s">
        <v>71</v>
      </c>
    </row>
    <row r="185" spans="1:8">
      <c r="A185" t="s">
        <v>6</v>
      </c>
      <c r="B185" t="s">
        <v>79</v>
      </c>
      <c r="C185" s="1">
        <v>41869</v>
      </c>
      <c r="D185" t="s">
        <v>16</v>
      </c>
      <c r="E185">
        <v>5</v>
      </c>
      <c r="F185">
        <v>34</v>
      </c>
      <c r="G185" t="s">
        <v>55</v>
      </c>
      <c r="H185" t="s">
        <v>71</v>
      </c>
    </row>
    <row r="186" spans="1:8">
      <c r="A186" t="s">
        <v>6</v>
      </c>
      <c r="B186" t="s">
        <v>79</v>
      </c>
      <c r="C186" s="1">
        <v>41876</v>
      </c>
      <c r="D186" t="s">
        <v>69</v>
      </c>
      <c r="E186">
        <v>30</v>
      </c>
      <c r="F186">
        <v>35</v>
      </c>
      <c r="G186" t="s">
        <v>55</v>
      </c>
      <c r="H186" t="s">
        <v>71</v>
      </c>
    </row>
    <row r="187" spans="1:8">
      <c r="A187" t="s">
        <v>6</v>
      </c>
      <c r="B187" t="s">
        <v>79</v>
      </c>
      <c r="C187" s="1">
        <v>41876</v>
      </c>
      <c r="D187" t="s">
        <v>8</v>
      </c>
      <c r="E187">
        <v>5</v>
      </c>
      <c r="F187">
        <v>35</v>
      </c>
      <c r="G187" t="s">
        <v>55</v>
      </c>
      <c r="H187" t="s">
        <v>71</v>
      </c>
    </row>
    <row r="188" spans="1:8">
      <c r="A188" t="s">
        <v>6</v>
      </c>
      <c r="B188" t="s">
        <v>79</v>
      </c>
      <c r="C188" s="1">
        <v>41876</v>
      </c>
      <c r="D188" t="s">
        <v>16</v>
      </c>
      <c r="E188">
        <v>5</v>
      </c>
      <c r="F188">
        <v>35</v>
      </c>
      <c r="G188" t="s">
        <v>55</v>
      </c>
      <c r="H188" t="s">
        <v>71</v>
      </c>
    </row>
    <row r="189" spans="1:8">
      <c r="A189" t="s">
        <v>6</v>
      </c>
      <c r="B189" t="s">
        <v>79</v>
      </c>
      <c r="C189" s="1">
        <v>41855</v>
      </c>
      <c r="D189" t="s">
        <v>76</v>
      </c>
      <c r="E189">
        <v>10</v>
      </c>
      <c r="F189">
        <v>32</v>
      </c>
      <c r="G189" t="s">
        <v>56</v>
      </c>
      <c r="H189" t="s">
        <v>71</v>
      </c>
    </row>
    <row r="190" spans="1:8">
      <c r="A190" t="s">
        <v>6</v>
      </c>
      <c r="B190" t="s">
        <v>79</v>
      </c>
      <c r="C190" s="1">
        <v>41855</v>
      </c>
      <c r="D190" t="s">
        <v>69</v>
      </c>
      <c r="E190">
        <v>30</v>
      </c>
      <c r="F190">
        <v>32</v>
      </c>
      <c r="G190" t="s">
        <v>56</v>
      </c>
      <c r="H190" t="s">
        <v>71</v>
      </c>
    </row>
    <row r="191" spans="1:8">
      <c r="A191" t="s">
        <v>6</v>
      </c>
      <c r="B191" t="s">
        <v>79</v>
      </c>
      <c r="C191" s="1">
        <v>41862</v>
      </c>
      <c r="D191" t="s">
        <v>66</v>
      </c>
      <c r="E191">
        <v>6</v>
      </c>
      <c r="F191">
        <v>33</v>
      </c>
      <c r="G191" t="s">
        <v>56</v>
      </c>
      <c r="H191" t="s">
        <v>71</v>
      </c>
    </row>
    <row r="192" spans="1:8">
      <c r="A192" t="s">
        <v>6</v>
      </c>
      <c r="B192" t="s">
        <v>79</v>
      </c>
      <c r="C192" s="1">
        <v>41862</v>
      </c>
      <c r="D192" t="s">
        <v>80</v>
      </c>
      <c r="E192">
        <v>9</v>
      </c>
      <c r="F192">
        <v>33</v>
      </c>
      <c r="G192" t="s">
        <v>56</v>
      </c>
      <c r="H192" t="s">
        <v>71</v>
      </c>
    </row>
    <row r="193" spans="1:8">
      <c r="A193" t="s">
        <v>6</v>
      </c>
      <c r="B193" t="s">
        <v>79</v>
      </c>
      <c r="C193" s="1">
        <v>41862</v>
      </c>
      <c r="D193" t="s">
        <v>69</v>
      </c>
      <c r="E193">
        <v>25</v>
      </c>
      <c r="F193">
        <v>33</v>
      </c>
      <c r="G193" t="s">
        <v>56</v>
      </c>
      <c r="H193" t="s">
        <v>71</v>
      </c>
    </row>
    <row r="194" spans="1:8">
      <c r="A194" t="s">
        <v>6</v>
      </c>
      <c r="B194" t="s">
        <v>79</v>
      </c>
      <c r="C194" s="1">
        <v>41869</v>
      </c>
      <c r="D194" t="s">
        <v>66</v>
      </c>
      <c r="E194">
        <v>4</v>
      </c>
      <c r="F194">
        <v>34</v>
      </c>
      <c r="G194" t="s">
        <v>56</v>
      </c>
      <c r="H194" t="s">
        <v>71</v>
      </c>
    </row>
    <row r="195" spans="1:8">
      <c r="A195" t="s">
        <v>6</v>
      </c>
      <c r="B195" t="s">
        <v>79</v>
      </c>
      <c r="C195" s="1">
        <v>41869</v>
      </c>
      <c r="D195" t="s">
        <v>100</v>
      </c>
      <c r="E195">
        <v>6</v>
      </c>
      <c r="F195">
        <v>34</v>
      </c>
      <c r="G195" t="s">
        <v>56</v>
      </c>
      <c r="H195" t="s">
        <v>71</v>
      </c>
    </row>
    <row r="196" spans="1:8">
      <c r="A196" t="s">
        <v>6</v>
      </c>
      <c r="B196" t="s">
        <v>79</v>
      </c>
      <c r="C196" s="1">
        <v>41869</v>
      </c>
      <c r="D196" t="s">
        <v>69</v>
      </c>
      <c r="E196">
        <v>20</v>
      </c>
      <c r="F196">
        <v>34</v>
      </c>
      <c r="G196" t="s">
        <v>56</v>
      </c>
      <c r="H196" t="s">
        <v>71</v>
      </c>
    </row>
    <row r="197" spans="1:8">
      <c r="A197" t="s">
        <v>6</v>
      </c>
      <c r="B197" t="s">
        <v>79</v>
      </c>
      <c r="C197" s="1">
        <v>41869</v>
      </c>
      <c r="D197" t="s">
        <v>18</v>
      </c>
      <c r="E197">
        <v>8</v>
      </c>
      <c r="F197">
        <v>34</v>
      </c>
      <c r="G197" t="s">
        <v>56</v>
      </c>
      <c r="H197" t="s">
        <v>71</v>
      </c>
    </row>
    <row r="198" spans="1:8">
      <c r="A198" t="s">
        <v>6</v>
      </c>
      <c r="B198" t="s">
        <v>79</v>
      </c>
      <c r="C198" s="1">
        <v>41869</v>
      </c>
      <c r="D198" t="s">
        <v>82</v>
      </c>
      <c r="E198">
        <v>2</v>
      </c>
      <c r="F198">
        <v>34</v>
      </c>
      <c r="G198" t="s">
        <v>56</v>
      </c>
      <c r="H198" t="s">
        <v>71</v>
      </c>
    </row>
    <row r="199" spans="1:8">
      <c r="A199" t="s">
        <v>6</v>
      </c>
      <c r="B199" t="s">
        <v>79</v>
      </c>
      <c r="C199" s="1">
        <v>41876</v>
      </c>
      <c r="D199" t="s">
        <v>80</v>
      </c>
      <c r="E199">
        <v>12</v>
      </c>
      <c r="F199">
        <v>35</v>
      </c>
      <c r="G199" t="s">
        <v>56</v>
      </c>
      <c r="H199" t="s">
        <v>71</v>
      </c>
    </row>
    <row r="200" spans="1:8">
      <c r="A200" t="s">
        <v>6</v>
      </c>
      <c r="B200" t="s">
        <v>79</v>
      </c>
      <c r="C200" s="1">
        <v>41876</v>
      </c>
      <c r="D200" t="s">
        <v>69</v>
      </c>
      <c r="E200">
        <v>28</v>
      </c>
      <c r="F200">
        <v>35</v>
      </c>
      <c r="G200" t="s">
        <v>56</v>
      </c>
      <c r="H200" t="s">
        <v>71</v>
      </c>
    </row>
    <row r="201" spans="1:8">
      <c r="A201" t="s">
        <v>6</v>
      </c>
      <c r="B201" t="s">
        <v>79</v>
      </c>
      <c r="C201" s="1">
        <v>41855</v>
      </c>
      <c r="D201" t="s">
        <v>82</v>
      </c>
      <c r="E201">
        <v>40</v>
      </c>
      <c r="F201">
        <v>32</v>
      </c>
      <c r="G201" t="s">
        <v>108</v>
      </c>
      <c r="H201" t="s">
        <v>71</v>
      </c>
    </row>
    <row r="202" spans="1:8">
      <c r="A202" t="s">
        <v>6</v>
      </c>
      <c r="B202" t="s">
        <v>79</v>
      </c>
      <c r="C202" s="1">
        <v>41862</v>
      </c>
      <c r="D202" t="s">
        <v>66</v>
      </c>
      <c r="E202">
        <v>2</v>
      </c>
      <c r="F202">
        <v>33</v>
      </c>
      <c r="G202" t="s">
        <v>108</v>
      </c>
      <c r="H202" t="s">
        <v>71</v>
      </c>
    </row>
    <row r="203" spans="1:8">
      <c r="A203" t="s">
        <v>6</v>
      </c>
      <c r="B203" t="s">
        <v>79</v>
      </c>
      <c r="C203" s="1">
        <v>41862</v>
      </c>
      <c r="D203" t="s">
        <v>69</v>
      </c>
      <c r="E203">
        <v>20</v>
      </c>
      <c r="F203">
        <v>33</v>
      </c>
      <c r="G203" t="s">
        <v>108</v>
      </c>
      <c r="H203" t="s">
        <v>71</v>
      </c>
    </row>
    <row r="204" spans="1:8">
      <c r="A204" t="s">
        <v>6</v>
      </c>
      <c r="B204" t="s">
        <v>79</v>
      </c>
      <c r="C204" s="1">
        <v>41862</v>
      </c>
      <c r="D204" t="s">
        <v>82</v>
      </c>
      <c r="E204">
        <v>14</v>
      </c>
      <c r="F204">
        <v>33</v>
      </c>
      <c r="G204" t="s">
        <v>108</v>
      </c>
      <c r="H204" t="s">
        <v>71</v>
      </c>
    </row>
    <row r="205" spans="1:8">
      <c r="A205" t="s">
        <v>6</v>
      </c>
      <c r="B205" t="s">
        <v>79</v>
      </c>
      <c r="C205" s="1">
        <v>41862</v>
      </c>
      <c r="D205" t="s">
        <v>34</v>
      </c>
      <c r="E205">
        <v>4</v>
      </c>
      <c r="F205">
        <v>33</v>
      </c>
      <c r="G205" t="s">
        <v>108</v>
      </c>
      <c r="H205" t="s">
        <v>71</v>
      </c>
    </row>
    <row r="206" spans="1:8">
      <c r="A206" t="s">
        <v>6</v>
      </c>
      <c r="B206" t="s">
        <v>79</v>
      </c>
      <c r="C206" s="1">
        <v>41869</v>
      </c>
      <c r="D206" t="s">
        <v>69</v>
      </c>
      <c r="E206">
        <v>12</v>
      </c>
      <c r="F206">
        <v>34</v>
      </c>
      <c r="G206" t="s">
        <v>108</v>
      </c>
      <c r="H206" t="s">
        <v>71</v>
      </c>
    </row>
    <row r="207" spans="1:8">
      <c r="A207" t="s">
        <v>6</v>
      </c>
      <c r="B207" t="s">
        <v>79</v>
      </c>
      <c r="C207" s="1">
        <v>41869</v>
      </c>
      <c r="D207" t="s">
        <v>10</v>
      </c>
      <c r="E207">
        <v>28</v>
      </c>
      <c r="F207">
        <v>34</v>
      </c>
      <c r="G207" t="s">
        <v>108</v>
      </c>
      <c r="H207" t="s">
        <v>71</v>
      </c>
    </row>
    <row r="208" spans="1:8">
      <c r="A208" t="s">
        <v>6</v>
      </c>
      <c r="B208" t="s">
        <v>79</v>
      </c>
      <c r="C208" s="1">
        <v>41876</v>
      </c>
      <c r="D208" t="s">
        <v>10</v>
      </c>
      <c r="E208">
        <v>40</v>
      </c>
      <c r="F208">
        <v>35</v>
      </c>
      <c r="G208" t="s">
        <v>108</v>
      </c>
      <c r="H208" t="s">
        <v>71</v>
      </c>
    </row>
    <row r="209" spans="1:8">
      <c r="A209" t="s">
        <v>6</v>
      </c>
      <c r="B209" t="s">
        <v>79</v>
      </c>
      <c r="C209" s="1">
        <v>41855</v>
      </c>
      <c r="D209" t="s">
        <v>21</v>
      </c>
      <c r="E209">
        <v>40</v>
      </c>
      <c r="F209">
        <v>32</v>
      </c>
      <c r="G209" t="s">
        <v>57</v>
      </c>
      <c r="H209" t="s">
        <v>71</v>
      </c>
    </row>
    <row r="210" spans="1:8">
      <c r="A210" t="s">
        <v>6</v>
      </c>
      <c r="B210" t="s">
        <v>79</v>
      </c>
      <c r="C210" s="1">
        <v>41862</v>
      </c>
      <c r="D210" t="s">
        <v>21</v>
      </c>
      <c r="E210">
        <v>40</v>
      </c>
      <c r="F210">
        <v>33</v>
      </c>
      <c r="G210" t="s">
        <v>57</v>
      </c>
      <c r="H210" t="s">
        <v>71</v>
      </c>
    </row>
    <row r="211" spans="1:8">
      <c r="A211" t="s">
        <v>6</v>
      </c>
      <c r="B211" t="s">
        <v>79</v>
      </c>
      <c r="C211" s="1">
        <v>41869</v>
      </c>
      <c r="D211" t="s">
        <v>21</v>
      </c>
      <c r="E211">
        <v>32</v>
      </c>
      <c r="F211">
        <v>34</v>
      </c>
      <c r="G211" t="s">
        <v>57</v>
      </c>
      <c r="H211" t="s">
        <v>71</v>
      </c>
    </row>
    <row r="212" spans="1:8">
      <c r="A212" t="s">
        <v>6</v>
      </c>
      <c r="B212" t="s">
        <v>79</v>
      </c>
      <c r="C212" s="1">
        <v>41869</v>
      </c>
      <c r="D212" t="s">
        <v>27</v>
      </c>
      <c r="E212">
        <v>8</v>
      </c>
      <c r="F212">
        <v>34</v>
      </c>
      <c r="G212" t="s">
        <v>57</v>
      </c>
      <c r="H212" t="s">
        <v>71</v>
      </c>
    </row>
    <row r="213" spans="1:8">
      <c r="A213" t="s">
        <v>6</v>
      </c>
      <c r="B213" t="s">
        <v>79</v>
      </c>
      <c r="C213" s="1">
        <v>41876</v>
      </c>
      <c r="D213" t="s">
        <v>21</v>
      </c>
      <c r="E213">
        <v>40</v>
      </c>
      <c r="F213">
        <v>35</v>
      </c>
      <c r="G213" t="s">
        <v>57</v>
      </c>
      <c r="H213" t="s">
        <v>71</v>
      </c>
    </row>
    <row r="214" spans="1:8">
      <c r="A214" t="s">
        <v>6</v>
      </c>
      <c r="B214" t="s">
        <v>79</v>
      </c>
      <c r="C214" s="1">
        <v>41855</v>
      </c>
      <c r="D214" t="s">
        <v>8</v>
      </c>
      <c r="E214">
        <v>40</v>
      </c>
      <c r="F214">
        <v>32</v>
      </c>
      <c r="G214" t="s">
        <v>58</v>
      </c>
      <c r="H214" t="s">
        <v>71</v>
      </c>
    </row>
    <row r="215" spans="1:8">
      <c r="A215" t="s">
        <v>6</v>
      </c>
      <c r="B215" t="s">
        <v>79</v>
      </c>
      <c r="C215" s="1">
        <v>41862</v>
      </c>
      <c r="D215" t="s">
        <v>8</v>
      </c>
      <c r="E215">
        <v>40</v>
      </c>
      <c r="F215">
        <v>33</v>
      </c>
      <c r="G215" t="s">
        <v>58</v>
      </c>
      <c r="H215" t="s">
        <v>71</v>
      </c>
    </row>
    <row r="216" spans="1:8">
      <c r="A216" t="s">
        <v>6</v>
      </c>
      <c r="B216" t="s">
        <v>79</v>
      </c>
      <c r="C216" s="1">
        <v>41869</v>
      </c>
      <c r="D216" t="s">
        <v>8</v>
      </c>
      <c r="E216">
        <v>40</v>
      </c>
      <c r="F216">
        <v>34</v>
      </c>
      <c r="G216" t="s">
        <v>58</v>
      </c>
      <c r="H216" t="s">
        <v>71</v>
      </c>
    </row>
    <row r="217" spans="1:8">
      <c r="A217" t="s">
        <v>6</v>
      </c>
      <c r="B217" t="s">
        <v>79</v>
      </c>
      <c r="C217" s="1">
        <v>41876</v>
      </c>
      <c r="D217" t="s">
        <v>8</v>
      </c>
      <c r="E217">
        <v>40</v>
      </c>
      <c r="F217">
        <v>35</v>
      </c>
      <c r="G217" t="s">
        <v>58</v>
      </c>
      <c r="H217" t="s">
        <v>71</v>
      </c>
    </row>
    <row r="218" spans="1:8">
      <c r="A218" t="s">
        <v>6</v>
      </c>
      <c r="B218" t="s">
        <v>79</v>
      </c>
      <c r="C218" s="1">
        <v>41855</v>
      </c>
      <c r="D218" t="s">
        <v>8</v>
      </c>
      <c r="E218">
        <v>40</v>
      </c>
      <c r="F218">
        <v>32</v>
      </c>
      <c r="G218" t="s">
        <v>59</v>
      </c>
      <c r="H218" t="s">
        <v>71</v>
      </c>
    </row>
    <row r="219" spans="1:8">
      <c r="A219" t="s">
        <v>6</v>
      </c>
      <c r="B219" t="s">
        <v>79</v>
      </c>
      <c r="C219" s="1">
        <v>41862</v>
      </c>
      <c r="D219" t="s">
        <v>34</v>
      </c>
      <c r="E219">
        <v>16</v>
      </c>
      <c r="F219">
        <v>33</v>
      </c>
      <c r="G219" t="s">
        <v>59</v>
      </c>
      <c r="H219" t="s">
        <v>71</v>
      </c>
    </row>
    <row r="220" spans="1:8">
      <c r="A220" t="s">
        <v>6</v>
      </c>
      <c r="B220" t="s">
        <v>79</v>
      </c>
      <c r="C220" s="1">
        <v>41862</v>
      </c>
      <c r="D220" t="s">
        <v>8</v>
      </c>
      <c r="E220">
        <v>16</v>
      </c>
      <c r="F220">
        <v>33</v>
      </c>
      <c r="G220" t="s">
        <v>59</v>
      </c>
      <c r="H220" t="s">
        <v>71</v>
      </c>
    </row>
    <row r="221" spans="1:8">
      <c r="A221" t="s">
        <v>6</v>
      </c>
      <c r="B221" t="s">
        <v>79</v>
      </c>
      <c r="C221" s="1">
        <v>41862</v>
      </c>
      <c r="D221" t="s">
        <v>27</v>
      </c>
      <c r="E221">
        <v>8</v>
      </c>
      <c r="F221">
        <v>33</v>
      </c>
      <c r="G221" t="s">
        <v>59</v>
      </c>
      <c r="H221" t="s">
        <v>71</v>
      </c>
    </row>
    <row r="222" spans="1:8">
      <c r="A222" t="s">
        <v>6</v>
      </c>
      <c r="B222" t="s">
        <v>79</v>
      </c>
      <c r="C222" s="1">
        <v>41869</v>
      </c>
      <c r="D222" t="s">
        <v>8</v>
      </c>
      <c r="E222">
        <v>32</v>
      </c>
      <c r="F222">
        <v>34</v>
      </c>
      <c r="G222" t="s">
        <v>59</v>
      </c>
      <c r="H222" t="s">
        <v>71</v>
      </c>
    </row>
    <row r="223" spans="1:8">
      <c r="A223" t="s">
        <v>6</v>
      </c>
      <c r="B223" t="s">
        <v>79</v>
      </c>
      <c r="C223" s="1">
        <v>41869</v>
      </c>
      <c r="D223" t="s">
        <v>27</v>
      </c>
      <c r="E223">
        <v>8</v>
      </c>
      <c r="F223">
        <v>34</v>
      </c>
      <c r="G223" t="s">
        <v>59</v>
      </c>
      <c r="H223" t="s">
        <v>71</v>
      </c>
    </row>
    <row r="224" spans="1:8">
      <c r="A224" t="s">
        <v>6</v>
      </c>
      <c r="B224" t="s">
        <v>79</v>
      </c>
      <c r="C224" s="1">
        <v>41876</v>
      </c>
      <c r="D224" t="s">
        <v>8</v>
      </c>
      <c r="E224">
        <v>32</v>
      </c>
      <c r="F224">
        <v>35</v>
      </c>
      <c r="G224" t="s">
        <v>59</v>
      </c>
      <c r="H224" t="s">
        <v>71</v>
      </c>
    </row>
    <row r="225" spans="1:8">
      <c r="A225" t="s">
        <v>6</v>
      </c>
      <c r="B225" t="s">
        <v>79</v>
      </c>
      <c r="C225" s="1">
        <v>41876</v>
      </c>
      <c r="D225" t="s">
        <v>68</v>
      </c>
      <c r="E225">
        <v>8</v>
      </c>
      <c r="F225">
        <v>35</v>
      </c>
      <c r="G225" t="s">
        <v>59</v>
      </c>
      <c r="H225" t="s">
        <v>71</v>
      </c>
    </row>
    <row r="226" spans="1:8">
      <c r="A226" t="s">
        <v>6</v>
      </c>
      <c r="B226" t="s">
        <v>79</v>
      </c>
      <c r="C226" s="1">
        <v>41855</v>
      </c>
      <c r="D226" t="s">
        <v>8</v>
      </c>
      <c r="E226">
        <v>40</v>
      </c>
      <c r="F226">
        <v>32</v>
      </c>
      <c r="G226" t="s">
        <v>60</v>
      </c>
      <c r="H226" t="s">
        <v>71</v>
      </c>
    </row>
    <row r="227" spans="1:8">
      <c r="A227" t="s">
        <v>6</v>
      </c>
      <c r="B227" t="s">
        <v>79</v>
      </c>
      <c r="C227" s="1">
        <v>41862</v>
      </c>
      <c r="D227" t="s">
        <v>8</v>
      </c>
      <c r="E227">
        <v>40</v>
      </c>
      <c r="F227">
        <v>33</v>
      </c>
      <c r="G227" t="s">
        <v>60</v>
      </c>
      <c r="H227" t="s">
        <v>71</v>
      </c>
    </row>
    <row r="228" spans="1:8">
      <c r="A228" t="s">
        <v>6</v>
      </c>
      <c r="B228" t="s">
        <v>79</v>
      </c>
      <c r="C228" s="1">
        <v>41869</v>
      </c>
      <c r="D228" t="s">
        <v>34</v>
      </c>
      <c r="E228">
        <v>8</v>
      </c>
      <c r="F228">
        <v>34</v>
      </c>
      <c r="G228" t="s">
        <v>60</v>
      </c>
      <c r="H228" t="s">
        <v>71</v>
      </c>
    </row>
    <row r="229" spans="1:8">
      <c r="A229" t="s">
        <v>6</v>
      </c>
      <c r="B229" t="s">
        <v>79</v>
      </c>
      <c r="C229" s="1">
        <v>41869</v>
      </c>
      <c r="D229" t="s">
        <v>8</v>
      </c>
      <c r="E229">
        <v>24</v>
      </c>
      <c r="F229">
        <v>34</v>
      </c>
      <c r="G229" t="s">
        <v>60</v>
      </c>
      <c r="H229" t="s">
        <v>71</v>
      </c>
    </row>
    <row r="230" spans="1:8">
      <c r="A230" t="s">
        <v>6</v>
      </c>
      <c r="B230" t="s">
        <v>79</v>
      </c>
      <c r="C230" s="1">
        <v>41869</v>
      </c>
      <c r="D230" t="s">
        <v>27</v>
      </c>
      <c r="E230">
        <v>8</v>
      </c>
      <c r="F230">
        <v>34</v>
      </c>
      <c r="G230" t="s">
        <v>60</v>
      </c>
      <c r="H230" t="s">
        <v>71</v>
      </c>
    </row>
    <row r="231" spans="1:8">
      <c r="A231" t="s">
        <v>6</v>
      </c>
      <c r="B231" t="s">
        <v>79</v>
      </c>
      <c r="C231" s="1">
        <v>41876</v>
      </c>
      <c r="D231" t="s">
        <v>8</v>
      </c>
      <c r="E231">
        <v>40</v>
      </c>
      <c r="F231">
        <v>35</v>
      </c>
      <c r="G231" t="s">
        <v>60</v>
      </c>
      <c r="H231" t="s">
        <v>71</v>
      </c>
    </row>
    <row r="232" spans="1:8">
      <c r="A232" t="s">
        <v>6</v>
      </c>
      <c r="B232" t="s">
        <v>79</v>
      </c>
      <c r="C232" s="1">
        <v>41855</v>
      </c>
      <c r="D232" t="s">
        <v>66</v>
      </c>
      <c r="E232">
        <v>16</v>
      </c>
      <c r="F232">
        <v>32</v>
      </c>
      <c r="G232" t="s">
        <v>61</v>
      </c>
      <c r="H232" t="s">
        <v>71</v>
      </c>
    </row>
    <row r="233" spans="1:8">
      <c r="A233" t="s">
        <v>6</v>
      </c>
      <c r="B233" t="s">
        <v>79</v>
      </c>
      <c r="C233" s="1">
        <v>41855</v>
      </c>
      <c r="D233" t="s">
        <v>34</v>
      </c>
      <c r="E233">
        <v>24</v>
      </c>
      <c r="F233">
        <v>32</v>
      </c>
      <c r="G233" t="s">
        <v>61</v>
      </c>
      <c r="H233" t="s">
        <v>71</v>
      </c>
    </row>
    <row r="234" spans="1:8">
      <c r="A234" t="s">
        <v>6</v>
      </c>
      <c r="B234" t="s">
        <v>79</v>
      </c>
      <c r="C234" s="1">
        <v>41862</v>
      </c>
      <c r="D234" t="s">
        <v>23</v>
      </c>
      <c r="E234">
        <v>16</v>
      </c>
      <c r="F234">
        <v>33</v>
      </c>
      <c r="G234" t="s">
        <v>61</v>
      </c>
      <c r="H234" t="s">
        <v>71</v>
      </c>
    </row>
    <row r="235" spans="1:8">
      <c r="A235" t="s">
        <v>6</v>
      </c>
      <c r="B235" t="s">
        <v>79</v>
      </c>
      <c r="C235" s="1">
        <v>41862</v>
      </c>
      <c r="D235" t="s">
        <v>34</v>
      </c>
      <c r="E235">
        <v>24</v>
      </c>
      <c r="F235">
        <v>33</v>
      </c>
      <c r="G235" t="s">
        <v>61</v>
      </c>
      <c r="H235" t="s">
        <v>71</v>
      </c>
    </row>
    <row r="236" spans="1:8">
      <c r="A236" t="s">
        <v>6</v>
      </c>
      <c r="B236" t="s">
        <v>79</v>
      </c>
      <c r="C236" s="1">
        <v>41869</v>
      </c>
      <c r="D236" t="s">
        <v>23</v>
      </c>
      <c r="E236">
        <v>16</v>
      </c>
      <c r="F236">
        <v>34</v>
      </c>
      <c r="G236" t="s">
        <v>61</v>
      </c>
      <c r="H236" t="s">
        <v>71</v>
      </c>
    </row>
    <row r="237" spans="1:8">
      <c r="A237" t="s">
        <v>6</v>
      </c>
      <c r="B237" t="s">
        <v>79</v>
      </c>
      <c r="C237" s="1">
        <v>41869</v>
      </c>
      <c r="D237" t="s">
        <v>78</v>
      </c>
      <c r="E237">
        <v>24</v>
      </c>
      <c r="F237">
        <v>34</v>
      </c>
      <c r="G237" t="s">
        <v>61</v>
      </c>
      <c r="H237" t="s">
        <v>71</v>
      </c>
    </row>
    <row r="238" spans="1:8">
      <c r="A238" t="s">
        <v>6</v>
      </c>
      <c r="B238" t="s">
        <v>79</v>
      </c>
      <c r="C238" s="1">
        <v>41876</v>
      </c>
      <c r="D238" t="s">
        <v>78</v>
      </c>
      <c r="E238">
        <v>20</v>
      </c>
      <c r="F238">
        <v>35</v>
      </c>
      <c r="G238" t="s">
        <v>61</v>
      </c>
      <c r="H238" t="s">
        <v>71</v>
      </c>
    </row>
    <row r="239" spans="1:8">
      <c r="A239" t="s">
        <v>6</v>
      </c>
      <c r="B239" t="s">
        <v>79</v>
      </c>
      <c r="C239" s="1">
        <v>41876</v>
      </c>
      <c r="D239" t="s">
        <v>9</v>
      </c>
      <c r="E239">
        <v>20</v>
      </c>
      <c r="F239">
        <v>35</v>
      </c>
      <c r="G239" t="s">
        <v>61</v>
      </c>
      <c r="H239" t="s">
        <v>71</v>
      </c>
    </row>
    <row r="240" spans="1:8">
      <c r="A240" t="s">
        <v>6</v>
      </c>
      <c r="B240" t="s">
        <v>79</v>
      </c>
      <c r="C240" s="1">
        <v>41855</v>
      </c>
      <c r="D240" t="s">
        <v>76</v>
      </c>
      <c r="E240">
        <v>4</v>
      </c>
      <c r="F240">
        <v>32</v>
      </c>
      <c r="G240" t="s">
        <v>109</v>
      </c>
      <c r="H240" t="s">
        <v>71</v>
      </c>
    </row>
    <row r="241" spans="1:8">
      <c r="A241" t="s">
        <v>6</v>
      </c>
      <c r="B241" t="s">
        <v>79</v>
      </c>
      <c r="C241" s="1">
        <v>41855</v>
      </c>
      <c r="D241" t="s">
        <v>80</v>
      </c>
      <c r="E241">
        <v>16</v>
      </c>
      <c r="F241">
        <v>32</v>
      </c>
      <c r="G241" t="s">
        <v>109</v>
      </c>
      <c r="H241" t="s">
        <v>71</v>
      </c>
    </row>
    <row r="242" spans="1:8">
      <c r="A242" t="s">
        <v>6</v>
      </c>
      <c r="B242" t="s">
        <v>79</v>
      </c>
      <c r="C242" s="1">
        <v>41855</v>
      </c>
      <c r="D242" t="s">
        <v>69</v>
      </c>
      <c r="E242">
        <v>6</v>
      </c>
      <c r="F242">
        <v>32</v>
      </c>
      <c r="G242" t="s">
        <v>109</v>
      </c>
      <c r="H242" t="s">
        <v>71</v>
      </c>
    </row>
    <row r="243" spans="1:8">
      <c r="A243" t="s">
        <v>6</v>
      </c>
      <c r="B243" t="s">
        <v>79</v>
      </c>
      <c r="C243" s="1">
        <v>41855</v>
      </c>
      <c r="D243" t="s">
        <v>82</v>
      </c>
      <c r="E243">
        <v>12</v>
      </c>
      <c r="F243">
        <v>32</v>
      </c>
      <c r="G243" t="s">
        <v>109</v>
      </c>
      <c r="H243" t="s">
        <v>71</v>
      </c>
    </row>
    <row r="244" spans="1:8">
      <c r="A244" t="s">
        <v>6</v>
      </c>
      <c r="B244" t="s">
        <v>79</v>
      </c>
      <c r="C244" s="1">
        <v>41855</v>
      </c>
      <c r="D244" t="s">
        <v>95</v>
      </c>
      <c r="E244">
        <v>2</v>
      </c>
      <c r="F244">
        <v>32</v>
      </c>
      <c r="G244" t="s">
        <v>109</v>
      </c>
      <c r="H244" t="s">
        <v>71</v>
      </c>
    </row>
    <row r="245" spans="1:8">
      <c r="A245" t="s">
        <v>6</v>
      </c>
      <c r="B245" t="s">
        <v>79</v>
      </c>
      <c r="C245" s="1">
        <v>41862</v>
      </c>
      <c r="D245" t="s">
        <v>80</v>
      </c>
      <c r="E245">
        <v>24</v>
      </c>
      <c r="F245">
        <v>33</v>
      </c>
      <c r="G245" t="s">
        <v>109</v>
      </c>
      <c r="H245" t="s">
        <v>71</v>
      </c>
    </row>
    <row r="246" spans="1:8">
      <c r="A246" t="s">
        <v>6</v>
      </c>
      <c r="B246" t="s">
        <v>79</v>
      </c>
      <c r="C246" s="1">
        <v>41862</v>
      </c>
      <c r="D246" t="s">
        <v>69</v>
      </c>
      <c r="E246">
        <v>16</v>
      </c>
      <c r="F246">
        <v>33</v>
      </c>
      <c r="G246" t="s">
        <v>109</v>
      </c>
      <c r="H246" t="s">
        <v>71</v>
      </c>
    </row>
    <row r="247" spans="1:8">
      <c r="A247" t="s">
        <v>6</v>
      </c>
      <c r="B247" t="s">
        <v>79</v>
      </c>
      <c r="C247" s="1">
        <v>41869</v>
      </c>
      <c r="D247" t="s">
        <v>80</v>
      </c>
      <c r="E247">
        <v>32</v>
      </c>
      <c r="F247">
        <v>34</v>
      </c>
      <c r="G247" t="s">
        <v>109</v>
      </c>
      <c r="H247" t="s">
        <v>71</v>
      </c>
    </row>
    <row r="248" spans="1:8">
      <c r="A248" t="s">
        <v>6</v>
      </c>
      <c r="B248" t="s">
        <v>79</v>
      </c>
      <c r="C248" s="1">
        <v>41869</v>
      </c>
      <c r="D248" t="s">
        <v>69</v>
      </c>
      <c r="E248">
        <v>8</v>
      </c>
      <c r="F248">
        <v>34</v>
      </c>
      <c r="G248" t="s">
        <v>109</v>
      </c>
      <c r="H248" t="s">
        <v>71</v>
      </c>
    </row>
    <row r="249" spans="1:8">
      <c r="A249" t="s">
        <v>6</v>
      </c>
      <c r="B249" t="s">
        <v>79</v>
      </c>
      <c r="C249" s="1">
        <v>41876</v>
      </c>
      <c r="D249" t="s">
        <v>80</v>
      </c>
      <c r="E249">
        <v>16</v>
      </c>
      <c r="F249">
        <v>35</v>
      </c>
      <c r="G249" t="s">
        <v>109</v>
      </c>
      <c r="H249" t="s">
        <v>71</v>
      </c>
    </row>
    <row r="250" spans="1:8">
      <c r="A250" t="s">
        <v>6</v>
      </c>
      <c r="B250" t="s">
        <v>79</v>
      </c>
      <c r="C250" s="1">
        <v>41876</v>
      </c>
      <c r="D250" t="s">
        <v>69</v>
      </c>
      <c r="E250">
        <v>24</v>
      </c>
      <c r="F250">
        <v>35</v>
      </c>
      <c r="G250" t="s">
        <v>109</v>
      </c>
      <c r="H250" t="s">
        <v>71</v>
      </c>
    </row>
    <row r="251" spans="1:8">
      <c r="A251" t="s">
        <v>6</v>
      </c>
      <c r="B251" t="s">
        <v>79</v>
      </c>
      <c r="C251" s="1">
        <v>41855</v>
      </c>
      <c r="D251" t="s">
        <v>82</v>
      </c>
      <c r="E251">
        <v>40</v>
      </c>
      <c r="F251">
        <v>32</v>
      </c>
      <c r="G251" t="s">
        <v>110</v>
      </c>
      <c r="H251" t="s">
        <v>71</v>
      </c>
    </row>
    <row r="252" spans="1:8">
      <c r="A252" t="s">
        <v>6</v>
      </c>
      <c r="B252" t="s">
        <v>79</v>
      </c>
      <c r="C252" s="1">
        <v>41862</v>
      </c>
      <c r="D252" t="s">
        <v>80</v>
      </c>
      <c r="E252">
        <v>40</v>
      </c>
      <c r="F252">
        <v>33</v>
      </c>
      <c r="G252" t="s">
        <v>110</v>
      </c>
      <c r="H252" t="s">
        <v>71</v>
      </c>
    </row>
    <row r="253" spans="1:8">
      <c r="A253" t="s">
        <v>6</v>
      </c>
      <c r="B253" t="s">
        <v>79</v>
      </c>
      <c r="C253" s="1">
        <v>41869</v>
      </c>
      <c r="D253" t="s">
        <v>80</v>
      </c>
      <c r="E253">
        <v>40</v>
      </c>
      <c r="F253">
        <v>34</v>
      </c>
      <c r="G253" t="s">
        <v>110</v>
      </c>
      <c r="H253" t="s">
        <v>71</v>
      </c>
    </row>
    <row r="254" spans="1:8">
      <c r="A254" t="s">
        <v>6</v>
      </c>
      <c r="B254" t="s">
        <v>79</v>
      </c>
      <c r="C254" s="1">
        <v>41876</v>
      </c>
      <c r="D254" t="s">
        <v>78</v>
      </c>
      <c r="E254">
        <v>8</v>
      </c>
      <c r="F254">
        <v>35</v>
      </c>
      <c r="G254" t="s">
        <v>110</v>
      </c>
      <c r="H254" t="s">
        <v>71</v>
      </c>
    </row>
    <row r="255" spans="1:8">
      <c r="A255" t="s">
        <v>6</v>
      </c>
      <c r="B255" t="s">
        <v>79</v>
      </c>
      <c r="C255" s="1">
        <v>41876</v>
      </c>
      <c r="D255" t="s">
        <v>80</v>
      </c>
      <c r="E255">
        <v>32</v>
      </c>
      <c r="F255">
        <v>35</v>
      </c>
      <c r="G255" t="s">
        <v>110</v>
      </c>
      <c r="H255" t="s">
        <v>71</v>
      </c>
    </row>
    <row r="256" spans="1:8">
      <c r="A256" t="s">
        <v>6</v>
      </c>
      <c r="B256" t="s">
        <v>79</v>
      </c>
      <c r="C256" s="1">
        <v>41855</v>
      </c>
      <c r="D256" t="s">
        <v>76</v>
      </c>
      <c r="E256">
        <v>8</v>
      </c>
      <c r="F256">
        <v>32</v>
      </c>
      <c r="G256" t="s">
        <v>111</v>
      </c>
      <c r="H256" t="s">
        <v>71</v>
      </c>
    </row>
    <row r="257" spans="1:8">
      <c r="A257" t="s">
        <v>6</v>
      </c>
      <c r="B257" t="s">
        <v>79</v>
      </c>
      <c r="C257" s="1">
        <v>41855</v>
      </c>
      <c r="D257" t="s">
        <v>27</v>
      </c>
      <c r="E257">
        <v>8</v>
      </c>
      <c r="F257">
        <v>32</v>
      </c>
      <c r="G257" t="s">
        <v>111</v>
      </c>
      <c r="H257" t="s">
        <v>71</v>
      </c>
    </row>
    <row r="258" spans="1:8">
      <c r="A258" t="s">
        <v>6</v>
      </c>
      <c r="B258" t="s">
        <v>79</v>
      </c>
      <c r="C258" s="1">
        <v>41855</v>
      </c>
      <c r="D258" t="s">
        <v>13</v>
      </c>
      <c r="E258">
        <v>24</v>
      </c>
      <c r="F258">
        <v>32</v>
      </c>
      <c r="G258" t="s">
        <v>111</v>
      </c>
      <c r="H258" t="s">
        <v>71</v>
      </c>
    </row>
    <row r="259" spans="1:8">
      <c r="A259" t="s">
        <v>6</v>
      </c>
      <c r="B259" t="s">
        <v>79</v>
      </c>
      <c r="C259" s="1">
        <v>41862</v>
      </c>
      <c r="D259" t="s">
        <v>34</v>
      </c>
      <c r="E259">
        <v>4</v>
      </c>
      <c r="F259">
        <v>33</v>
      </c>
      <c r="G259" t="s">
        <v>111</v>
      </c>
      <c r="H259" t="s">
        <v>71</v>
      </c>
    </row>
    <row r="260" spans="1:8">
      <c r="A260" t="s">
        <v>6</v>
      </c>
      <c r="B260" t="s">
        <v>79</v>
      </c>
      <c r="C260" s="1">
        <v>41862</v>
      </c>
      <c r="D260" t="s">
        <v>13</v>
      </c>
      <c r="E260">
        <v>36</v>
      </c>
      <c r="F260">
        <v>33</v>
      </c>
      <c r="G260" t="s">
        <v>111</v>
      </c>
      <c r="H260" t="s">
        <v>71</v>
      </c>
    </row>
    <row r="261" spans="1:8">
      <c r="A261" t="s">
        <v>6</v>
      </c>
      <c r="B261" t="s">
        <v>79</v>
      </c>
      <c r="C261" s="1">
        <v>41869</v>
      </c>
      <c r="D261" t="s">
        <v>84</v>
      </c>
      <c r="E261">
        <v>40</v>
      </c>
      <c r="F261">
        <v>34</v>
      </c>
      <c r="G261" t="s">
        <v>111</v>
      </c>
      <c r="H261" t="s">
        <v>71</v>
      </c>
    </row>
    <row r="262" spans="1:8">
      <c r="A262" t="s">
        <v>6</v>
      </c>
      <c r="B262" t="s">
        <v>79</v>
      </c>
      <c r="C262" s="1">
        <v>41876</v>
      </c>
      <c r="D262" t="s">
        <v>84</v>
      </c>
      <c r="E262">
        <v>20</v>
      </c>
      <c r="F262">
        <v>35</v>
      </c>
      <c r="G262" t="s">
        <v>111</v>
      </c>
      <c r="H262" t="s">
        <v>71</v>
      </c>
    </row>
    <row r="263" spans="1:8">
      <c r="A263" t="s">
        <v>6</v>
      </c>
      <c r="B263" t="s">
        <v>79</v>
      </c>
      <c r="C263" s="1">
        <v>41876</v>
      </c>
      <c r="D263" t="s">
        <v>34</v>
      </c>
      <c r="E263">
        <v>20</v>
      </c>
      <c r="F263">
        <v>35</v>
      </c>
      <c r="G263" t="s">
        <v>111</v>
      </c>
      <c r="H263" t="s">
        <v>71</v>
      </c>
    </row>
    <row r="264" spans="1:8">
      <c r="A264" t="s">
        <v>6</v>
      </c>
      <c r="B264" t="s">
        <v>79</v>
      </c>
      <c r="C264" s="1">
        <v>41855</v>
      </c>
      <c r="D264" t="s">
        <v>17</v>
      </c>
      <c r="E264">
        <v>4</v>
      </c>
      <c r="F264">
        <v>32</v>
      </c>
      <c r="G264" t="s">
        <v>112</v>
      </c>
      <c r="H264" t="s">
        <v>71</v>
      </c>
    </row>
    <row r="265" spans="1:8">
      <c r="A265" t="s">
        <v>6</v>
      </c>
      <c r="B265" t="s">
        <v>79</v>
      </c>
      <c r="C265" s="1">
        <v>41855</v>
      </c>
      <c r="D265" t="s">
        <v>25</v>
      </c>
      <c r="E265">
        <v>14</v>
      </c>
      <c r="F265">
        <v>32</v>
      </c>
      <c r="G265" t="s">
        <v>112</v>
      </c>
      <c r="H265" t="s">
        <v>71</v>
      </c>
    </row>
    <row r="266" spans="1:8">
      <c r="A266" t="s">
        <v>6</v>
      </c>
      <c r="B266" t="s">
        <v>79</v>
      </c>
      <c r="C266" s="1">
        <v>41855</v>
      </c>
      <c r="D266" t="s">
        <v>95</v>
      </c>
      <c r="E266">
        <v>14</v>
      </c>
      <c r="F266">
        <v>32</v>
      </c>
      <c r="G266" t="s">
        <v>112</v>
      </c>
      <c r="H266" t="s">
        <v>71</v>
      </c>
    </row>
    <row r="267" spans="1:8">
      <c r="A267" t="s">
        <v>6</v>
      </c>
      <c r="B267" t="s">
        <v>79</v>
      </c>
      <c r="C267" s="1">
        <v>41855</v>
      </c>
      <c r="D267" t="s">
        <v>16</v>
      </c>
      <c r="E267">
        <v>8</v>
      </c>
      <c r="F267">
        <v>32</v>
      </c>
      <c r="G267" t="s">
        <v>112</v>
      </c>
      <c r="H267" t="s">
        <v>71</v>
      </c>
    </row>
    <row r="268" spans="1:8">
      <c r="A268" t="s">
        <v>6</v>
      </c>
      <c r="B268" t="s">
        <v>79</v>
      </c>
      <c r="C268" s="1">
        <v>41862</v>
      </c>
      <c r="D268" t="s">
        <v>95</v>
      </c>
      <c r="E268">
        <v>3</v>
      </c>
      <c r="F268">
        <v>33</v>
      </c>
      <c r="G268" t="s">
        <v>112</v>
      </c>
      <c r="H268" t="s">
        <v>71</v>
      </c>
    </row>
    <row r="269" spans="1:8">
      <c r="A269" t="s">
        <v>6</v>
      </c>
      <c r="B269" t="s">
        <v>79</v>
      </c>
      <c r="C269" s="1">
        <v>41862</v>
      </c>
      <c r="D269" t="s">
        <v>8</v>
      </c>
      <c r="E269">
        <v>17</v>
      </c>
      <c r="F269">
        <v>33</v>
      </c>
      <c r="G269" t="s">
        <v>112</v>
      </c>
      <c r="H269" t="s">
        <v>71</v>
      </c>
    </row>
    <row r="270" spans="1:8">
      <c r="A270" t="s">
        <v>6</v>
      </c>
      <c r="B270" t="s">
        <v>79</v>
      </c>
      <c r="C270" s="1">
        <v>41862</v>
      </c>
      <c r="D270" t="s">
        <v>16</v>
      </c>
      <c r="E270">
        <v>10</v>
      </c>
      <c r="F270">
        <v>33</v>
      </c>
      <c r="G270" t="s">
        <v>112</v>
      </c>
      <c r="H270" t="s">
        <v>71</v>
      </c>
    </row>
    <row r="271" spans="1:8">
      <c r="A271" t="s">
        <v>6</v>
      </c>
      <c r="B271" t="s">
        <v>79</v>
      </c>
      <c r="C271" s="1">
        <v>41862</v>
      </c>
      <c r="D271" t="s">
        <v>9</v>
      </c>
      <c r="E271">
        <v>10</v>
      </c>
      <c r="F271">
        <v>33</v>
      </c>
      <c r="G271" t="s">
        <v>112</v>
      </c>
      <c r="H271" t="s">
        <v>71</v>
      </c>
    </row>
    <row r="272" spans="1:8">
      <c r="A272" t="s">
        <v>6</v>
      </c>
      <c r="B272" t="s">
        <v>79</v>
      </c>
      <c r="C272" s="1">
        <v>41869</v>
      </c>
      <c r="D272" t="s">
        <v>100</v>
      </c>
      <c r="E272">
        <v>2</v>
      </c>
      <c r="F272">
        <v>34</v>
      </c>
      <c r="G272" t="s">
        <v>112</v>
      </c>
      <c r="H272" t="s">
        <v>71</v>
      </c>
    </row>
    <row r="273" spans="1:8">
      <c r="A273" t="s">
        <v>6</v>
      </c>
      <c r="B273" t="s">
        <v>79</v>
      </c>
      <c r="C273" s="1">
        <v>41869</v>
      </c>
      <c r="D273" t="s">
        <v>8</v>
      </c>
      <c r="E273">
        <v>15</v>
      </c>
      <c r="F273">
        <v>34</v>
      </c>
      <c r="G273" t="s">
        <v>112</v>
      </c>
      <c r="H273" t="s">
        <v>71</v>
      </c>
    </row>
    <row r="274" spans="1:8">
      <c r="A274" t="s">
        <v>6</v>
      </c>
      <c r="B274" t="s">
        <v>79</v>
      </c>
      <c r="C274" s="1">
        <v>41869</v>
      </c>
      <c r="D274" t="s">
        <v>16</v>
      </c>
      <c r="E274">
        <v>3</v>
      </c>
      <c r="F274">
        <v>34</v>
      </c>
      <c r="G274" t="s">
        <v>112</v>
      </c>
      <c r="H274" t="s">
        <v>71</v>
      </c>
    </row>
    <row r="275" spans="1:8">
      <c r="A275" t="s">
        <v>6</v>
      </c>
      <c r="B275" t="s">
        <v>79</v>
      </c>
      <c r="C275" s="1">
        <v>41869</v>
      </c>
      <c r="D275" t="s">
        <v>9</v>
      </c>
      <c r="E275">
        <v>16</v>
      </c>
      <c r="F275">
        <v>34</v>
      </c>
      <c r="G275" t="s">
        <v>112</v>
      </c>
      <c r="H275" t="s">
        <v>71</v>
      </c>
    </row>
    <row r="276" spans="1:8">
      <c r="A276" t="s">
        <v>6</v>
      </c>
      <c r="B276" t="s">
        <v>79</v>
      </c>
      <c r="C276" s="1">
        <v>41869</v>
      </c>
      <c r="D276" t="s">
        <v>13</v>
      </c>
      <c r="E276">
        <v>4</v>
      </c>
      <c r="F276">
        <v>34</v>
      </c>
      <c r="G276" t="s">
        <v>112</v>
      </c>
      <c r="H276" t="s">
        <v>71</v>
      </c>
    </row>
    <row r="277" spans="1:8">
      <c r="A277" t="s">
        <v>6</v>
      </c>
      <c r="B277" t="s">
        <v>79</v>
      </c>
      <c r="C277" s="1">
        <v>41876</v>
      </c>
      <c r="D277" t="s">
        <v>84</v>
      </c>
      <c r="E277">
        <v>3</v>
      </c>
      <c r="F277">
        <v>35</v>
      </c>
      <c r="G277" t="s">
        <v>112</v>
      </c>
      <c r="H277" t="s">
        <v>71</v>
      </c>
    </row>
    <row r="278" spans="1:8">
      <c r="A278" t="s">
        <v>6</v>
      </c>
      <c r="B278" t="s">
        <v>79</v>
      </c>
      <c r="C278" s="1">
        <v>41876</v>
      </c>
      <c r="D278" t="s">
        <v>8</v>
      </c>
      <c r="E278">
        <v>20</v>
      </c>
      <c r="F278">
        <v>35</v>
      </c>
      <c r="G278" t="s">
        <v>112</v>
      </c>
      <c r="H278" t="s">
        <v>71</v>
      </c>
    </row>
    <row r="279" spans="1:8">
      <c r="A279" t="s">
        <v>6</v>
      </c>
      <c r="B279" t="s">
        <v>79</v>
      </c>
      <c r="C279" s="1">
        <v>41876</v>
      </c>
      <c r="D279" t="s">
        <v>97</v>
      </c>
      <c r="E279">
        <v>1</v>
      </c>
      <c r="F279">
        <v>35</v>
      </c>
      <c r="G279" t="s">
        <v>112</v>
      </c>
      <c r="H279" t="s">
        <v>71</v>
      </c>
    </row>
    <row r="280" spans="1:8">
      <c r="A280" t="s">
        <v>6</v>
      </c>
      <c r="B280" t="s">
        <v>79</v>
      </c>
      <c r="C280" s="1">
        <v>41876</v>
      </c>
      <c r="D280" t="s">
        <v>16</v>
      </c>
      <c r="E280">
        <v>4</v>
      </c>
      <c r="F280">
        <v>35</v>
      </c>
      <c r="G280" t="s">
        <v>112</v>
      </c>
      <c r="H280" t="s">
        <v>71</v>
      </c>
    </row>
    <row r="281" spans="1:8">
      <c r="A281" t="s">
        <v>6</v>
      </c>
      <c r="B281" t="s">
        <v>79</v>
      </c>
      <c r="C281" s="1">
        <v>41876</v>
      </c>
      <c r="D281" t="s">
        <v>9</v>
      </c>
      <c r="E281">
        <v>12</v>
      </c>
      <c r="F281">
        <v>35</v>
      </c>
      <c r="G281" t="s">
        <v>112</v>
      </c>
      <c r="H281" t="s">
        <v>71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workbookViewId="0">
      <selection activeCell="A3" sqref="A3"/>
    </sheetView>
  </sheetViews>
  <sheetFormatPr defaultRowHeight="13.5"/>
  <cols>
    <col min="1" max="1" width="34.625" bestFit="1" customWidth="1"/>
    <col min="3" max="3" width="11.75" customWidth="1"/>
  </cols>
  <sheetData>
    <row r="3" spans="1:3">
      <c r="A3" s="2" t="s">
        <v>125</v>
      </c>
      <c r="B3" s="2" t="s">
        <v>364</v>
      </c>
      <c r="C3" s="2" t="s">
        <v>169</v>
      </c>
    </row>
    <row r="4" spans="1:3">
      <c r="A4" t="s">
        <v>404</v>
      </c>
    </row>
    <row r="5" spans="1:3">
      <c r="A5" t="s">
        <v>405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F19" sqref="F19"/>
    </sheetView>
  </sheetViews>
  <sheetFormatPr defaultRowHeight="13.5"/>
  <cols>
    <col min="2" max="2" width="14.75" customWidth="1"/>
  </cols>
  <sheetData>
    <row r="2" spans="2:3">
      <c r="B2" t="s">
        <v>320</v>
      </c>
      <c r="C2" t="s">
        <v>171</v>
      </c>
    </row>
    <row r="3" spans="2:3">
      <c r="B3" t="s">
        <v>318</v>
      </c>
      <c r="C3" t="s">
        <v>171</v>
      </c>
    </row>
    <row r="4" spans="2:3">
      <c r="B4" t="s">
        <v>317</v>
      </c>
      <c r="C4" t="s">
        <v>171</v>
      </c>
    </row>
    <row r="5" spans="2:3">
      <c r="B5" t="s">
        <v>8</v>
      </c>
      <c r="C5" t="s">
        <v>171</v>
      </c>
    </row>
    <row r="6" spans="2:3">
      <c r="B6" t="s">
        <v>97</v>
      </c>
      <c r="C6" t="s">
        <v>171</v>
      </c>
    </row>
    <row r="7" spans="2:3">
      <c r="B7" t="s">
        <v>319</v>
      </c>
      <c r="C7" t="s">
        <v>171</v>
      </c>
    </row>
    <row r="8" spans="2:3">
      <c r="B8" t="s">
        <v>16</v>
      </c>
      <c r="C8" t="s">
        <v>171</v>
      </c>
    </row>
    <row r="9" spans="2:3">
      <c r="B9" t="s">
        <v>63</v>
      </c>
      <c r="C9" t="s">
        <v>171</v>
      </c>
    </row>
    <row r="10" spans="2:3">
      <c r="B10" t="s">
        <v>9</v>
      </c>
      <c r="C10" t="s">
        <v>171</v>
      </c>
    </row>
    <row r="11" spans="2:3">
      <c r="B11" t="s">
        <v>323</v>
      </c>
      <c r="C11" t="s">
        <v>171</v>
      </c>
    </row>
    <row r="12" spans="2:3">
      <c r="B12" t="s">
        <v>321</v>
      </c>
      <c r="C12" t="s">
        <v>171</v>
      </c>
    </row>
    <row r="13" spans="2:3">
      <c r="B13" t="s">
        <v>13</v>
      </c>
      <c r="C13" t="s">
        <v>171</v>
      </c>
    </row>
  </sheetData>
  <sortState ref="B3:B231">
    <sortCondition ref="B3:B231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76"/>
  <sheetViews>
    <sheetView workbookViewId="0">
      <pane xSplit="13" ySplit="1" topLeftCell="Y2" activePane="bottomRight" state="frozen"/>
      <selection pane="topRight" activeCell="N1" sqref="N1"/>
      <selection pane="bottomLeft" activeCell="A2" sqref="A2"/>
      <selection pane="bottomRight" activeCell="G4" sqref="G4"/>
    </sheetView>
  </sheetViews>
  <sheetFormatPr defaultRowHeight="13.5" outlineLevelCol="1"/>
  <cols>
    <col min="1" max="1" width="6.375" style="11" customWidth="1"/>
    <col min="2" max="2" width="7.375" style="11" customWidth="1"/>
    <col min="3" max="3" width="10.875" style="11" customWidth="1"/>
    <col min="4" max="4" width="15.375" style="11" customWidth="1"/>
    <col min="5" max="5" width="8.25" style="11" customWidth="1"/>
    <col min="6" max="6" width="7.75" style="11" customWidth="1"/>
    <col min="7" max="7" width="29.75" style="11" customWidth="1"/>
    <col min="8" max="8" width="7.75" style="11" customWidth="1"/>
    <col min="9" max="9" width="12.75" customWidth="1"/>
    <col min="10" max="10" width="9" customWidth="1"/>
    <col min="11" max="11" width="20.125" customWidth="1"/>
    <col min="12" max="12" width="16.75" customWidth="1"/>
    <col min="13" max="13" width="9" customWidth="1"/>
    <col min="14" max="14" width="16" style="9" customWidth="1" outlineLevel="1"/>
    <col min="15" max="15" width="13.25" style="9" customWidth="1" outlineLevel="1"/>
    <col min="16" max="16" width="13.875" style="9" bestFit="1" customWidth="1" outlineLevel="1"/>
    <col min="17" max="17" width="11.375" style="9" customWidth="1" outlineLevel="1"/>
    <col min="18" max="18" width="11.75" style="9" customWidth="1" outlineLevel="1"/>
    <col min="19" max="19" width="13.875" style="9" bestFit="1" customWidth="1" outlineLevel="1"/>
    <col min="20" max="20" width="12.625" style="9" customWidth="1" outlineLevel="1"/>
    <col min="21" max="21" width="13.875" style="9" customWidth="1" outlineLevel="1"/>
    <col min="22" max="22" width="11.125" style="9" customWidth="1" outlineLevel="1"/>
    <col min="23" max="23" width="12.375" style="9" customWidth="1" outlineLevel="1"/>
    <col min="24" max="24" width="15.375" style="9" customWidth="1" outlineLevel="1"/>
    <col min="25" max="25" width="15" style="42" bestFit="1" customWidth="1" outlineLevel="1"/>
    <col min="26" max="26" width="17.125" customWidth="1" outlineLevel="1"/>
    <col min="27" max="34" width="8.875" customWidth="1" outlineLevel="1"/>
    <col min="37" max="37" width="8.875" customWidth="1"/>
    <col min="38" max="39" width="9" customWidth="1"/>
  </cols>
  <sheetData>
    <row r="1" spans="1:28">
      <c r="A1" t="s">
        <v>371</v>
      </c>
      <c r="B1" t="s">
        <v>372</v>
      </c>
      <c r="C1" t="s">
        <v>373</v>
      </c>
      <c r="D1" t="s">
        <v>374</v>
      </c>
      <c r="E1" t="s">
        <v>375</v>
      </c>
      <c r="F1" t="s">
        <v>376</v>
      </c>
      <c r="G1" t="s">
        <v>378</v>
      </c>
      <c r="H1" t="s">
        <v>377</v>
      </c>
      <c r="I1" t="s">
        <v>126</v>
      </c>
      <c r="J1" t="s">
        <v>166</v>
      </c>
      <c r="K1" t="s">
        <v>379</v>
      </c>
      <c r="L1" t="s">
        <v>367</v>
      </c>
      <c r="M1" t="s">
        <v>125</v>
      </c>
      <c r="N1" s="9" t="s">
        <v>156</v>
      </c>
      <c r="O1" s="9" t="s">
        <v>157</v>
      </c>
      <c r="P1" s="9" t="s">
        <v>158</v>
      </c>
      <c r="Q1" s="9" t="s">
        <v>159</v>
      </c>
      <c r="R1" s="9" t="s">
        <v>160</v>
      </c>
      <c r="S1" s="9" t="s">
        <v>161</v>
      </c>
      <c r="T1" s="9" t="s">
        <v>162</v>
      </c>
      <c r="U1" s="9" t="s">
        <v>347</v>
      </c>
      <c r="V1" s="9" t="s">
        <v>163</v>
      </c>
      <c r="W1" s="9" t="s">
        <v>164</v>
      </c>
      <c r="X1" s="9" t="s">
        <v>155</v>
      </c>
      <c r="Y1" s="42" t="s">
        <v>165</v>
      </c>
      <c r="Z1" t="s">
        <v>170</v>
      </c>
    </row>
    <row r="2" spans="1:28">
      <c r="A2" t="s">
        <v>413</v>
      </c>
      <c r="B2" t="s">
        <v>183</v>
      </c>
      <c r="C2" s="1" t="s">
        <v>423</v>
      </c>
      <c r="D2" t="s">
        <v>357</v>
      </c>
      <c r="E2">
        <v>8</v>
      </c>
      <c r="F2">
        <v>40</v>
      </c>
      <c r="G2" t="s">
        <v>467</v>
      </c>
      <c r="H2" t="s">
        <v>71</v>
      </c>
      <c r="I2" t="str">
        <f>VLOOKUP($G2,成本汇总!$A$1:$R$101,COLUMN()-7,FALSE)</f>
        <v>17M1776</v>
      </c>
      <c r="J2" t="str">
        <f>VLOOKUP($G2,成本汇总!$A$1:$R$101,COLUMN()-7,FALSE)</f>
        <v>李四</v>
      </c>
      <c r="K2" t="str">
        <f>VLOOKUP($G2,成本汇总!$A$1:$R$101,COLUMN()-7,FALSE)</f>
        <v>李四公司高管</v>
      </c>
      <c r="L2" t="str">
        <f>VLOOKUP($G2,成本汇总!$A$1:$R$101,COLUMN()-7,FALSE)</f>
        <v>办公室</v>
      </c>
      <c r="M2" t="str">
        <f>VLOOKUP($G2,成本汇总!$A$1:$R$101,COLUMN()-7,FALSE)</f>
        <v>主营业务成本</v>
      </c>
      <c r="N2" s="9">
        <f>VLOOKUP($G2,成本汇总!$A$1:$R$101,COLUMN()-7,FALSE)*$E2/SUMIF($G:$G,"="&amp;$G2,$E:$E)</f>
        <v>750</v>
      </c>
      <c r="O2" s="9">
        <f>VLOOKUP($G2,成本汇总!$A$1:$R$101,COLUMN()-7,FALSE)*$E2/SUMIF($G:$G,"="&amp;$G2,$E:$E)</f>
        <v>0</v>
      </c>
      <c r="P2" s="9">
        <f>VLOOKUP($G2,成本汇总!$A$1:$R$101,COLUMN()-7,FALSE)*$E2/SUMIF($G:$G,"="&amp;$G2,$E:$E)</f>
        <v>0</v>
      </c>
      <c r="Q2" s="9">
        <f>VLOOKUP($G2,成本汇总!$A$1:$R$101,COLUMN()-7,FALSE)*$E2/SUMIF($G:$G,"="&amp;$G2,$E:$E)</f>
        <v>0</v>
      </c>
      <c r="R2" s="9">
        <f>VLOOKUP($G2,成本汇总!$A$1:$R$101,COLUMN()-7,FALSE)*$E2/SUMIF($G:$G,"="&amp;$G2,$E:$E)</f>
        <v>0</v>
      </c>
      <c r="S2" s="9">
        <f>VLOOKUP($G2,成本汇总!$A$1:$R$101,COLUMN()-7,FALSE)*$E2/SUMIF($G:$G,"="&amp;$G2,$E:$E)</f>
        <v>0</v>
      </c>
      <c r="T2" s="9">
        <f>VLOOKUP($G2,成本汇总!$A$1:$R$101,COLUMN()-7,FALSE)*$E2/SUMIF($G:$G,"="&amp;$G2,$E:$E)</f>
        <v>0</v>
      </c>
      <c r="U2" s="9">
        <f>VLOOKUP($G2,成本汇总!$A$1:$R$101,COLUMN()-7,FALSE)*$E2/SUMIF($G:$G,"="&amp;$G2,$E:$E)</f>
        <v>0</v>
      </c>
      <c r="V2" s="9">
        <f>VLOOKUP($G2,成本汇总!$A$1:$R$101,COLUMN()-7,FALSE)*$E2/SUMIF($G:$G,"="&amp;$G2,$E:$E)</f>
        <v>3.25</v>
      </c>
      <c r="W2" s="9">
        <f>VLOOKUP($G2,成本汇总!$A$1:$R$101,COLUMN()-7,FALSE)*$E2/SUMIF($G:$G,"="&amp;$G2,$E:$E)</f>
        <v>0</v>
      </c>
      <c r="X2" s="9">
        <f>VLOOKUP($G2,成本汇总!$A$1:$R$101,COLUMN()-7,FALSE)*$E2/SUMIF($G:$G,"="&amp;$G2,$E:$E)</f>
        <v>753.25</v>
      </c>
      <c r="Y2" s="43">
        <f>VLOOKUP($G2,成本汇总!$A$1:$R$101,COLUMN()-7,FALSE)*$E2/SUMIF($G:$G,"="&amp;$G2,$E:$E)</f>
        <v>3.25</v>
      </c>
      <c r="Z2" t="str">
        <f>IFERROR(AA2,D2)</f>
        <v>2016-UPA-ALL-R&amp;DGL</v>
      </c>
      <c r="AA2" t="e">
        <f>VLOOKUP(D2,Sheet7!$B$2:$C$13,2,FALSE)</f>
        <v>#N/A</v>
      </c>
      <c r="AB2" t="e">
        <v>#N/A</v>
      </c>
    </row>
    <row r="3" spans="1:28">
      <c r="A3" t="s">
        <v>413</v>
      </c>
      <c r="B3" t="s">
        <v>183</v>
      </c>
      <c r="C3" s="1" t="s">
        <v>423</v>
      </c>
      <c r="D3" t="s">
        <v>317</v>
      </c>
      <c r="E3">
        <v>32</v>
      </c>
      <c r="F3">
        <v>40</v>
      </c>
      <c r="G3" t="s">
        <v>467</v>
      </c>
      <c r="H3" t="s">
        <v>71</v>
      </c>
      <c r="I3" t="str">
        <f>VLOOKUP($G3,成本汇总!$A$1:$R$101,COLUMN()-7,FALSE)</f>
        <v>17M1776</v>
      </c>
      <c r="J3" t="str">
        <f>VLOOKUP($G3,成本汇总!$A$1:$R$101,COLUMN()-7,FALSE)</f>
        <v>李四</v>
      </c>
      <c r="K3" t="str">
        <f>VLOOKUP($G3,成本汇总!$A$1:$R$101,COLUMN()-7,FALSE)</f>
        <v>李四公司高管</v>
      </c>
      <c r="L3" t="str">
        <f>VLOOKUP($G3,成本汇总!$A$1:$R$101,COLUMN()-7,FALSE)</f>
        <v>办公室</v>
      </c>
      <c r="M3" t="str">
        <f>VLOOKUP($G3,成本汇总!$A$1:$R$101,COLUMN()-7,FALSE)</f>
        <v>主营业务成本</v>
      </c>
      <c r="N3" s="9">
        <f>VLOOKUP($G3,成本汇总!$A$1:$R$101,COLUMN()-7,FALSE)*$E3/SUMIF($G:$G,"="&amp;$G3,$E:$E)</f>
        <v>3000</v>
      </c>
      <c r="O3" s="9">
        <f>VLOOKUP($G3,成本汇总!$A$1:$R$101,COLUMN()-7,FALSE)*$E3/SUMIF($G:$G,"="&amp;$G3,$E:$E)</f>
        <v>0</v>
      </c>
      <c r="P3" s="9">
        <f>VLOOKUP($G3,成本汇总!$A$1:$R$101,COLUMN()-7,FALSE)*$E3/SUMIF($G:$G,"="&amp;$G3,$E:$E)</f>
        <v>0</v>
      </c>
      <c r="Q3" s="9">
        <f>VLOOKUP($G3,成本汇总!$A$1:$R$101,COLUMN()-7,FALSE)*$E3/SUMIF($G:$G,"="&amp;$G3,$E:$E)</f>
        <v>0</v>
      </c>
      <c r="R3" s="9">
        <f>VLOOKUP($G3,成本汇总!$A$1:$R$101,COLUMN()-7,FALSE)*$E3/SUMIF($G:$G,"="&amp;$G3,$E:$E)</f>
        <v>0</v>
      </c>
      <c r="S3" s="9">
        <f>VLOOKUP($G3,成本汇总!$A$1:$R$101,COLUMN()-7,FALSE)*$E3/SUMIF($G:$G,"="&amp;$G3,$E:$E)</f>
        <v>0</v>
      </c>
      <c r="T3" s="9">
        <f>VLOOKUP($G3,成本汇总!$A$1:$R$101,COLUMN()-7,FALSE)*$E3/SUMIF($G:$G,"="&amp;$G3,$E:$E)</f>
        <v>0</v>
      </c>
      <c r="U3" s="9">
        <f>VLOOKUP($G3,成本汇总!$A$1:$R$101,COLUMN()-7,FALSE)*$E3/SUMIF($G:$G,"="&amp;$G3,$E:$E)</f>
        <v>0</v>
      </c>
      <c r="V3" s="9">
        <f>VLOOKUP($G3,成本汇总!$A$1:$R$101,COLUMN()-7,FALSE)*$E3/SUMIF($G:$G,"="&amp;$G3,$E:$E)</f>
        <v>13</v>
      </c>
      <c r="W3" s="9">
        <f>VLOOKUP($G3,成本汇总!$A$1:$R$101,COLUMN()-7,FALSE)*$E3/SUMIF($G:$G,"="&amp;$G3,$E:$E)</f>
        <v>0</v>
      </c>
      <c r="X3" s="9">
        <f>VLOOKUP($G3,成本汇总!$A$1:$R$101,COLUMN()-7,FALSE)*$E3/SUMIF($G:$G,"="&amp;$G3,$E:$E)</f>
        <v>3013</v>
      </c>
      <c r="Y3" s="43">
        <f>VLOOKUP($G3,成本汇总!$A$1:$R$101,COLUMN()-7,FALSE)*$E3/SUMIF($G:$G,"="&amp;$G3,$E:$E)</f>
        <v>13</v>
      </c>
      <c r="Z3" t="str">
        <f t="shared" ref="Z3:Z66" si="0">IFERROR(AA3,D3)</f>
        <v>A</v>
      </c>
      <c r="AA3" t="str">
        <f>VLOOKUP(D3,Sheet7!$B$2:$C$13,2,FALSE)</f>
        <v>A</v>
      </c>
      <c r="AB3" t="e">
        <v>#N/A</v>
      </c>
    </row>
    <row r="4" spans="1:28">
      <c r="A4" t="s">
        <v>413</v>
      </c>
      <c r="B4" t="s">
        <v>183</v>
      </c>
      <c r="C4" s="1" t="s">
        <v>424</v>
      </c>
      <c r="D4" t="s">
        <v>408</v>
      </c>
      <c r="E4">
        <v>10</v>
      </c>
      <c r="F4">
        <v>41</v>
      </c>
      <c r="G4" t="s">
        <v>467</v>
      </c>
      <c r="H4" t="s">
        <v>71</v>
      </c>
      <c r="I4" t="str">
        <f>VLOOKUP($G4,成本汇总!$A$1:$R$101,COLUMN()-7,FALSE)</f>
        <v>17M1776</v>
      </c>
      <c r="J4" t="str">
        <f>VLOOKUP($G4,成本汇总!$A$1:$R$101,COLUMN()-7,FALSE)</f>
        <v>李四</v>
      </c>
      <c r="K4" t="str">
        <f>VLOOKUP($G4,成本汇总!$A$1:$R$101,COLUMN()-7,FALSE)</f>
        <v>李四公司高管</v>
      </c>
      <c r="L4" t="str">
        <f>VLOOKUP($G4,成本汇总!$A$1:$R$101,COLUMN()-7,FALSE)</f>
        <v>办公室</v>
      </c>
      <c r="M4" t="str">
        <f>VLOOKUP($G4,成本汇总!$A$1:$R$101,COLUMN()-7,FALSE)</f>
        <v>主营业务成本</v>
      </c>
      <c r="N4" s="9">
        <f>VLOOKUP($G4,成本汇总!$A$1:$R$101,COLUMN()-7,FALSE)*$E4/SUMIF($G:$G,"="&amp;$G4,$E:$E)</f>
        <v>937.5</v>
      </c>
      <c r="O4" s="9">
        <f>VLOOKUP($G4,成本汇总!$A$1:$R$101,COLUMN()-7,FALSE)*$E4/SUMIF($G:$G,"="&amp;$G4,$E:$E)</f>
        <v>0</v>
      </c>
      <c r="P4" s="9">
        <f>VLOOKUP($G4,成本汇总!$A$1:$R$101,COLUMN()-7,FALSE)*$E4/SUMIF($G:$G,"="&amp;$G4,$E:$E)</f>
        <v>0</v>
      </c>
      <c r="Q4" s="9">
        <f>VLOOKUP($G4,成本汇总!$A$1:$R$101,COLUMN()-7,FALSE)*$E4/SUMIF($G:$G,"="&amp;$G4,$E:$E)</f>
        <v>0</v>
      </c>
      <c r="R4" s="9">
        <f>VLOOKUP($G4,成本汇总!$A$1:$R$101,COLUMN()-7,FALSE)*$E4/SUMIF($G:$G,"="&amp;$G4,$E:$E)</f>
        <v>0</v>
      </c>
      <c r="S4" s="9">
        <f>VLOOKUP($G4,成本汇总!$A$1:$R$101,COLUMN()-7,FALSE)*$E4/SUMIF($G:$G,"="&amp;$G4,$E:$E)</f>
        <v>0</v>
      </c>
      <c r="T4" s="9">
        <f>VLOOKUP($G4,成本汇总!$A$1:$R$101,COLUMN()-7,FALSE)*$E4/SUMIF($G:$G,"="&amp;$G4,$E:$E)</f>
        <v>0</v>
      </c>
      <c r="U4" s="9">
        <f>VLOOKUP($G4,成本汇总!$A$1:$R$101,COLUMN()-7,FALSE)*$E4/SUMIF($G:$G,"="&amp;$G4,$E:$E)</f>
        <v>0</v>
      </c>
      <c r="V4" s="9">
        <f>VLOOKUP($G4,成本汇总!$A$1:$R$101,COLUMN()-7,FALSE)*$E4/SUMIF($G:$G,"="&amp;$G4,$E:$E)</f>
        <v>4.0625</v>
      </c>
      <c r="W4" s="9">
        <f>VLOOKUP($G4,成本汇总!$A$1:$R$101,COLUMN()-7,FALSE)*$E4/SUMIF($G:$G,"="&amp;$G4,$E:$E)</f>
        <v>0</v>
      </c>
      <c r="X4" s="9">
        <f>VLOOKUP($G4,成本汇总!$A$1:$R$101,COLUMN()-7,FALSE)*$E4/SUMIF($G:$G,"="&amp;$G4,$E:$E)</f>
        <v>941.5625</v>
      </c>
      <c r="Y4" s="43">
        <f>VLOOKUP($G4,成本汇总!$A$1:$R$101,COLUMN()-7,FALSE)*$E4/SUMIF($G:$G,"="&amp;$G4,$E:$E)</f>
        <v>4.0625</v>
      </c>
      <c r="Z4" t="str">
        <f t="shared" si="0"/>
        <v>2017-JKSH-BD-RPT</v>
      </c>
      <c r="AA4" t="e">
        <f>VLOOKUP(D4,Sheet7!$B$2:$C$13,2,FALSE)</f>
        <v>#N/A</v>
      </c>
      <c r="AB4" t="e">
        <v>#N/A</v>
      </c>
    </row>
    <row r="5" spans="1:28">
      <c r="A5" t="s">
        <v>413</v>
      </c>
      <c r="B5" t="s">
        <v>183</v>
      </c>
      <c r="C5" s="1" t="s">
        <v>424</v>
      </c>
      <c r="D5" t="s">
        <v>410</v>
      </c>
      <c r="E5">
        <v>10</v>
      </c>
      <c r="F5">
        <v>41</v>
      </c>
      <c r="G5" t="s">
        <v>467</v>
      </c>
      <c r="H5" t="s">
        <v>71</v>
      </c>
      <c r="I5" t="str">
        <f>VLOOKUP($G5,成本汇总!$A$1:$R$101,COLUMN()-7,FALSE)</f>
        <v>17M1776</v>
      </c>
      <c r="J5" t="str">
        <f>VLOOKUP($G5,成本汇总!$A$1:$R$101,COLUMN()-7,FALSE)</f>
        <v>李四</v>
      </c>
      <c r="K5" t="str">
        <f>VLOOKUP($G5,成本汇总!$A$1:$R$101,COLUMN()-7,FALSE)</f>
        <v>李四公司高管</v>
      </c>
      <c r="L5" t="str">
        <f>VLOOKUP($G5,成本汇总!$A$1:$R$101,COLUMN()-7,FALSE)</f>
        <v>办公室</v>
      </c>
      <c r="M5" t="str">
        <f>VLOOKUP($G5,成本汇总!$A$1:$R$101,COLUMN()-7,FALSE)</f>
        <v>主营业务成本</v>
      </c>
      <c r="N5" s="9">
        <f>VLOOKUP($G5,成本汇总!$A$1:$R$101,COLUMN()-7,FALSE)*$E5/SUMIF($G:$G,"="&amp;$G5,$E:$E)</f>
        <v>937.5</v>
      </c>
      <c r="O5" s="9">
        <f>VLOOKUP($G5,成本汇总!$A$1:$R$101,COLUMN()-7,FALSE)*$E5/SUMIF($G:$G,"="&amp;$G5,$E:$E)</f>
        <v>0</v>
      </c>
      <c r="P5" s="9">
        <f>VLOOKUP($G5,成本汇总!$A$1:$R$101,COLUMN()-7,FALSE)*$E5/SUMIF($G:$G,"="&amp;$G5,$E:$E)</f>
        <v>0</v>
      </c>
      <c r="Q5" s="9">
        <f>VLOOKUP($G5,成本汇总!$A$1:$R$101,COLUMN()-7,FALSE)*$E5/SUMIF($G:$G,"="&amp;$G5,$E:$E)</f>
        <v>0</v>
      </c>
      <c r="R5" s="9">
        <f>VLOOKUP($G5,成本汇总!$A$1:$R$101,COLUMN()-7,FALSE)*$E5/SUMIF($G:$G,"="&amp;$G5,$E:$E)</f>
        <v>0</v>
      </c>
      <c r="S5" s="9">
        <f>VLOOKUP($G5,成本汇总!$A$1:$R$101,COLUMN()-7,FALSE)*$E5/SUMIF($G:$G,"="&amp;$G5,$E:$E)</f>
        <v>0</v>
      </c>
      <c r="T5" s="9">
        <f>VLOOKUP($G5,成本汇总!$A$1:$R$101,COLUMN()-7,FALSE)*$E5/SUMIF($G:$G,"="&amp;$G5,$E:$E)</f>
        <v>0</v>
      </c>
      <c r="U5" s="9">
        <f>VLOOKUP($G5,成本汇总!$A$1:$R$101,COLUMN()-7,FALSE)*$E5/SUMIF($G:$G,"="&amp;$G5,$E:$E)</f>
        <v>0</v>
      </c>
      <c r="V5" s="9">
        <f>VLOOKUP($G5,成本汇总!$A$1:$R$101,COLUMN()-7,FALSE)*$E5/SUMIF($G:$G,"="&amp;$G5,$E:$E)</f>
        <v>4.0625</v>
      </c>
      <c r="W5" s="9">
        <f>VLOOKUP($G5,成本汇总!$A$1:$R$101,COLUMN()-7,FALSE)*$E5/SUMIF($G:$G,"="&amp;$G5,$E:$E)</f>
        <v>0</v>
      </c>
      <c r="X5" s="9">
        <f>VLOOKUP($G5,成本汇总!$A$1:$R$101,COLUMN()-7,FALSE)*$E5/SUMIF($G:$G,"="&amp;$G5,$E:$E)</f>
        <v>941.5625</v>
      </c>
      <c r="Y5" s="43">
        <f>VLOOKUP($G5,成本汇总!$A$1:$R$101,COLUMN()-7,FALSE)*$E5/SUMIF($G:$G,"="&amp;$G5,$E:$E)</f>
        <v>4.0625</v>
      </c>
      <c r="Z5" t="str">
        <f t="shared" si="0"/>
        <v>2017-KLZX-DO-R&amp;D</v>
      </c>
      <c r="AA5" t="e">
        <f>VLOOKUP(D5,Sheet7!$B$2:$C$13,2,FALSE)</f>
        <v>#N/A</v>
      </c>
      <c r="AB5" t="e">
        <v>#N/A</v>
      </c>
    </row>
    <row r="6" spans="1:28">
      <c r="A6" t="s">
        <v>413</v>
      </c>
      <c r="B6" t="s">
        <v>183</v>
      </c>
      <c r="C6" s="1" t="s">
        <v>424</v>
      </c>
      <c r="D6" t="s">
        <v>416</v>
      </c>
      <c r="E6">
        <v>10</v>
      </c>
      <c r="F6">
        <v>41</v>
      </c>
      <c r="G6" t="s">
        <v>467</v>
      </c>
      <c r="H6" t="s">
        <v>71</v>
      </c>
      <c r="I6" t="str">
        <f>VLOOKUP($G6,成本汇总!$A$1:$R$101,COLUMN()-7,FALSE)</f>
        <v>17M1776</v>
      </c>
      <c r="J6" t="str">
        <f>VLOOKUP($G6,成本汇总!$A$1:$R$101,COLUMN()-7,FALSE)</f>
        <v>李四</v>
      </c>
      <c r="K6" t="str">
        <f>VLOOKUP($G6,成本汇总!$A$1:$R$101,COLUMN()-7,FALSE)</f>
        <v>李四公司高管</v>
      </c>
      <c r="L6" t="str">
        <f>VLOOKUP($G6,成本汇总!$A$1:$R$101,COLUMN()-7,FALSE)</f>
        <v>办公室</v>
      </c>
      <c r="M6" t="str">
        <f>VLOOKUP($G6,成本汇总!$A$1:$R$101,COLUMN()-7,FALSE)</f>
        <v>主营业务成本</v>
      </c>
      <c r="N6" s="9">
        <f>VLOOKUP($G6,成本汇总!$A$1:$R$101,COLUMN()-7,FALSE)*$E6/SUMIF($G:$G,"="&amp;$G6,$E:$E)</f>
        <v>937.5</v>
      </c>
      <c r="O6" s="9">
        <f>VLOOKUP($G6,成本汇总!$A$1:$R$101,COLUMN()-7,FALSE)*$E6/SUMIF($G:$G,"="&amp;$G6,$E:$E)</f>
        <v>0</v>
      </c>
      <c r="P6" s="9">
        <f>VLOOKUP($G6,成本汇总!$A$1:$R$101,COLUMN()-7,FALSE)*$E6/SUMIF($G:$G,"="&amp;$G6,$E:$E)</f>
        <v>0</v>
      </c>
      <c r="Q6" s="9">
        <f>VLOOKUP($G6,成本汇总!$A$1:$R$101,COLUMN()-7,FALSE)*$E6/SUMIF($G:$G,"="&amp;$G6,$E:$E)</f>
        <v>0</v>
      </c>
      <c r="R6" s="9">
        <f>VLOOKUP($G6,成本汇总!$A$1:$R$101,COLUMN()-7,FALSE)*$E6/SUMIF($G:$G,"="&amp;$G6,$E:$E)</f>
        <v>0</v>
      </c>
      <c r="S6" s="9">
        <f>VLOOKUP($G6,成本汇总!$A$1:$R$101,COLUMN()-7,FALSE)*$E6/SUMIF($G:$G,"="&amp;$G6,$E:$E)</f>
        <v>0</v>
      </c>
      <c r="T6" s="9">
        <f>VLOOKUP($G6,成本汇总!$A$1:$R$101,COLUMN()-7,FALSE)*$E6/SUMIF($G:$G,"="&amp;$G6,$E:$E)</f>
        <v>0</v>
      </c>
      <c r="U6" s="9">
        <f>VLOOKUP($G6,成本汇总!$A$1:$R$101,COLUMN()-7,FALSE)*$E6/SUMIF($G:$G,"="&amp;$G6,$E:$E)</f>
        <v>0</v>
      </c>
      <c r="V6" s="9">
        <f>VLOOKUP($G6,成本汇总!$A$1:$R$101,COLUMN()-7,FALSE)*$E6/SUMIF($G:$G,"="&amp;$G6,$E:$E)</f>
        <v>4.0625</v>
      </c>
      <c r="W6" s="9">
        <f>VLOOKUP($G6,成本汇总!$A$1:$R$101,COLUMN()-7,FALSE)*$E6/SUMIF($G:$G,"="&amp;$G6,$E:$E)</f>
        <v>0</v>
      </c>
      <c r="X6" s="9">
        <f>VLOOKUP($G6,成本汇总!$A$1:$R$101,COLUMN()-7,FALSE)*$E6/SUMIF($G:$G,"="&amp;$G6,$E:$E)</f>
        <v>941.5625</v>
      </c>
      <c r="Y6" s="43">
        <f>VLOOKUP($G6,成本汇总!$A$1:$R$101,COLUMN()-7,FALSE)*$E6/SUMIF($G:$G,"="&amp;$G6,$E:$E)</f>
        <v>4.0625</v>
      </c>
      <c r="Z6" t="str">
        <f t="shared" si="0"/>
        <v>2017-UPA-ALL-R&amp;DSYDC</v>
      </c>
      <c r="AA6" t="e">
        <f>VLOOKUP(D6,Sheet7!$B$2:$C$13,2,FALSE)</f>
        <v>#N/A</v>
      </c>
      <c r="AB6" t="e">
        <v>#N/A</v>
      </c>
    </row>
    <row r="7" spans="1:28">
      <c r="A7" t="s">
        <v>413</v>
      </c>
      <c r="B7" t="s">
        <v>183</v>
      </c>
      <c r="C7" s="1" t="s">
        <v>424</v>
      </c>
      <c r="D7" t="s">
        <v>395</v>
      </c>
      <c r="E7">
        <v>10</v>
      </c>
      <c r="F7">
        <v>41</v>
      </c>
      <c r="G7" t="s">
        <v>467</v>
      </c>
      <c r="H7" t="s">
        <v>71</v>
      </c>
      <c r="I7" t="str">
        <f>VLOOKUP($G7,成本汇总!$A$1:$R$101,COLUMN()-7,FALSE)</f>
        <v>17M1776</v>
      </c>
      <c r="J7" t="str">
        <f>VLOOKUP($G7,成本汇总!$A$1:$R$101,COLUMN()-7,FALSE)</f>
        <v>李四</v>
      </c>
      <c r="K7" t="str">
        <f>VLOOKUP($G7,成本汇总!$A$1:$R$101,COLUMN()-7,FALSE)</f>
        <v>李四公司高管</v>
      </c>
      <c r="L7" t="str">
        <f>VLOOKUP($G7,成本汇总!$A$1:$R$101,COLUMN()-7,FALSE)</f>
        <v>办公室</v>
      </c>
      <c r="M7" t="str">
        <f>VLOOKUP($G7,成本汇总!$A$1:$R$101,COLUMN()-7,FALSE)</f>
        <v>主营业务成本</v>
      </c>
      <c r="N7" s="9">
        <f>VLOOKUP($G7,成本汇总!$A$1:$R$101,COLUMN()-7,FALSE)*$E7/SUMIF($G:$G,"="&amp;$G7,$E:$E)</f>
        <v>937.5</v>
      </c>
      <c r="O7" s="9">
        <f>VLOOKUP($G7,成本汇总!$A$1:$R$101,COLUMN()-7,FALSE)*$E7/SUMIF($G:$G,"="&amp;$G7,$E:$E)</f>
        <v>0</v>
      </c>
      <c r="P7" s="9">
        <f>VLOOKUP($G7,成本汇总!$A$1:$R$101,COLUMN()-7,FALSE)*$E7/SUMIF($G:$G,"="&amp;$G7,$E:$E)</f>
        <v>0</v>
      </c>
      <c r="Q7" s="9">
        <f>VLOOKUP($G7,成本汇总!$A$1:$R$101,COLUMN()-7,FALSE)*$E7/SUMIF($G:$G,"="&amp;$G7,$E:$E)</f>
        <v>0</v>
      </c>
      <c r="R7" s="9">
        <f>VLOOKUP($G7,成本汇总!$A$1:$R$101,COLUMN()-7,FALSE)*$E7/SUMIF($G:$G,"="&amp;$G7,$E:$E)</f>
        <v>0</v>
      </c>
      <c r="S7" s="9">
        <f>VLOOKUP($G7,成本汇总!$A$1:$R$101,COLUMN()-7,FALSE)*$E7/SUMIF($G:$G,"="&amp;$G7,$E:$E)</f>
        <v>0</v>
      </c>
      <c r="T7" s="9">
        <f>VLOOKUP($G7,成本汇总!$A$1:$R$101,COLUMN()-7,FALSE)*$E7/SUMIF($G:$G,"="&amp;$G7,$E:$E)</f>
        <v>0</v>
      </c>
      <c r="U7" s="9">
        <f>VLOOKUP($G7,成本汇总!$A$1:$R$101,COLUMN()-7,FALSE)*$E7/SUMIF($G:$G,"="&amp;$G7,$E:$E)</f>
        <v>0</v>
      </c>
      <c r="V7" s="9">
        <f>VLOOKUP($G7,成本汇总!$A$1:$R$101,COLUMN()-7,FALSE)*$E7/SUMIF($G:$G,"="&amp;$G7,$E:$E)</f>
        <v>4.0625</v>
      </c>
      <c r="W7" s="9">
        <f>VLOOKUP($G7,成本汇总!$A$1:$R$101,COLUMN()-7,FALSE)*$E7/SUMIF($G:$G,"="&amp;$G7,$E:$E)</f>
        <v>0</v>
      </c>
      <c r="X7" s="9">
        <f>VLOOKUP($G7,成本汇总!$A$1:$R$101,COLUMN()-7,FALSE)*$E7/SUMIF($G:$G,"="&amp;$G7,$E:$E)</f>
        <v>941.5625</v>
      </c>
      <c r="Y7" s="43">
        <f>VLOOKUP($G7,成本汇总!$A$1:$R$101,COLUMN()-7,FALSE)*$E7/SUMIF($G:$G,"="&amp;$G7,$E:$E)</f>
        <v>4.0625</v>
      </c>
      <c r="Z7" t="str">
        <f t="shared" si="0"/>
        <v>2017-PMY-SC-R&amp;D</v>
      </c>
      <c r="AA7" t="e">
        <f>VLOOKUP(D7,Sheet7!$B$2:$C$13,2,FALSE)</f>
        <v>#N/A</v>
      </c>
      <c r="AB7" t="e">
        <v>#N/A</v>
      </c>
    </row>
    <row r="8" spans="1:28">
      <c r="A8" t="s">
        <v>413</v>
      </c>
      <c r="B8" t="s">
        <v>183</v>
      </c>
      <c r="C8" s="1" t="s">
        <v>425</v>
      </c>
      <c r="D8" t="s">
        <v>359</v>
      </c>
      <c r="E8">
        <v>10</v>
      </c>
      <c r="F8">
        <v>42</v>
      </c>
      <c r="G8" t="s">
        <v>467</v>
      </c>
      <c r="H8" t="s">
        <v>71</v>
      </c>
      <c r="I8" t="str">
        <f>VLOOKUP($G8,成本汇总!$A$1:$R$101,COLUMN()-7,FALSE)</f>
        <v>17M1776</v>
      </c>
      <c r="J8" t="str">
        <f>VLOOKUP($G8,成本汇总!$A$1:$R$101,COLUMN()-7,FALSE)</f>
        <v>李四</v>
      </c>
      <c r="K8" t="str">
        <f>VLOOKUP($G8,成本汇总!$A$1:$R$101,COLUMN()-7,FALSE)</f>
        <v>李四公司高管</v>
      </c>
      <c r="L8" t="str">
        <f>VLOOKUP($G8,成本汇总!$A$1:$R$101,COLUMN()-7,FALSE)</f>
        <v>办公室</v>
      </c>
      <c r="M8" t="str">
        <f>VLOOKUP($G8,成本汇总!$A$1:$R$101,COLUMN()-7,FALSE)</f>
        <v>主营业务成本</v>
      </c>
      <c r="N8" s="9">
        <f>VLOOKUP($G8,成本汇总!$A$1:$R$101,COLUMN()-7,FALSE)*$E8/SUMIF($G:$G,"="&amp;$G8,$E:$E)</f>
        <v>937.5</v>
      </c>
      <c r="O8" s="9">
        <f>VLOOKUP($G8,成本汇总!$A$1:$R$101,COLUMN()-7,FALSE)*$E8/SUMIF($G:$G,"="&amp;$G8,$E:$E)</f>
        <v>0</v>
      </c>
      <c r="P8" s="9">
        <f>VLOOKUP($G8,成本汇总!$A$1:$R$101,COLUMN()-7,FALSE)*$E8/SUMIF($G:$G,"="&amp;$G8,$E:$E)</f>
        <v>0</v>
      </c>
      <c r="Q8" s="9">
        <f>VLOOKUP($G8,成本汇总!$A$1:$R$101,COLUMN()-7,FALSE)*$E8/SUMIF($G:$G,"="&amp;$G8,$E:$E)</f>
        <v>0</v>
      </c>
      <c r="R8" s="9">
        <f>VLOOKUP($G8,成本汇总!$A$1:$R$101,COLUMN()-7,FALSE)*$E8/SUMIF($G:$G,"="&amp;$G8,$E:$E)</f>
        <v>0</v>
      </c>
      <c r="S8" s="9">
        <f>VLOOKUP($G8,成本汇总!$A$1:$R$101,COLUMN()-7,FALSE)*$E8/SUMIF($G:$G,"="&amp;$G8,$E:$E)</f>
        <v>0</v>
      </c>
      <c r="T8" s="9">
        <f>VLOOKUP($G8,成本汇总!$A$1:$R$101,COLUMN()-7,FALSE)*$E8/SUMIF($G:$G,"="&amp;$G8,$E:$E)</f>
        <v>0</v>
      </c>
      <c r="U8" s="9">
        <f>VLOOKUP($G8,成本汇总!$A$1:$R$101,COLUMN()-7,FALSE)*$E8/SUMIF($G:$G,"="&amp;$G8,$E:$E)</f>
        <v>0</v>
      </c>
      <c r="V8" s="9">
        <f>VLOOKUP($G8,成本汇总!$A$1:$R$101,COLUMN()-7,FALSE)*$E8/SUMIF($G:$G,"="&amp;$G8,$E:$E)</f>
        <v>4.0625</v>
      </c>
      <c r="W8" s="9">
        <f>VLOOKUP($G8,成本汇总!$A$1:$R$101,COLUMN()-7,FALSE)*$E8/SUMIF($G:$G,"="&amp;$G8,$E:$E)</f>
        <v>0</v>
      </c>
      <c r="X8" s="9">
        <f>VLOOKUP($G8,成本汇总!$A$1:$R$101,COLUMN()-7,FALSE)*$E8/SUMIF($G:$G,"="&amp;$G8,$E:$E)</f>
        <v>941.5625</v>
      </c>
      <c r="Y8" s="43">
        <f>VLOOKUP($G8,成本汇总!$A$1:$R$101,COLUMN()-7,FALSE)*$E8/SUMIF($G:$G,"="&amp;$G8,$E:$E)</f>
        <v>4.0625</v>
      </c>
      <c r="Z8" t="str">
        <f t="shared" si="0"/>
        <v>2016-FFT-ALL-R&amp;DSC</v>
      </c>
      <c r="AA8" t="e">
        <f>VLOOKUP(D8,Sheet7!$B$2:$C$13,2,FALSE)</f>
        <v>#N/A</v>
      </c>
      <c r="AB8" t="e">
        <v>#N/A</v>
      </c>
    </row>
    <row r="9" spans="1:28">
      <c r="A9" t="s">
        <v>413</v>
      </c>
      <c r="B9" t="s">
        <v>183</v>
      </c>
      <c r="C9" s="1" t="s">
        <v>425</v>
      </c>
      <c r="D9" t="s">
        <v>416</v>
      </c>
      <c r="E9">
        <v>10</v>
      </c>
      <c r="F9">
        <v>42</v>
      </c>
      <c r="G9" t="s">
        <v>467</v>
      </c>
      <c r="H9" t="s">
        <v>71</v>
      </c>
      <c r="I9" t="str">
        <f>VLOOKUP($G9,成本汇总!$A$1:$R$101,COLUMN()-7,FALSE)</f>
        <v>17M1776</v>
      </c>
      <c r="J9" t="str">
        <f>VLOOKUP($G9,成本汇总!$A$1:$R$101,COLUMN()-7,FALSE)</f>
        <v>李四</v>
      </c>
      <c r="K9" t="str">
        <f>VLOOKUP($G9,成本汇总!$A$1:$R$101,COLUMN()-7,FALSE)</f>
        <v>李四公司高管</v>
      </c>
      <c r="L9" t="str">
        <f>VLOOKUP($G9,成本汇总!$A$1:$R$101,COLUMN()-7,FALSE)</f>
        <v>办公室</v>
      </c>
      <c r="M9" t="str">
        <f>VLOOKUP($G9,成本汇总!$A$1:$R$101,COLUMN()-7,FALSE)</f>
        <v>主营业务成本</v>
      </c>
      <c r="N9" s="9">
        <f>VLOOKUP($G9,成本汇总!$A$1:$R$101,COLUMN()-7,FALSE)*$E9/SUMIF($G:$G,"="&amp;$G9,$E:$E)</f>
        <v>937.5</v>
      </c>
      <c r="O9" s="9">
        <f>VLOOKUP($G9,成本汇总!$A$1:$R$101,COLUMN()-7,FALSE)*$E9/SUMIF($G:$G,"="&amp;$G9,$E:$E)</f>
        <v>0</v>
      </c>
      <c r="P9" s="9">
        <f>VLOOKUP($G9,成本汇总!$A$1:$R$101,COLUMN()-7,FALSE)*$E9/SUMIF($G:$G,"="&amp;$G9,$E:$E)</f>
        <v>0</v>
      </c>
      <c r="Q9" s="9">
        <f>VLOOKUP($G9,成本汇总!$A$1:$R$101,COLUMN()-7,FALSE)*$E9/SUMIF($G:$G,"="&amp;$G9,$E:$E)</f>
        <v>0</v>
      </c>
      <c r="R9" s="9">
        <f>VLOOKUP($G9,成本汇总!$A$1:$R$101,COLUMN()-7,FALSE)*$E9/SUMIF($G:$G,"="&amp;$G9,$E:$E)</f>
        <v>0</v>
      </c>
      <c r="S9" s="9">
        <f>VLOOKUP($G9,成本汇总!$A$1:$R$101,COLUMN()-7,FALSE)*$E9/SUMIF($G:$G,"="&amp;$G9,$E:$E)</f>
        <v>0</v>
      </c>
      <c r="T9" s="9">
        <f>VLOOKUP($G9,成本汇总!$A$1:$R$101,COLUMN()-7,FALSE)*$E9/SUMIF($G:$G,"="&amp;$G9,$E:$E)</f>
        <v>0</v>
      </c>
      <c r="U9" s="9">
        <f>VLOOKUP($G9,成本汇总!$A$1:$R$101,COLUMN()-7,FALSE)*$E9/SUMIF($G:$G,"="&amp;$G9,$E:$E)</f>
        <v>0</v>
      </c>
      <c r="V9" s="9">
        <f>VLOOKUP($G9,成本汇总!$A$1:$R$101,COLUMN()-7,FALSE)*$E9/SUMIF($G:$G,"="&amp;$G9,$E:$E)</f>
        <v>4.0625</v>
      </c>
      <c r="W9" s="9">
        <f>VLOOKUP($G9,成本汇总!$A$1:$R$101,COLUMN()-7,FALSE)*$E9/SUMIF($G:$G,"="&amp;$G9,$E:$E)</f>
        <v>0</v>
      </c>
      <c r="X9" s="9">
        <f>VLOOKUP($G9,成本汇总!$A$1:$R$101,COLUMN()-7,FALSE)*$E9/SUMIF($G:$G,"="&amp;$G9,$E:$E)</f>
        <v>941.5625</v>
      </c>
      <c r="Y9" s="43">
        <f>VLOOKUP($G9,成本汇总!$A$1:$R$101,COLUMN()-7,FALSE)*$E9/SUMIF($G:$G,"="&amp;$G9,$E:$E)</f>
        <v>4.0625</v>
      </c>
      <c r="Z9" t="str">
        <f t="shared" si="0"/>
        <v>2017-UPA-ALL-R&amp;DSYDC</v>
      </c>
      <c r="AA9" t="e">
        <f>VLOOKUP(D9,Sheet7!$B$2:$C$13,2,FALSE)</f>
        <v>#N/A</v>
      </c>
      <c r="AB9" t="e">
        <v>#N/A</v>
      </c>
    </row>
    <row r="10" spans="1:28">
      <c r="A10" t="s">
        <v>413</v>
      </c>
      <c r="B10" t="s">
        <v>183</v>
      </c>
      <c r="C10" s="1" t="s">
        <v>425</v>
      </c>
      <c r="D10" t="s">
        <v>396</v>
      </c>
      <c r="E10">
        <v>10</v>
      </c>
      <c r="F10">
        <v>42</v>
      </c>
      <c r="G10" t="s">
        <v>467</v>
      </c>
      <c r="H10" t="s">
        <v>71</v>
      </c>
      <c r="I10" t="str">
        <f>VLOOKUP($G10,成本汇总!$A$1:$R$101,COLUMN()-7,FALSE)</f>
        <v>17M1776</v>
      </c>
      <c r="J10" t="str">
        <f>VLOOKUP($G10,成本汇总!$A$1:$R$101,COLUMN()-7,FALSE)</f>
        <v>李四</v>
      </c>
      <c r="K10" t="str">
        <f>VLOOKUP($G10,成本汇总!$A$1:$R$101,COLUMN()-7,FALSE)</f>
        <v>李四公司高管</v>
      </c>
      <c r="L10" t="str">
        <f>VLOOKUP($G10,成本汇总!$A$1:$R$101,COLUMN()-7,FALSE)</f>
        <v>办公室</v>
      </c>
      <c r="M10" t="str">
        <f>VLOOKUP($G10,成本汇总!$A$1:$R$101,COLUMN()-7,FALSE)</f>
        <v>主营业务成本</v>
      </c>
      <c r="N10" s="9">
        <f>VLOOKUP($G10,成本汇总!$A$1:$R$101,COLUMN()-7,FALSE)*$E10/SUMIF($G:$G,"="&amp;$G10,$E:$E)</f>
        <v>937.5</v>
      </c>
      <c r="O10" s="9">
        <f>VLOOKUP($G10,成本汇总!$A$1:$R$101,COLUMN()-7,FALSE)*$E10/SUMIF($G:$G,"="&amp;$G10,$E:$E)</f>
        <v>0</v>
      </c>
      <c r="P10" s="9">
        <f>VLOOKUP($G10,成本汇总!$A$1:$R$101,COLUMN()-7,FALSE)*$E10/SUMIF($G:$G,"="&amp;$G10,$E:$E)</f>
        <v>0</v>
      </c>
      <c r="Q10" s="9">
        <f>VLOOKUP($G10,成本汇总!$A$1:$R$101,COLUMN()-7,FALSE)*$E10/SUMIF($G:$G,"="&amp;$G10,$E:$E)</f>
        <v>0</v>
      </c>
      <c r="R10" s="9">
        <f>VLOOKUP($G10,成本汇总!$A$1:$R$101,COLUMN()-7,FALSE)*$E10/SUMIF($G:$G,"="&amp;$G10,$E:$E)</f>
        <v>0</v>
      </c>
      <c r="S10" s="9">
        <f>VLOOKUP($G10,成本汇总!$A$1:$R$101,COLUMN()-7,FALSE)*$E10/SUMIF($G:$G,"="&amp;$G10,$E:$E)</f>
        <v>0</v>
      </c>
      <c r="T10" s="9">
        <f>VLOOKUP($G10,成本汇总!$A$1:$R$101,COLUMN()-7,FALSE)*$E10/SUMIF($G:$G,"="&amp;$G10,$E:$E)</f>
        <v>0</v>
      </c>
      <c r="U10" s="9">
        <f>VLOOKUP($G10,成本汇总!$A$1:$R$101,COLUMN()-7,FALSE)*$E10/SUMIF($G:$G,"="&amp;$G10,$E:$E)</f>
        <v>0</v>
      </c>
      <c r="V10" s="9">
        <f>VLOOKUP($G10,成本汇总!$A$1:$R$101,COLUMN()-7,FALSE)*$E10/SUMIF($G:$G,"="&amp;$G10,$E:$E)</f>
        <v>4.0625</v>
      </c>
      <c r="W10" s="9">
        <f>VLOOKUP($G10,成本汇总!$A$1:$R$101,COLUMN()-7,FALSE)*$E10/SUMIF($G:$G,"="&amp;$G10,$E:$E)</f>
        <v>0</v>
      </c>
      <c r="X10" s="9">
        <f>VLOOKUP($G10,成本汇总!$A$1:$R$101,COLUMN()-7,FALSE)*$E10/SUMIF($G:$G,"="&amp;$G10,$E:$E)</f>
        <v>941.5625</v>
      </c>
      <c r="Y10" s="43">
        <f>VLOOKUP($G10,成本汇总!$A$1:$R$101,COLUMN()-7,FALSE)*$E10/SUMIF($G:$G,"="&amp;$G10,$E:$E)</f>
        <v>4.0625</v>
      </c>
      <c r="Z10" t="str">
        <f t="shared" si="0"/>
        <v>2017-UPA-MO-NT&amp;M</v>
      </c>
      <c r="AA10" t="e">
        <f>VLOOKUP(D10,Sheet7!$B$2:$C$13,2,FALSE)</f>
        <v>#N/A</v>
      </c>
      <c r="AB10" t="e">
        <v>#N/A</v>
      </c>
    </row>
    <row r="11" spans="1:28">
      <c r="A11" t="s">
        <v>413</v>
      </c>
      <c r="B11" t="s">
        <v>183</v>
      </c>
      <c r="C11" s="1" t="s">
        <v>425</v>
      </c>
      <c r="D11" t="s">
        <v>398</v>
      </c>
      <c r="E11">
        <v>10</v>
      </c>
      <c r="F11">
        <v>42</v>
      </c>
      <c r="G11" t="s">
        <v>467</v>
      </c>
      <c r="H11" t="s">
        <v>71</v>
      </c>
      <c r="I11" t="str">
        <f>VLOOKUP($G11,成本汇总!$A$1:$R$101,COLUMN()-7,FALSE)</f>
        <v>17M1776</v>
      </c>
      <c r="J11" t="str">
        <f>VLOOKUP($G11,成本汇总!$A$1:$R$101,COLUMN()-7,FALSE)</f>
        <v>李四</v>
      </c>
      <c r="K11" t="str">
        <f>VLOOKUP($G11,成本汇总!$A$1:$R$101,COLUMN()-7,FALSE)</f>
        <v>李四公司高管</v>
      </c>
      <c r="L11" t="str">
        <f>VLOOKUP($G11,成本汇总!$A$1:$R$101,COLUMN()-7,FALSE)</f>
        <v>办公室</v>
      </c>
      <c r="M11" t="str">
        <f>VLOOKUP($G11,成本汇总!$A$1:$R$101,COLUMN()-7,FALSE)</f>
        <v>主营业务成本</v>
      </c>
      <c r="N11" s="9">
        <f>VLOOKUP($G11,成本汇总!$A$1:$R$101,COLUMN()-7,FALSE)*$E11/SUMIF($G:$G,"="&amp;$G11,$E:$E)</f>
        <v>937.5</v>
      </c>
      <c r="O11" s="9">
        <f>VLOOKUP($G11,成本汇总!$A$1:$R$101,COLUMN()-7,FALSE)*$E11/SUMIF($G:$G,"="&amp;$G11,$E:$E)</f>
        <v>0</v>
      </c>
      <c r="P11" s="9">
        <f>VLOOKUP($G11,成本汇总!$A$1:$R$101,COLUMN()-7,FALSE)*$E11/SUMIF($G:$G,"="&amp;$G11,$E:$E)</f>
        <v>0</v>
      </c>
      <c r="Q11" s="9">
        <f>VLOOKUP($G11,成本汇总!$A$1:$R$101,COLUMN()-7,FALSE)*$E11/SUMIF($G:$G,"="&amp;$G11,$E:$E)</f>
        <v>0</v>
      </c>
      <c r="R11" s="9">
        <f>VLOOKUP($G11,成本汇总!$A$1:$R$101,COLUMN()-7,FALSE)*$E11/SUMIF($G:$G,"="&amp;$G11,$E:$E)</f>
        <v>0</v>
      </c>
      <c r="S11" s="9">
        <f>VLOOKUP($G11,成本汇总!$A$1:$R$101,COLUMN()-7,FALSE)*$E11/SUMIF($G:$G,"="&amp;$G11,$E:$E)</f>
        <v>0</v>
      </c>
      <c r="T11" s="9">
        <f>VLOOKUP($G11,成本汇总!$A$1:$R$101,COLUMN()-7,FALSE)*$E11/SUMIF($G:$G,"="&amp;$G11,$E:$E)</f>
        <v>0</v>
      </c>
      <c r="U11" s="9">
        <f>VLOOKUP($G11,成本汇总!$A$1:$R$101,COLUMN()-7,FALSE)*$E11/SUMIF($G:$G,"="&amp;$G11,$E:$E)</f>
        <v>0</v>
      </c>
      <c r="V11" s="9">
        <f>VLOOKUP($G11,成本汇总!$A$1:$R$101,COLUMN()-7,FALSE)*$E11/SUMIF($G:$G,"="&amp;$G11,$E:$E)</f>
        <v>4.0625</v>
      </c>
      <c r="W11" s="9">
        <f>VLOOKUP($G11,成本汇总!$A$1:$R$101,COLUMN()-7,FALSE)*$E11/SUMIF($G:$G,"="&amp;$G11,$E:$E)</f>
        <v>0</v>
      </c>
      <c r="X11" s="9">
        <f>VLOOKUP($G11,成本汇总!$A$1:$R$101,COLUMN()-7,FALSE)*$E11/SUMIF($G:$G,"="&amp;$G11,$E:$E)</f>
        <v>941.5625</v>
      </c>
      <c r="Y11" s="43">
        <f>VLOOKUP($G11,成本汇总!$A$1:$R$101,COLUMN()-7,FALSE)*$E11/SUMIF($G:$G,"="&amp;$G11,$E:$E)</f>
        <v>4.0625</v>
      </c>
      <c r="Z11" t="str">
        <f t="shared" si="0"/>
        <v>2017-JSKJ-BX-SC</v>
      </c>
      <c r="AA11" t="e">
        <f>VLOOKUP(D11,Sheet7!$B$2:$C$13,2,FALSE)</f>
        <v>#N/A</v>
      </c>
      <c r="AB11" t="e">
        <v>#N/A</v>
      </c>
    </row>
    <row r="12" spans="1:28">
      <c r="A12" t="s">
        <v>413</v>
      </c>
      <c r="B12" t="s">
        <v>183</v>
      </c>
      <c r="C12" s="1" t="s">
        <v>426</v>
      </c>
      <c r="D12" t="s">
        <v>408</v>
      </c>
      <c r="E12">
        <v>4</v>
      </c>
      <c r="F12">
        <v>43</v>
      </c>
      <c r="G12" t="s">
        <v>467</v>
      </c>
      <c r="H12" t="s">
        <v>71</v>
      </c>
      <c r="I12" t="str">
        <f>VLOOKUP($G12,成本汇总!$A$1:$R$101,COLUMN()-7,FALSE)</f>
        <v>17M1776</v>
      </c>
      <c r="J12" t="str">
        <f>VLOOKUP($G12,成本汇总!$A$1:$R$101,COLUMN()-7,FALSE)</f>
        <v>李四</v>
      </c>
      <c r="K12" t="str">
        <f>VLOOKUP($G12,成本汇总!$A$1:$R$101,COLUMN()-7,FALSE)</f>
        <v>李四公司高管</v>
      </c>
      <c r="L12" t="str">
        <f>VLOOKUP($G12,成本汇总!$A$1:$R$101,COLUMN()-7,FALSE)</f>
        <v>办公室</v>
      </c>
      <c r="M12" t="str">
        <f>VLOOKUP($G12,成本汇总!$A$1:$R$101,COLUMN()-7,FALSE)</f>
        <v>主营业务成本</v>
      </c>
      <c r="N12" s="9">
        <f>VLOOKUP($G12,成本汇总!$A$1:$R$101,COLUMN()-7,FALSE)*$E12/SUMIF($G:$G,"="&amp;$G12,$E:$E)</f>
        <v>375</v>
      </c>
      <c r="O12" s="9">
        <f>VLOOKUP($G12,成本汇总!$A$1:$R$101,COLUMN()-7,FALSE)*$E12/SUMIF($G:$G,"="&amp;$G12,$E:$E)</f>
        <v>0</v>
      </c>
      <c r="P12" s="9">
        <f>VLOOKUP($G12,成本汇总!$A$1:$R$101,COLUMN()-7,FALSE)*$E12/SUMIF($G:$G,"="&amp;$G12,$E:$E)</f>
        <v>0</v>
      </c>
      <c r="Q12" s="9">
        <f>VLOOKUP($G12,成本汇总!$A$1:$R$101,COLUMN()-7,FALSE)*$E12/SUMIF($G:$G,"="&amp;$G12,$E:$E)</f>
        <v>0</v>
      </c>
      <c r="R12" s="9">
        <f>VLOOKUP($G12,成本汇总!$A$1:$R$101,COLUMN()-7,FALSE)*$E12/SUMIF($G:$G,"="&amp;$G12,$E:$E)</f>
        <v>0</v>
      </c>
      <c r="S12" s="9">
        <f>VLOOKUP($G12,成本汇总!$A$1:$R$101,COLUMN()-7,FALSE)*$E12/SUMIF($G:$G,"="&amp;$G12,$E:$E)</f>
        <v>0</v>
      </c>
      <c r="T12" s="9">
        <f>VLOOKUP($G12,成本汇总!$A$1:$R$101,COLUMN()-7,FALSE)*$E12/SUMIF($G:$G,"="&amp;$G12,$E:$E)</f>
        <v>0</v>
      </c>
      <c r="U12" s="9">
        <f>VLOOKUP($G12,成本汇总!$A$1:$R$101,COLUMN()-7,FALSE)*$E12/SUMIF($G:$G,"="&amp;$G12,$E:$E)</f>
        <v>0</v>
      </c>
      <c r="V12" s="9">
        <f>VLOOKUP($G12,成本汇总!$A$1:$R$101,COLUMN()-7,FALSE)*$E12/SUMIF($G:$G,"="&amp;$G12,$E:$E)</f>
        <v>1.625</v>
      </c>
      <c r="W12" s="9">
        <f>VLOOKUP($G12,成本汇总!$A$1:$R$101,COLUMN()-7,FALSE)*$E12/SUMIF($G:$G,"="&amp;$G12,$E:$E)</f>
        <v>0</v>
      </c>
      <c r="X12" s="9">
        <f>VLOOKUP($G12,成本汇总!$A$1:$R$101,COLUMN()-7,FALSE)*$E12/SUMIF($G:$G,"="&amp;$G12,$E:$E)</f>
        <v>376.625</v>
      </c>
      <c r="Y12" s="43">
        <f>VLOOKUP($G12,成本汇总!$A$1:$R$101,COLUMN()-7,FALSE)*$E12/SUMIF($G:$G,"="&amp;$G12,$E:$E)</f>
        <v>1.625</v>
      </c>
      <c r="Z12" t="str">
        <f t="shared" si="0"/>
        <v>2017-JKSH-BD-RPT</v>
      </c>
      <c r="AA12" t="e">
        <f>VLOOKUP(D12,Sheet7!$B$2:$C$13,2,FALSE)</f>
        <v>#N/A</v>
      </c>
      <c r="AB12" t="e">
        <v>#N/A</v>
      </c>
    </row>
    <row r="13" spans="1:28">
      <c r="A13" t="s">
        <v>413</v>
      </c>
      <c r="B13" t="s">
        <v>183</v>
      </c>
      <c r="C13" s="1" t="s">
        <v>426</v>
      </c>
      <c r="D13" t="s">
        <v>410</v>
      </c>
      <c r="E13">
        <v>4</v>
      </c>
      <c r="F13">
        <v>43</v>
      </c>
      <c r="G13" t="s">
        <v>467</v>
      </c>
      <c r="H13" t="s">
        <v>71</v>
      </c>
      <c r="I13" t="str">
        <f>VLOOKUP($G13,成本汇总!$A$1:$R$101,COLUMN()-7,FALSE)</f>
        <v>17M1776</v>
      </c>
      <c r="J13" t="str">
        <f>VLOOKUP($G13,成本汇总!$A$1:$R$101,COLUMN()-7,FALSE)</f>
        <v>李四</v>
      </c>
      <c r="K13" t="str">
        <f>VLOOKUP($G13,成本汇总!$A$1:$R$101,COLUMN()-7,FALSE)</f>
        <v>李四公司高管</v>
      </c>
      <c r="L13" t="str">
        <f>VLOOKUP($G13,成本汇总!$A$1:$R$101,COLUMN()-7,FALSE)</f>
        <v>办公室</v>
      </c>
      <c r="M13" t="str">
        <f>VLOOKUP($G13,成本汇总!$A$1:$R$101,COLUMN()-7,FALSE)</f>
        <v>主营业务成本</v>
      </c>
      <c r="N13" s="9">
        <f>VLOOKUP($G13,成本汇总!$A$1:$R$101,COLUMN()-7,FALSE)*$E13/SUMIF($G:$G,"="&amp;$G13,$E:$E)</f>
        <v>375</v>
      </c>
      <c r="O13" s="9">
        <f>VLOOKUP($G13,成本汇总!$A$1:$R$101,COLUMN()-7,FALSE)*$E13/SUMIF($G:$G,"="&amp;$G13,$E:$E)</f>
        <v>0</v>
      </c>
      <c r="P13" s="9">
        <f>VLOOKUP($G13,成本汇总!$A$1:$R$101,COLUMN()-7,FALSE)*$E13/SUMIF($G:$G,"="&amp;$G13,$E:$E)</f>
        <v>0</v>
      </c>
      <c r="Q13" s="9">
        <f>VLOOKUP($G13,成本汇总!$A$1:$R$101,COLUMN()-7,FALSE)*$E13/SUMIF($G:$G,"="&amp;$G13,$E:$E)</f>
        <v>0</v>
      </c>
      <c r="R13" s="9">
        <f>VLOOKUP($G13,成本汇总!$A$1:$R$101,COLUMN()-7,FALSE)*$E13/SUMIF($G:$G,"="&amp;$G13,$E:$E)</f>
        <v>0</v>
      </c>
      <c r="S13" s="9">
        <f>VLOOKUP($G13,成本汇总!$A$1:$R$101,COLUMN()-7,FALSE)*$E13/SUMIF($G:$G,"="&amp;$G13,$E:$E)</f>
        <v>0</v>
      </c>
      <c r="T13" s="9">
        <f>VLOOKUP($G13,成本汇总!$A$1:$R$101,COLUMN()-7,FALSE)*$E13/SUMIF($G:$G,"="&amp;$G13,$E:$E)</f>
        <v>0</v>
      </c>
      <c r="U13" s="9">
        <f>VLOOKUP($G13,成本汇总!$A$1:$R$101,COLUMN()-7,FALSE)*$E13/SUMIF($G:$G,"="&amp;$G13,$E:$E)</f>
        <v>0</v>
      </c>
      <c r="V13" s="9">
        <f>VLOOKUP($G13,成本汇总!$A$1:$R$101,COLUMN()-7,FALSE)*$E13/SUMIF($G:$G,"="&amp;$G13,$E:$E)</f>
        <v>1.625</v>
      </c>
      <c r="W13" s="9">
        <f>VLOOKUP($G13,成本汇总!$A$1:$R$101,COLUMN()-7,FALSE)*$E13/SUMIF($G:$G,"="&amp;$G13,$E:$E)</f>
        <v>0</v>
      </c>
      <c r="X13" s="9">
        <f>VLOOKUP($G13,成本汇总!$A$1:$R$101,COLUMN()-7,FALSE)*$E13/SUMIF($G:$G,"="&amp;$G13,$E:$E)</f>
        <v>376.625</v>
      </c>
      <c r="Y13" s="43">
        <f>VLOOKUP($G13,成本汇总!$A$1:$R$101,COLUMN()-7,FALSE)*$E13/SUMIF($G:$G,"="&amp;$G13,$E:$E)</f>
        <v>1.625</v>
      </c>
      <c r="Z13" t="str">
        <f t="shared" si="0"/>
        <v>2017-KLZX-DO-R&amp;D</v>
      </c>
      <c r="AA13" t="e">
        <f>VLOOKUP(D13,Sheet7!$B$2:$C$13,2,FALSE)</f>
        <v>#N/A</v>
      </c>
      <c r="AB13" t="e">
        <v>#N/A</v>
      </c>
    </row>
    <row r="14" spans="1:28">
      <c r="A14" t="s">
        <v>413</v>
      </c>
      <c r="B14" t="s">
        <v>183</v>
      </c>
      <c r="C14" s="1" t="s">
        <v>426</v>
      </c>
      <c r="D14" t="s">
        <v>416</v>
      </c>
      <c r="E14">
        <v>4</v>
      </c>
      <c r="F14">
        <v>43</v>
      </c>
      <c r="G14" t="s">
        <v>467</v>
      </c>
      <c r="H14" t="s">
        <v>71</v>
      </c>
      <c r="I14" t="str">
        <f>VLOOKUP($G14,成本汇总!$A$1:$R$101,COLUMN()-7,FALSE)</f>
        <v>17M1776</v>
      </c>
      <c r="J14" t="str">
        <f>VLOOKUP($G14,成本汇总!$A$1:$R$101,COLUMN()-7,FALSE)</f>
        <v>李四</v>
      </c>
      <c r="K14" t="str">
        <f>VLOOKUP($G14,成本汇总!$A$1:$R$101,COLUMN()-7,FALSE)</f>
        <v>李四公司高管</v>
      </c>
      <c r="L14" t="str">
        <f>VLOOKUP($G14,成本汇总!$A$1:$R$101,COLUMN()-7,FALSE)</f>
        <v>办公室</v>
      </c>
      <c r="M14" t="str">
        <f>VLOOKUP($G14,成本汇总!$A$1:$R$101,COLUMN()-7,FALSE)</f>
        <v>主营业务成本</v>
      </c>
      <c r="N14" s="9">
        <f>VLOOKUP($G14,成本汇总!$A$1:$R$101,COLUMN()-7,FALSE)*$E14/SUMIF($G:$G,"="&amp;$G14,$E:$E)</f>
        <v>375</v>
      </c>
      <c r="O14" s="9">
        <f>VLOOKUP($G14,成本汇总!$A$1:$R$101,COLUMN()-7,FALSE)*$E14/SUMIF($G:$G,"="&amp;$G14,$E:$E)</f>
        <v>0</v>
      </c>
      <c r="P14" s="9">
        <f>VLOOKUP($G14,成本汇总!$A$1:$R$101,COLUMN()-7,FALSE)*$E14/SUMIF($G:$G,"="&amp;$G14,$E:$E)</f>
        <v>0</v>
      </c>
      <c r="Q14" s="9">
        <f>VLOOKUP($G14,成本汇总!$A$1:$R$101,COLUMN()-7,FALSE)*$E14/SUMIF($G:$G,"="&amp;$G14,$E:$E)</f>
        <v>0</v>
      </c>
      <c r="R14" s="9">
        <f>VLOOKUP($G14,成本汇总!$A$1:$R$101,COLUMN()-7,FALSE)*$E14/SUMIF($G:$G,"="&amp;$G14,$E:$E)</f>
        <v>0</v>
      </c>
      <c r="S14" s="9">
        <f>VLOOKUP($G14,成本汇总!$A$1:$R$101,COLUMN()-7,FALSE)*$E14/SUMIF($G:$G,"="&amp;$G14,$E:$E)</f>
        <v>0</v>
      </c>
      <c r="T14" s="9">
        <f>VLOOKUP($G14,成本汇总!$A$1:$R$101,COLUMN()-7,FALSE)*$E14/SUMIF($G:$G,"="&amp;$G14,$E:$E)</f>
        <v>0</v>
      </c>
      <c r="U14" s="9">
        <f>VLOOKUP($G14,成本汇总!$A$1:$R$101,COLUMN()-7,FALSE)*$E14/SUMIF($G:$G,"="&amp;$G14,$E:$E)</f>
        <v>0</v>
      </c>
      <c r="V14" s="9">
        <f>VLOOKUP($G14,成本汇总!$A$1:$R$101,COLUMN()-7,FALSE)*$E14/SUMIF($G:$G,"="&amp;$G14,$E:$E)</f>
        <v>1.625</v>
      </c>
      <c r="W14" s="9">
        <f>VLOOKUP($G14,成本汇总!$A$1:$R$101,COLUMN()-7,FALSE)*$E14/SUMIF($G:$G,"="&amp;$G14,$E:$E)</f>
        <v>0</v>
      </c>
      <c r="X14" s="9">
        <f>VLOOKUP($G14,成本汇总!$A$1:$R$101,COLUMN()-7,FALSE)*$E14/SUMIF($G:$G,"="&amp;$G14,$E:$E)</f>
        <v>376.625</v>
      </c>
      <c r="Y14" s="43">
        <f>VLOOKUP($G14,成本汇总!$A$1:$R$101,COLUMN()-7,FALSE)*$E14/SUMIF($G:$G,"="&amp;$G14,$E:$E)</f>
        <v>1.625</v>
      </c>
      <c r="Z14" t="str">
        <f t="shared" si="0"/>
        <v>2017-UPA-ALL-R&amp;DSYDC</v>
      </c>
      <c r="AA14" t="e">
        <f>VLOOKUP(D14,Sheet7!$B$2:$C$13,2,FALSE)</f>
        <v>#N/A</v>
      </c>
      <c r="AB14" t="e">
        <v>#N/A</v>
      </c>
    </row>
    <row r="15" spans="1:28">
      <c r="A15" t="s">
        <v>413</v>
      </c>
      <c r="B15" t="s">
        <v>183</v>
      </c>
      <c r="C15" s="1" t="s">
        <v>426</v>
      </c>
      <c r="D15" t="s">
        <v>395</v>
      </c>
      <c r="E15">
        <v>4</v>
      </c>
      <c r="F15">
        <v>43</v>
      </c>
      <c r="G15" t="s">
        <v>467</v>
      </c>
      <c r="H15" t="s">
        <v>71</v>
      </c>
      <c r="I15" t="str">
        <f>VLOOKUP($G15,成本汇总!$A$1:$R$101,COLUMN()-7,FALSE)</f>
        <v>17M1776</v>
      </c>
      <c r="J15" t="str">
        <f>VLOOKUP($G15,成本汇总!$A$1:$R$101,COLUMN()-7,FALSE)</f>
        <v>李四</v>
      </c>
      <c r="K15" t="str">
        <f>VLOOKUP($G15,成本汇总!$A$1:$R$101,COLUMN()-7,FALSE)</f>
        <v>李四公司高管</v>
      </c>
      <c r="L15" t="str">
        <f>VLOOKUP($G15,成本汇总!$A$1:$R$101,COLUMN()-7,FALSE)</f>
        <v>办公室</v>
      </c>
      <c r="M15" t="str">
        <f>VLOOKUP($G15,成本汇总!$A$1:$R$101,COLUMN()-7,FALSE)</f>
        <v>主营业务成本</v>
      </c>
      <c r="N15" s="9">
        <f>VLOOKUP($G15,成本汇总!$A$1:$R$101,COLUMN()-7,FALSE)*$E15/SUMIF($G:$G,"="&amp;$G15,$E:$E)</f>
        <v>375</v>
      </c>
      <c r="O15" s="9">
        <f>VLOOKUP($G15,成本汇总!$A$1:$R$101,COLUMN()-7,FALSE)*$E15/SUMIF($G:$G,"="&amp;$G15,$E:$E)</f>
        <v>0</v>
      </c>
      <c r="P15" s="9">
        <f>VLOOKUP($G15,成本汇总!$A$1:$R$101,COLUMN()-7,FALSE)*$E15/SUMIF($G:$G,"="&amp;$G15,$E:$E)</f>
        <v>0</v>
      </c>
      <c r="Q15" s="9">
        <f>VLOOKUP($G15,成本汇总!$A$1:$R$101,COLUMN()-7,FALSE)*$E15/SUMIF($G:$G,"="&amp;$G15,$E:$E)</f>
        <v>0</v>
      </c>
      <c r="R15" s="9">
        <f>VLOOKUP($G15,成本汇总!$A$1:$R$101,COLUMN()-7,FALSE)*$E15/SUMIF($G:$G,"="&amp;$G15,$E:$E)</f>
        <v>0</v>
      </c>
      <c r="S15" s="9">
        <f>VLOOKUP($G15,成本汇总!$A$1:$R$101,COLUMN()-7,FALSE)*$E15/SUMIF($G:$G,"="&amp;$G15,$E:$E)</f>
        <v>0</v>
      </c>
      <c r="T15" s="9">
        <f>VLOOKUP($G15,成本汇总!$A$1:$R$101,COLUMN()-7,FALSE)*$E15/SUMIF($G:$G,"="&amp;$G15,$E:$E)</f>
        <v>0</v>
      </c>
      <c r="U15" s="9">
        <f>VLOOKUP($G15,成本汇总!$A$1:$R$101,COLUMN()-7,FALSE)*$E15/SUMIF($G:$G,"="&amp;$G15,$E:$E)</f>
        <v>0</v>
      </c>
      <c r="V15" s="9">
        <f>VLOOKUP($G15,成本汇总!$A$1:$R$101,COLUMN()-7,FALSE)*$E15/SUMIF($G:$G,"="&amp;$G15,$E:$E)</f>
        <v>1.625</v>
      </c>
      <c r="W15" s="9">
        <f>VLOOKUP($G15,成本汇总!$A$1:$R$101,COLUMN()-7,FALSE)*$E15/SUMIF($G:$G,"="&amp;$G15,$E:$E)</f>
        <v>0</v>
      </c>
      <c r="X15" s="9">
        <f>VLOOKUP($G15,成本汇总!$A$1:$R$101,COLUMN()-7,FALSE)*$E15/SUMIF($G:$G,"="&amp;$G15,$E:$E)</f>
        <v>376.625</v>
      </c>
      <c r="Y15" s="43">
        <f>VLOOKUP($G15,成本汇总!$A$1:$R$101,COLUMN()-7,FALSE)*$E15/SUMIF($G:$G,"="&amp;$G15,$E:$E)</f>
        <v>1.625</v>
      </c>
      <c r="Z15" t="str">
        <f t="shared" si="0"/>
        <v>2017-PMY-SC-R&amp;D</v>
      </c>
      <c r="AA15" t="e">
        <f>VLOOKUP(D15,Sheet7!$B$2:$C$13,2,FALSE)</f>
        <v>#N/A</v>
      </c>
      <c r="AB15" t="e">
        <v>#N/A</v>
      </c>
    </row>
    <row r="16" spans="1:28">
      <c r="A16" t="s">
        <v>413</v>
      </c>
      <c r="B16" t="s">
        <v>183</v>
      </c>
      <c r="C16" s="1" t="s">
        <v>426</v>
      </c>
      <c r="D16" t="s">
        <v>359</v>
      </c>
      <c r="E16">
        <v>5</v>
      </c>
      <c r="F16">
        <v>43</v>
      </c>
      <c r="G16" t="s">
        <v>467</v>
      </c>
      <c r="H16" t="s">
        <v>71</v>
      </c>
      <c r="I16" t="str">
        <f>VLOOKUP($G16,成本汇总!$A$1:$R$101,COLUMN()-7,FALSE)</f>
        <v>17M1776</v>
      </c>
      <c r="J16" t="str">
        <f>VLOOKUP($G16,成本汇总!$A$1:$R$101,COLUMN()-7,FALSE)</f>
        <v>李四</v>
      </c>
      <c r="K16" t="str">
        <f>VLOOKUP($G16,成本汇总!$A$1:$R$101,COLUMN()-7,FALSE)</f>
        <v>李四公司高管</v>
      </c>
      <c r="L16" t="str">
        <f>VLOOKUP($G16,成本汇总!$A$1:$R$101,COLUMN()-7,FALSE)</f>
        <v>办公室</v>
      </c>
      <c r="M16" t="str">
        <f>VLOOKUP($G16,成本汇总!$A$1:$R$101,COLUMN()-7,FALSE)</f>
        <v>主营业务成本</v>
      </c>
      <c r="N16" s="9">
        <f>VLOOKUP($G16,成本汇总!$A$1:$R$101,COLUMN()-7,FALSE)*$E16/SUMIF($G:$G,"="&amp;$G16,$E:$E)</f>
        <v>468.75</v>
      </c>
      <c r="O16" s="9">
        <f>VLOOKUP($G16,成本汇总!$A$1:$R$101,COLUMN()-7,FALSE)*$E16/SUMIF($G:$G,"="&amp;$G16,$E:$E)</f>
        <v>0</v>
      </c>
      <c r="P16" s="9">
        <f>VLOOKUP($G16,成本汇总!$A$1:$R$101,COLUMN()-7,FALSE)*$E16/SUMIF($G:$G,"="&amp;$G16,$E:$E)</f>
        <v>0</v>
      </c>
      <c r="Q16" s="9">
        <f>VLOOKUP($G16,成本汇总!$A$1:$R$101,COLUMN()-7,FALSE)*$E16/SUMIF($G:$G,"="&amp;$G16,$E:$E)</f>
        <v>0</v>
      </c>
      <c r="R16" s="9">
        <f>VLOOKUP($G16,成本汇总!$A$1:$R$101,COLUMN()-7,FALSE)*$E16/SUMIF($G:$G,"="&amp;$G16,$E:$E)</f>
        <v>0</v>
      </c>
      <c r="S16" s="9">
        <f>VLOOKUP($G16,成本汇总!$A$1:$R$101,COLUMN()-7,FALSE)*$E16/SUMIF($G:$G,"="&amp;$G16,$E:$E)</f>
        <v>0</v>
      </c>
      <c r="T16" s="9">
        <f>VLOOKUP($G16,成本汇总!$A$1:$R$101,COLUMN()-7,FALSE)*$E16/SUMIF($G:$G,"="&amp;$G16,$E:$E)</f>
        <v>0</v>
      </c>
      <c r="U16" s="9">
        <f>VLOOKUP($G16,成本汇总!$A$1:$R$101,COLUMN()-7,FALSE)*$E16/SUMIF($G:$G,"="&amp;$G16,$E:$E)</f>
        <v>0</v>
      </c>
      <c r="V16" s="9">
        <f>VLOOKUP($G16,成本汇总!$A$1:$R$101,COLUMN()-7,FALSE)*$E16/SUMIF($G:$G,"="&amp;$G16,$E:$E)</f>
        <v>2.03125</v>
      </c>
      <c r="W16" s="9">
        <f>VLOOKUP($G16,成本汇总!$A$1:$R$101,COLUMN()-7,FALSE)*$E16/SUMIF($G:$G,"="&amp;$G16,$E:$E)</f>
        <v>0</v>
      </c>
      <c r="X16" s="9">
        <f>VLOOKUP($G16,成本汇总!$A$1:$R$101,COLUMN()-7,FALSE)*$E16/SUMIF($G:$G,"="&amp;$G16,$E:$E)</f>
        <v>470.78125</v>
      </c>
      <c r="Y16" s="43">
        <f>VLOOKUP($G16,成本汇总!$A$1:$R$101,COLUMN()-7,FALSE)*$E16/SUMIF($G:$G,"="&amp;$G16,$E:$E)</f>
        <v>2.03125</v>
      </c>
      <c r="Z16" t="str">
        <f t="shared" si="0"/>
        <v>2016-FFT-ALL-R&amp;DSC</v>
      </c>
      <c r="AA16" t="e">
        <f>VLOOKUP(D16,Sheet7!$B$2:$C$13,2,FALSE)</f>
        <v>#N/A</v>
      </c>
      <c r="AB16" t="e">
        <v>#N/A</v>
      </c>
    </row>
    <row r="17" spans="1:28">
      <c r="A17" t="s">
        <v>413</v>
      </c>
      <c r="B17" t="s">
        <v>183</v>
      </c>
      <c r="C17" s="1" t="s">
        <v>426</v>
      </c>
      <c r="D17" t="s">
        <v>357</v>
      </c>
      <c r="E17">
        <v>5</v>
      </c>
      <c r="F17">
        <v>43</v>
      </c>
      <c r="G17" t="s">
        <v>467</v>
      </c>
      <c r="H17" t="s">
        <v>71</v>
      </c>
      <c r="I17" t="str">
        <f>VLOOKUP($G17,成本汇总!$A$1:$R$101,COLUMN()-7,FALSE)</f>
        <v>17M1776</v>
      </c>
      <c r="J17" t="str">
        <f>VLOOKUP($G17,成本汇总!$A$1:$R$101,COLUMN()-7,FALSE)</f>
        <v>李四</v>
      </c>
      <c r="K17" t="str">
        <f>VLOOKUP($G17,成本汇总!$A$1:$R$101,COLUMN()-7,FALSE)</f>
        <v>李四公司高管</v>
      </c>
      <c r="L17" t="str">
        <f>VLOOKUP($G17,成本汇总!$A$1:$R$101,COLUMN()-7,FALSE)</f>
        <v>办公室</v>
      </c>
      <c r="M17" t="str">
        <f>VLOOKUP($G17,成本汇总!$A$1:$R$101,COLUMN()-7,FALSE)</f>
        <v>主营业务成本</v>
      </c>
      <c r="N17" s="9">
        <f>VLOOKUP($G17,成本汇总!$A$1:$R$101,COLUMN()-7,FALSE)*$E17/SUMIF($G:$G,"="&amp;$G17,$E:$E)</f>
        <v>468.75</v>
      </c>
      <c r="O17" s="9">
        <f>VLOOKUP($G17,成本汇总!$A$1:$R$101,COLUMN()-7,FALSE)*$E17/SUMIF($G:$G,"="&amp;$G17,$E:$E)</f>
        <v>0</v>
      </c>
      <c r="P17" s="9">
        <f>VLOOKUP($G17,成本汇总!$A$1:$R$101,COLUMN()-7,FALSE)*$E17/SUMIF($G:$G,"="&amp;$G17,$E:$E)</f>
        <v>0</v>
      </c>
      <c r="Q17" s="9">
        <f>VLOOKUP($G17,成本汇总!$A$1:$R$101,COLUMN()-7,FALSE)*$E17/SUMIF($G:$G,"="&amp;$G17,$E:$E)</f>
        <v>0</v>
      </c>
      <c r="R17" s="9">
        <f>VLOOKUP($G17,成本汇总!$A$1:$R$101,COLUMN()-7,FALSE)*$E17/SUMIF($G:$G,"="&amp;$G17,$E:$E)</f>
        <v>0</v>
      </c>
      <c r="S17" s="9">
        <f>VLOOKUP($G17,成本汇总!$A$1:$R$101,COLUMN()-7,FALSE)*$E17/SUMIF($G:$G,"="&amp;$G17,$E:$E)</f>
        <v>0</v>
      </c>
      <c r="T17" s="9">
        <f>VLOOKUP($G17,成本汇总!$A$1:$R$101,COLUMN()-7,FALSE)*$E17/SUMIF($G:$G,"="&amp;$G17,$E:$E)</f>
        <v>0</v>
      </c>
      <c r="U17" s="9">
        <f>VLOOKUP($G17,成本汇总!$A$1:$R$101,COLUMN()-7,FALSE)*$E17/SUMIF($G:$G,"="&amp;$G17,$E:$E)</f>
        <v>0</v>
      </c>
      <c r="V17" s="9">
        <f>VLOOKUP($G17,成本汇总!$A$1:$R$101,COLUMN()-7,FALSE)*$E17/SUMIF($G:$G,"="&amp;$G17,$E:$E)</f>
        <v>2.03125</v>
      </c>
      <c r="W17" s="9">
        <f>VLOOKUP($G17,成本汇总!$A$1:$R$101,COLUMN()-7,FALSE)*$E17/SUMIF($G:$G,"="&amp;$G17,$E:$E)</f>
        <v>0</v>
      </c>
      <c r="X17" s="9">
        <f>VLOOKUP($G17,成本汇总!$A$1:$R$101,COLUMN()-7,FALSE)*$E17/SUMIF($G:$G,"="&amp;$G17,$E:$E)</f>
        <v>470.78125</v>
      </c>
      <c r="Y17" s="43">
        <f>VLOOKUP($G17,成本汇总!$A$1:$R$101,COLUMN()-7,FALSE)*$E17/SUMIF($G:$G,"="&amp;$G17,$E:$E)</f>
        <v>2.03125</v>
      </c>
      <c r="Z17" t="str">
        <f t="shared" si="0"/>
        <v>2016-UPA-ALL-R&amp;DGL</v>
      </c>
      <c r="AA17" t="e">
        <f>VLOOKUP(D17,Sheet7!$B$2:$C$13,2,FALSE)</f>
        <v>#N/A</v>
      </c>
      <c r="AB17" t="e">
        <v>#N/A</v>
      </c>
    </row>
    <row r="18" spans="1:28">
      <c r="A18" t="s">
        <v>413</v>
      </c>
      <c r="B18" t="s">
        <v>183</v>
      </c>
      <c r="C18" s="1" t="s">
        <v>426</v>
      </c>
      <c r="D18" t="s">
        <v>407</v>
      </c>
      <c r="E18">
        <v>5</v>
      </c>
      <c r="F18">
        <v>43</v>
      </c>
      <c r="G18" t="s">
        <v>467</v>
      </c>
      <c r="H18" t="s">
        <v>71</v>
      </c>
      <c r="I18" t="str">
        <f>VLOOKUP($G18,成本汇总!$A$1:$R$101,COLUMN()-7,FALSE)</f>
        <v>17M1776</v>
      </c>
      <c r="J18" t="str">
        <f>VLOOKUP($G18,成本汇总!$A$1:$R$101,COLUMN()-7,FALSE)</f>
        <v>李四</v>
      </c>
      <c r="K18" t="str">
        <f>VLOOKUP($G18,成本汇总!$A$1:$R$101,COLUMN()-7,FALSE)</f>
        <v>李四公司高管</v>
      </c>
      <c r="L18" t="str">
        <f>VLOOKUP($G18,成本汇总!$A$1:$R$101,COLUMN()-7,FALSE)</f>
        <v>办公室</v>
      </c>
      <c r="M18" t="str">
        <f>VLOOKUP($G18,成本汇总!$A$1:$R$101,COLUMN()-7,FALSE)</f>
        <v>主营业务成本</v>
      </c>
      <c r="N18" s="9">
        <f>VLOOKUP($G18,成本汇总!$A$1:$R$101,COLUMN()-7,FALSE)*$E18/SUMIF($G:$G,"="&amp;$G18,$E:$E)</f>
        <v>468.75</v>
      </c>
      <c r="O18" s="9">
        <f>VLOOKUP($G18,成本汇总!$A$1:$R$101,COLUMN()-7,FALSE)*$E18/SUMIF($G:$G,"="&amp;$G18,$E:$E)</f>
        <v>0</v>
      </c>
      <c r="P18" s="9">
        <f>VLOOKUP($G18,成本汇总!$A$1:$R$101,COLUMN()-7,FALSE)*$E18/SUMIF($G:$G,"="&amp;$G18,$E:$E)</f>
        <v>0</v>
      </c>
      <c r="Q18" s="9">
        <f>VLOOKUP($G18,成本汇总!$A$1:$R$101,COLUMN()-7,FALSE)*$E18/SUMIF($G:$G,"="&amp;$G18,$E:$E)</f>
        <v>0</v>
      </c>
      <c r="R18" s="9">
        <f>VLOOKUP($G18,成本汇总!$A$1:$R$101,COLUMN()-7,FALSE)*$E18/SUMIF($G:$G,"="&amp;$G18,$E:$E)</f>
        <v>0</v>
      </c>
      <c r="S18" s="9">
        <f>VLOOKUP($G18,成本汇总!$A$1:$R$101,COLUMN()-7,FALSE)*$E18/SUMIF($G:$G,"="&amp;$G18,$E:$E)</f>
        <v>0</v>
      </c>
      <c r="T18" s="9">
        <f>VLOOKUP($G18,成本汇总!$A$1:$R$101,COLUMN()-7,FALSE)*$E18/SUMIF($G:$G,"="&amp;$G18,$E:$E)</f>
        <v>0</v>
      </c>
      <c r="U18" s="9">
        <f>VLOOKUP($G18,成本汇总!$A$1:$R$101,COLUMN()-7,FALSE)*$E18/SUMIF($G:$G,"="&amp;$G18,$E:$E)</f>
        <v>0</v>
      </c>
      <c r="V18" s="9">
        <f>VLOOKUP($G18,成本汇总!$A$1:$R$101,COLUMN()-7,FALSE)*$E18/SUMIF($G:$G,"="&amp;$G18,$E:$E)</f>
        <v>2.03125</v>
      </c>
      <c r="W18" s="9">
        <f>VLOOKUP($G18,成本汇总!$A$1:$R$101,COLUMN()-7,FALSE)*$E18/SUMIF($G:$G,"="&amp;$G18,$E:$E)</f>
        <v>0</v>
      </c>
      <c r="X18" s="9">
        <f>VLOOKUP($G18,成本汇总!$A$1:$R$101,COLUMN()-7,FALSE)*$E18/SUMIF($G:$G,"="&amp;$G18,$E:$E)</f>
        <v>470.78125</v>
      </c>
      <c r="Y18" s="43">
        <f>VLOOKUP($G18,成本汇总!$A$1:$R$101,COLUMN()-7,FALSE)*$E18/SUMIF($G:$G,"="&amp;$G18,$E:$E)</f>
        <v>2.03125</v>
      </c>
      <c r="Z18" t="str">
        <f t="shared" si="0"/>
        <v>2017-UPA-MO-SWB&amp;MT</v>
      </c>
      <c r="AA18" t="e">
        <f>VLOOKUP(D18,Sheet7!$B$2:$C$13,2,FALSE)</f>
        <v>#N/A</v>
      </c>
      <c r="AB18" t="e">
        <v>#N/A</v>
      </c>
    </row>
    <row r="19" spans="1:28">
      <c r="A19" t="s">
        <v>413</v>
      </c>
      <c r="B19" t="s">
        <v>183</v>
      </c>
      <c r="C19" s="1" t="s">
        <v>426</v>
      </c>
      <c r="D19" t="s">
        <v>418</v>
      </c>
      <c r="E19">
        <v>5</v>
      </c>
      <c r="F19">
        <v>43</v>
      </c>
      <c r="G19" t="s">
        <v>467</v>
      </c>
      <c r="H19" t="s">
        <v>71</v>
      </c>
      <c r="I19" t="str">
        <f>VLOOKUP($G19,成本汇总!$A$1:$R$101,COLUMN()-7,FALSE)</f>
        <v>17M1776</v>
      </c>
      <c r="J19" t="str">
        <f>VLOOKUP($G19,成本汇总!$A$1:$R$101,COLUMN()-7,FALSE)</f>
        <v>李四</v>
      </c>
      <c r="K19" t="str">
        <f>VLOOKUP($G19,成本汇总!$A$1:$R$101,COLUMN()-7,FALSE)</f>
        <v>李四公司高管</v>
      </c>
      <c r="L19" t="str">
        <f>VLOOKUP($G19,成本汇总!$A$1:$R$101,COLUMN()-7,FALSE)</f>
        <v>办公室</v>
      </c>
      <c r="M19" t="str">
        <f>VLOOKUP($G19,成本汇总!$A$1:$R$101,COLUMN()-7,FALSE)</f>
        <v>主营业务成本</v>
      </c>
      <c r="N19" s="9">
        <f>VLOOKUP($G19,成本汇总!$A$1:$R$101,COLUMN()-7,FALSE)*$E19/SUMIF($G:$G,"="&amp;$G19,$E:$E)</f>
        <v>468.75</v>
      </c>
      <c r="O19" s="9">
        <f>VLOOKUP($G19,成本汇总!$A$1:$R$101,COLUMN()-7,FALSE)*$E19/SUMIF($G:$G,"="&amp;$G19,$E:$E)</f>
        <v>0</v>
      </c>
      <c r="P19" s="9">
        <f>VLOOKUP($G19,成本汇总!$A$1:$R$101,COLUMN()-7,FALSE)*$E19/SUMIF($G:$G,"="&amp;$G19,$E:$E)</f>
        <v>0</v>
      </c>
      <c r="Q19" s="9">
        <f>VLOOKUP($G19,成本汇总!$A$1:$R$101,COLUMN()-7,FALSE)*$E19/SUMIF($G:$G,"="&amp;$G19,$E:$E)</f>
        <v>0</v>
      </c>
      <c r="R19" s="9">
        <f>VLOOKUP($G19,成本汇总!$A$1:$R$101,COLUMN()-7,FALSE)*$E19/SUMIF($G:$G,"="&amp;$G19,$E:$E)</f>
        <v>0</v>
      </c>
      <c r="S19" s="9">
        <f>VLOOKUP($G19,成本汇总!$A$1:$R$101,COLUMN()-7,FALSE)*$E19/SUMIF($G:$G,"="&amp;$G19,$E:$E)</f>
        <v>0</v>
      </c>
      <c r="T19" s="9">
        <f>VLOOKUP($G19,成本汇总!$A$1:$R$101,COLUMN()-7,FALSE)*$E19/SUMIF($G:$G,"="&amp;$G19,$E:$E)</f>
        <v>0</v>
      </c>
      <c r="U19" s="9">
        <f>VLOOKUP($G19,成本汇总!$A$1:$R$101,COLUMN()-7,FALSE)*$E19/SUMIF($G:$G,"="&amp;$G19,$E:$E)</f>
        <v>0</v>
      </c>
      <c r="V19" s="9">
        <f>VLOOKUP($G19,成本汇总!$A$1:$R$101,COLUMN()-7,FALSE)*$E19/SUMIF($G:$G,"="&amp;$G19,$E:$E)</f>
        <v>2.03125</v>
      </c>
      <c r="W19" s="9">
        <f>VLOOKUP($G19,成本汇总!$A$1:$R$101,COLUMN()-7,FALSE)*$E19/SUMIF($G:$G,"="&amp;$G19,$E:$E)</f>
        <v>0</v>
      </c>
      <c r="X19" s="9">
        <f>VLOOKUP($G19,成本汇总!$A$1:$R$101,COLUMN()-7,FALSE)*$E19/SUMIF($G:$G,"="&amp;$G19,$E:$E)</f>
        <v>470.78125</v>
      </c>
      <c r="Y19" s="43">
        <f>VLOOKUP($G19,成本汇总!$A$1:$R$101,COLUMN()-7,FALSE)*$E19/SUMIF($G:$G,"="&amp;$G19,$E:$E)</f>
        <v>2.03125</v>
      </c>
      <c r="Z19" t="str">
        <f t="shared" si="0"/>
        <v>2017-UPA-MO-HLWH</v>
      </c>
      <c r="AA19" t="e">
        <f>VLOOKUP(D19,Sheet7!$B$2:$C$13,2,FALSE)</f>
        <v>#N/A</v>
      </c>
      <c r="AB19" t="e">
        <v>#N/A</v>
      </c>
    </row>
    <row r="20" spans="1:28">
      <c r="A20" t="s">
        <v>413</v>
      </c>
      <c r="B20" t="s">
        <v>183</v>
      </c>
      <c r="C20" s="1" t="s">
        <v>426</v>
      </c>
      <c r="D20" t="s">
        <v>398</v>
      </c>
      <c r="E20">
        <v>4</v>
      </c>
      <c r="F20">
        <v>43</v>
      </c>
      <c r="G20" t="s">
        <v>467</v>
      </c>
      <c r="H20" t="s">
        <v>71</v>
      </c>
      <c r="I20" t="str">
        <f>VLOOKUP($G20,成本汇总!$A$1:$R$101,COLUMN()-7,FALSE)</f>
        <v>17M1776</v>
      </c>
      <c r="J20" t="str">
        <f>VLOOKUP($G20,成本汇总!$A$1:$R$101,COLUMN()-7,FALSE)</f>
        <v>李四</v>
      </c>
      <c r="K20" t="str">
        <f>VLOOKUP($G20,成本汇总!$A$1:$R$101,COLUMN()-7,FALSE)</f>
        <v>李四公司高管</v>
      </c>
      <c r="L20" t="str">
        <f>VLOOKUP($G20,成本汇总!$A$1:$R$101,COLUMN()-7,FALSE)</f>
        <v>办公室</v>
      </c>
      <c r="M20" t="str">
        <f>VLOOKUP($G20,成本汇总!$A$1:$R$101,COLUMN()-7,FALSE)</f>
        <v>主营业务成本</v>
      </c>
      <c r="N20" s="9">
        <f>VLOOKUP($G20,成本汇总!$A$1:$R$101,COLUMN()-7,FALSE)*$E20/SUMIF($G:$G,"="&amp;$G20,$E:$E)</f>
        <v>375</v>
      </c>
      <c r="O20" s="9">
        <f>VLOOKUP($G20,成本汇总!$A$1:$R$101,COLUMN()-7,FALSE)*$E20/SUMIF($G:$G,"="&amp;$G20,$E:$E)</f>
        <v>0</v>
      </c>
      <c r="P20" s="9">
        <f>VLOOKUP($G20,成本汇总!$A$1:$R$101,COLUMN()-7,FALSE)*$E20/SUMIF($G:$G,"="&amp;$G20,$E:$E)</f>
        <v>0</v>
      </c>
      <c r="Q20" s="9">
        <f>VLOOKUP($G20,成本汇总!$A$1:$R$101,COLUMN()-7,FALSE)*$E20/SUMIF($G:$G,"="&amp;$G20,$E:$E)</f>
        <v>0</v>
      </c>
      <c r="R20" s="9">
        <f>VLOOKUP($G20,成本汇总!$A$1:$R$101,COLUMN()-7,FALSE)*$E20/SUMIF($G:$G,"="&amp;$G20,$E:$E)</f>
        <v>0</v>
      </c>
      <c r="S20" s="9">
        <f>VLOOKUP($G20,成本汇总!$A$1:$R$101,COLUMN()-7,FALSE)*$E20/SUMIF($G:$G,"="&amp;$G20,$E:$E)</f>
        <v>0</v>
      </c>
      <c r="T20" s="9">
        <f>VLOOKUP($G20,成本汇总!$A$1:$R$101,COLUMN()-7,FALSE)*$E20/SUMIF($G:$G,"="&amp;$G20,$E:$E)</f>
        <v>0</v>
      </c>
      <c r="U20" s="9">
        <f>VLOOKUP($G20,成本汇总!$A$1:$R$101,COLUMN()-7,FALSE)*$E20/SUMIF($G:$G,"="&amp;$G20,$E:$E)</f>
        <v>0</v>
      </c>
      <c r="V20" s="9">
        <f>VLOOKUP($G20,成本汇总!$A$1:$R$101,COLUMN()-7,FALSE)*$E20/SUMIF($G:$G,"="&amp;$G20,$E:$E)</f>
        <v>1.625</v>
      </c>
      <c r="W20" s="9">
        <f>VLOOKUP($G20,成本汇总!$A$1:$R$101,COLUMN()-7,FALSE)*$E20/SUMIF($G:$G,"="&amp;$G20,$E:$E)</f>
        <v>0</v>
      </c>
      <c r="X20" s="9">
        <f>VLOOKUP($G20,成本汇总!$A$1:$R$101,COLUMN()-7,FALSE)*$E20/SUMIF($G:$G,"="&amp;$G20,$E:$E)</f>
        <v>376.625</v>
      </c>
      <c r="Y20" s="43">
        <f>VLOOKUP($G20,成本汇总!$A$1:$R$101,COLUMN()-7,FALSE)*$E20/SUMIF($G:$G,"="&amp;$G20,$E:$E)</f>
        <v>1.625</v>
      </c>
      <c r="Z20" t="str">
        <f t="shared" si="0"/>
        <v>2017-JSKJ-BX-SC</v>
      </c>
      <c r="AA20" t="e">
        <f>VLOOKUP(D20,Sheet7!$B$2:$C$13,2,FALSE)</f>
        <v>#N/A</v>
      </c>
      <c r="AB20" t="e">
        <v>#N/A</v>
      </c>
    </row>
    <row r="21" spans="1:28">
      <c r="A21" t="s">
        <v>413</v>
      </c>
      <c r="B21" t="s">
        <v>183</v>
      </c>
      <c r="C21" s="1" t="s">
        <v>423</v>
      </c>
      <c r="D21" t="s">
        <v>317</v>
      </c>
      <c r="E21">
        <v>32</v>
      </c>
      <c r="F21">
        <v>40</v>
      </c>
      <c r="G21" t="s">
        <v>473</v>
      </c>
      <c r="H21" t="s">
        <v>71</v>
      </c>
      <c r="I21" t="str">
        <f>VLOOKUP($G21,成本汇总!$A$1:$R$101,COLUMN()-7,FALSE)</f>
        <v>17H3784</v>
      </c>
      <c r="J21" t="str">
        <f>VLOOKUP($G21,成本汇总!$A$1:$R$101,COLUMN()-7,FALSE)</f>
        <v>李雷</v>
      </c>
      <c r="K21" t="str">
        <f>VLOOKUP($G21,成本汇总!$A$1:$R$101,COLUMN()-7,FALSE)</f>
        <v>李雷公司高管</v>
      </c>
      <c r="L21" t="str">
        <f>VLOOKUP($G21,成本汇总!$A$1:$R$101,COLUMN()-7,FALSE)</f>
        <v>产品运营部-伯信</v>
      </c>
      <c r="M21" t="str">
        <f>VLOOKUP($G21,成本汇总!$A$1:$R$101,COLUMN()-7,FALSE)</f>
        <v>主营业务成本</v>
      </c>
      <c r="N21" s="9">
        <f>VLOOKUP($G21,成本汇总!$A$1:$R$101,COLUMN()-7,FALSE)*$E21/SUMIF($G:$G,"="&amp;$G21,$E:$E)</f>
        <v>6000</v>
      </c>
      <c r="O21" s="9">
        <f>VLOOKUP($G21,成本汇总!$A$1:$R$101,COLUMN()-7,FALSE)*$E21/SUMIF($G:$G,"="&amp;$G21,$E:$E)</f>
        <v>805.6</v>
      </c>
      <c r="P21" s="9">
        <f>VLOOKUP($G21,成本汇总!$A$1:$R$101,COLUMN()-7,FALSE)*$E21/SUMIF($G:$G,"="&amp;$G21,$E:$E)</f>
        <v>33.92</v>
      </c>
      <c r="Q21" s="9">
        <f>VLOOKUP($G21,成本汇总!$A$1:$R$101,COLUMN()-7,FALSE)*$E21/SUMIF($G:$G,"="&amp;$G21,$E:$E)</f>
        <v>12.72</v>
      </c>
      <c r="R21" s="9">
        <f>VLOOKUP($G21,成本汇总!$A$1:$R$101,COLUMN()-7,FALSE)*$E21/SUMIF($G:$G,"="&amp;$G21,$E:$E)</f>
        <v>33.92</v>
      </c>
      <c r="S21" s="9">
        <f>VLOOKUP($G21,成本汇总!$A$1:$R$101,COLUMN()-7,FALSE)*$E21/SUMIF($G:$G,"="&amp;$G21,$E:$E)</f>
        <v>424</v>
      </c>
      <c r="T21" s="9">
        <f>VLOOKUP($G21,成本汇总!$A$1:$R$101,COLUMN()-7,FALSE)*$E21/SUMIF($G:$G,"="&amp;$G21,$E:$E)</f>
        <v>508.8</v>
      </c>
      <c r="U21" s="9">
        <f>VLOOKUP($G21,成本汇总!$A$1:$R$101,COLUMN()-7,FALSE)*$E21/SUMIF($G:$G,"="&amp;$G21,$E:$E)</f>
        <v>0</v>
      </c>
      <c r="V21" s="9">
        <f>VLOOKUP($G21,成本汇总!$A$1:$R$101,COLUMN()-7,FALSE)*$E21/SUMIF($G:$G,"="&amp;$G21,$E:$E)</f>
        <v>48.93</v>
      </c>
      <c r="W21" s="9">
        <f>VLOOKUP($G21,成本汇总!$A$1:$R$101,COLUMN()-7,FALSE)*$E21/SUMIF($G:$G,"="&amp;$G21,$E:$E)</f>
        <v>0</v>
      </c>
      <c r="X21" s="9">
        <f>VLOOKUP($G21,成本汇总!$A$1:$R$101,COLUMN()-7,FALSE)*$E21/SUMIF($G:$G,"="&amp;$G21,$E:$E)</f>
        <v>7867.8899999999994</v>
      </c>
      <c r="Y21" s="43">
        <f>VLOOKUP($G21,成本汇总!$A$1:$R$101,COLUMN()-7,FALSE)*$E21/SUMIF($G:$G,"="&amp;$G21,$E:$E)</f>
        <v>48.93</v>
      </c>
      <c r="Z21" t="str">
        <f t="shared" si="0"/>
        <v>A</v>
      </c>
      <c r="AA21" t="str">
        <f>VLOOKUP(D21,Sheet7!$B$2:$C$13,2,FALSE)</f>
        <v>A</v>
      </c>
      <c r="AB21" t="e">
        <v>#N/A</v>
      </c>
    </row>
    <row r="22" spans="1:28">
      <c r="A22" t="s">
        <v>413</v>
      </c>
      <c r="B22" t="s">
        <v>183</v>
      </c>
      <c r="C22" s="1" t="s">
        <v>423</v>
      </c>
      <c r="D22" t="s">
        <v>394</v>
      </c>
      <c r="E22">
        <v>4</v>
      </c>
      <c r="F22">
        <v>40</v>
      </c>
      <c r="G22" t="s">
        <v>473</v>
      </c>
      <c r="H22" t="s">
        <v>71</v>
      </c>
      <c r="I22" t="str">
        <f>VLOOKUP($G22,成本汇总!$A$1:$R$101,COLUMN()-7,FALSE)</f>
        <v>17H3784</v>
      </c>
      <c r="J22" t="str">
        <f>VLOOKUP($G22,成本汇总!$A$1:$R$101,COLUMN()-7,FALSE)</f>
        <v>李雷</v>
      </c>
      <c r="K22" t="str">
        <f>VLOOKUP($G22,成本汇总!$A$1:$R$101,COLUMN()-7,FALSE)</f>
        <v>李雷公司高管</v>
      </c>
      <c r="L22" t="str">
        <f>VLOOKUP($G22,成本汇总!$A$1:$R$101,COLUMN()-7,FALSE)</f>
        <v>产品运营部-伯信</v>
      </c>
      <c r="M22" t="str">
        <f>VLOOKUP($G22,成本汇总!$A$1:$R$101,COLUMN()-7,FALSE)</f>
        <v>主营业务成本</v>
      </c>
      <c r="N22" s="9">
        <f>VLOOKUP($G22,成本汇总!$A$1:$R$101,COLUMN()-7,FALSE)*$E22/SUMIF($G:$G,"="&amp;$G22,$E:$E)</f>
        <v>750</v>
      </c>
      <c r="O22" s="9">
        <f>VLOOKUP($G22,成本汇总!$A$1:$R$101,COLUMN()-7,FALSE)*$E22/SUMIF($G:$G,"="&amp;$G22,$E:$E)</f>
        <v>100.7</v>
      </c>
      <c r="P22" s="9">
        <f>VLOOKUP($G22,成本汇总!$A$1:$R$101,COLUMN()-7,FALSE)*$E22/SUMIF($G:$G,"="&amp;$G22,$E:$E)</f>
        <v>4.24</v>
      </c>
      <c r="Q22" s="9">
        <f>VLOOKUP($G22,成本汇总!$A$1:$R$101,COLUMN()-7,FALSE)*$E22/SUMIF($G:$G,"="&amp;$G22,$E:$E)</f>
        <v>1.59</v>
      </c>
      <c r="R22" s="9">
        <f>VLOOKUP($G22,成本汇总!$A$1:$R$101,COLUMN()-7,FALSE)*$E22/SUMIF($G:$G,"="&amp;$G22,$E:$E)</f>
        <v>4.24</v>
      </c>
      <c r="S22" s="9">
        <f>VLOOKUP($G22,成本汇总!$A$1:$R$101,COLUMN()-7,FALSE)*$E22/SUMIF($G:$G,"="&amp;$G22,$E:$E)</f>
        <v>53</v>
      </c>
      <c r="T22" s="9">
        <f>VLOOKUP($G22,成本汇总!$A$1:$R$101,COLUMN()-7,FALSE)*$E22/SUMIF($G:$G,"="&amp;$G22,$E:$E)</f>
        <v>63.6</v>
      </c>
      <c r="U22" s="9">
        <f>VLOOKUP($G22,成本汇总!$A$1:$R$101,COLUMN()-7,FALSE)*$E22/SUMIF($G:$G,"="&amp;$G22,$E:$E)</f>
        <v>0</v>
      </c>
      <c r="V22" s="9">
        <f>VLOOKUP($G22,成本汇总!$A$1:$R$101,COLUMN()-7,FALSE)*$E22/SUMIF($G:$G,"="&amp;$G22,$E:$E)</f>
        <v>6.11625</v>
      </c>
      <c r="W22" s="9">
        <f>VLOOKUP($G22,成本汇总!$A$1:$R$101,COLUMN()-7,FALSE)*$E22/SUMIF($G:$G,"="&amp;$G22,$E:$E)</f>
        <v>0</v>
      </c>
      <c r="X22" s="9">
        <f>VLOOKUP($G22,成本汇总!$A$1:$R$101,COLUMN()-7,FALSE)*$E22/SUMIF($G:$G,"="&amp;$G22,$E:$E)</f>
        <v>983.48624999999993</v>
      </c>
      <c r="Y22" s="43">
        <f>VLOOKUP($G22,成本汇总!$A$1:$R$101,COLUMN()-7,FALSE)*$E22/SUMIF($G:$G,"="&amp;$G22,$E:$E)</f>
        <v>6.11625</v>
      </c>
      <c r="Z22" t="str">
        <f t="shared" si="0"/>
        <v>2016-SNJR-ALL-UPAS</v>
      </c>
      <c r="AA22" t="e">
        <f>VLOOKUP(D22,Sheet7!$B$2:$C$13,2,FALSE)</f>
        <v>#N/A</v>
      </c>
      <c r="AB22" t="e">
        <v>#N/A</v>
      </c>
    </row>
    <row r="23" spans="1:28">
      <c r="A23" t="s">
        <v>413</v>
      </c>
      <c r="B23" t="s">
        <v>183</v>
      </c>
      <c r="C23" s="1" t="s">
        <v>423</v>
      </c>
      <c r="D23" t="s">
        <v>393</v>
      </c>
      <c r="E23">
        <v>4</v>
      </c>
      <c r="F23">
        <v>40</v>
      </c>
      <c r="G23" t="s">
        <v>473</v>
      </c>
      <c r="H23" t="s">
        <v>71</v>
      </c>
      <c r="I23" t="str">
        <f>VLOOKUP($G23,成本汇总!$A$1:$R$101,COLUMN()-7,FALSE)</f>
        <v>17H3784</v>
      </c>
      <c r="J23" t="str">
        <f>VLOOKUP($G23,成本汇总!$A$1:$R$101,COLUMN()-7,FALSE)</f>
        <v>李雷</v>
      </c>
      <c r="K23" t="str">
        <f>VLOOKUP($G23,成本汇总!$A$1:$R$101,COLUMN()-7,FALSE)</f>
        <v>李雷公司高管</v>
      </c>
      <c r="L23" t="str">
        <f>VLOOKUP($G23,成本汇总!$A$1:$R$101,COLUMN()-7,FALSE)</f>
        <v>产品运营部-伯信</v>
      </c>
      <c r="M23" t="str">
        <f>VLOOKUP($G23,成本汇总!$A$1:$R$101,COLUMN()-7,FALSE)</f>
        <v>主营业务成本</v>
      </c>
      <c r="N23" s="9">
        <f>VLOOKUP($G23,成本汇总!$A$1:$R$101,COLUMN()-7,FALSE)*$E23/SUMIF($G:$G,"="&amp;$G23,$E:$E)</f>
        <v>750</v>
      </c>
      <c r="O23" s="9">
        <f>VLOOKUP($G23,成本汇总!$A$1:$R$101,COLUMN()-7,FALSE)*$E23/SUMIF($G:$G,"="&amp;$G23,$E:$E)</f>
        <v>100.7</v>
      </c>
      <c r="P23" s="9">
        <f>VLOOKUP($G23,成本汇总!$A$1:$R$101,COLUMN()-7,FALSE)*$E23/SUMIF($G:$G,"="&amp;$G23,$E:$E)</f>
        <v>4.24</v>
      </c>
      <c r="Q23" s="9">
        <f>VLOOKUP($G23,成本汇总!$A$1:$R$101,COLUMN()-7,FALSE)*$E23/SUMIF($G:$G,"="&amp;$G23,$E:$E)</f>
        <v>1.59</v>
      </c>
      <c r="R23" s="9">
        <f>VLOOKUP($G23,成本汇总!$A$1:$R$101,COLUMN()-7,FALSE)*$E23/SUMIF($G:$G,"="&amp;$G23,$E:$E)</f>
        <v>4.24</v>
      </c>
      <c r="S23" s="9">
        <f>VLOOKUP($G23,成本汇总!$A$1:$R$101,COLUMN()-7,FALSE)*$E23/SUMIF($G:$G,"="&amp;$G23,$E:$E)</f>
        <v>53</v>
      </c>
      <c r="T23" s="9">
        <f>VLOOKUP($G23,成本汇总!$A$1:$R$101,COLUMN()-7,FALSE)*$E23/SUMIF($G:$G,"="&amp;$G23,$E:$E)</f>
        <v>63.6</v>
      </c>
      <c r="U23" s="9">
        <f>VLOOKUP($G23,成本汇总!$A$1:$R$101,COLUMN()-7,FALSE)*$E23/SUMIF($G:$G,"="&amp;$G23,$E:$E)</f>
        <v>0</v>
      </c>
      <c r="V23" s="9">
        <f>VLOOKUP($G23,成本汇总!$A$1:$R$101,COLUMN()-7,FALSE)*$E23/SUMIF($G:$G,"="&amp;$G23,$E:$E)</f>
        <v>6.11625</v>
      </c>
      <c r="W23" s="9">
        <f>VLOOKUP($G23,成本汇总!$A$1:$R$101,COLUMN()-7,FALSE)*$E23/SUMIF($G:$G,"="&amp;$G23,$E:$E)</f>
        <v>0</v>
      </c>
      <c r="X23" s="9">
        <f>VLOOKUP($G23,成本汇总!$A$1:$R$101,COLUMN()-7,FALSE)*$E23/SUMIF($G:$G,"="&amp;$G23,$E:$E)</f>
        <v>983.48624999999993</v>
      </c>
      <c r="Y23" s="43">
        <f>VLOOKUP($G23,成本汇总!$A$1:$R$101,COLUMN()-7,FALSE)*$E23/SUMIF($G:$G,"="&amp;$G23,$E:$E)</f>
        <v>6.11625</v>
      </c>
      <c r="Z23" t="str">
        <f t="shared" si="0"/>
        <v>2017-ZLZHY-MD-UPAS</v>
      </c>
      <c r="AA23" t="e">
        <f>VLOOKUP(D23,Sheet7!$B$2:$C$13,2,FALSE)</f>
        <v>#N/A</v>
      </c>
      <c r="AB23" t="e">
        <v>#N/A</v>
      </c>
    </row>
    <row r="24" spans="1:28">
      <c r="A24" t="s">
        <v>413</v>
      </c>
      <c r="B24" t="s">
        <v>183</v>
      </c>
      <c r="C24" s="1" t="s">
        <v>424</v>
      </c>
      <c r="D24" t="s">
        <v>385</v>
      </c>
      <c r="E24">
        <v>20</v>
      </c>
      <c r="F24">
        <v>41</v>
      </c>
      <c r="G24" t="s">
        <v>473</v>
      </c>
      <c r="H24" t="s">
        <v>71</v>
      </c>
      <c r="I24" t="str">
        <f>VLOOKUP($G24,成本汇总!$A$1:$R$101,COLUMN()-7,FALSE)</f>
        <v>17H3784</v>
      </c>
      <c r="J24" t="str">
        <f>VLOOKUP($G24,成本汇总!$A$1:$R$101,COLUMN()-7,FALSE)</f>
        <v>李雷</v>
      </c>
      <c r="K24" t="str">
        <f>VLOOKUP($G24,成本汇总!$A$1:$R$101,COLUMN()-7,FALSE)</f>
        <v>李雷公司高管</v>
      </c>
      <c r="L24" t="str">
        <f>VLOOKUP($G24,成本汇总!$A$1:$R$101,COLUMN()-7,FALSE)</f>
        <v>产品运营部-伯信</v>
      </c>
      <c r="M24" t="str">
        <f>VLOOKUP($G24,成本汇总!$A$1:$R$101,COLUMN()-7,FALSE)</f>
        <v>主营业务成本</v>
      </c>
      <c r="N24" s="9">
        <f>VLOOKUP($G24,成本汇总!$A$1:$R$101,COLUMN()-7,FALSE)*$E24/SUMIF($G:$G,"="&amp;$G24,$E:$E)</f>
        <v>3750</v>
      </c>
      <c r="O24" s="9">
        <f>VLOOKUP($G24,成本汇总!$A$1:$R$101,COLUMN()-7,FALSE)*$E24/SUMIF($G:$G,"="&amp;$G24,$E:$E)</f>
        <v>503.5</v>
      </c>
      <c r="P24" s="9">
        <f>VLOOKUP($G24,成本汇总!$A$1:$R$101,COLUMN()-7,FALSE)*$E24/SUMIF($G:$G,"="&amp;$G24,$E:$E)</f>
        <v>21.2</v>
      </c>
      <c r="Q24" s="9">
        <f>VLOOKUP($G24,成本汇总!$A$1:$R$101,COLUMN()-7,FALSE)*$E24/SUMIF($G:$G,"="&amp;$G24,$E:$E)</f>
        <v>7.95</v>
      </c>
      <c r="R24" s="9">
        <f>VLOOKUP($G24,成本汇总!$A$1:$R$101,COLUMN()-7,FALSE)*$E24/SUMIF($G:$G,"="&amp;$G24,$E:$E)</f>
        <v>21.2</v>
      </c>
      <c r="S24" s="9">
        <f>VLOOKUP($G24,成本汇总!$A$1:$R$101,COLUMN()-7,FALSE)*$E24/SUMIF($G:$G,"="&amp;$G24,$E:$E)</f>
        <v>265</v>
      </c>
      <c r="T24" s="9">
        <f>VLOOKUP($G24,成本汇总!$A$1:$R$101,COLUMN()-7,FALSE)*$E24/SUMIF($G:$G,"="&amp;$G24,$E:$E)</f>
        <v>318</v>
      </c>
      <c r="U24" s="9">
        <f>VLOOKUP($G24,成本汇总!$A$1:$R$101,COLUMN()-7,FALSE)*$E24/SUMIF($G:$G,"="&amp;$G24,$E:$E)</f>
        <v>0</v>
      </c>
      <c r="V24" s="9">
        <f>VLOOKUP($G24,成本汇总!$A$1:$R$101,COLUMN()-7,FALSE)*$E24/SUMIF($G:$G,"="&amp;$G24,$E:$E)</f>
        <v>30.581250000000001</v>
      </c>
      <c r="W24" s="9">
        <f>VLOOKUP($G24,成本汇总!$A$1:$R$101,COLUMN()-7,FALSE)*$E24/SUMIF($G:$G,"="&amp;$G24,$E:$E)</f>
        <v>0</v>
      </c>
      <c r="X24" s="9">
        <f>VLOOKUP($G24,成本汇总!$A$1:$R$101,COLUMN()-7,FALSE)*$E24/SUMIF($G:$G,"="&amp;$G24,$E:$E)</f>
        <v>4917.4312499999996</v>
      </c>
      <c r="Y24" s="43">
        <f>VLOOKUP($G24,成本汇总!$A$1:$R$101,COLUMN()-7,FALSE)*$E24/SUMIF($G:$G,"="&amp;$G24,$E:$E)</f>
        <v>30.581250000000001</v>
      </c>
      <c r="Z24" t="str">
        <f t="shared" si="0"/>
        <v>2016-JAJH-ALL-UPAS</v>
      </c>
      <c r="AA24" t="e">
        <f>VLOOKUP(D24,Sheet7!$B$2:$C$13,2,FALSE)</f>
        <v>#N/A</v>
      </c>
      <c r="AB24" t="e">
        <v>#N/A</v>
      </c>
    </row>
    <row r="25" spans="1:28">
      <c r="A25" t="s">
        <v>413</v>
      </c>
      <c r="B25" t="s">
        <v>183</v>
      </c>
      <c r="C25" s="1" t="s">
        <v>424</v>
      </c>
      <c r="D25" t="s">
        <v>393</v>
      </c>
      <c r="E25">
        <v>12</v>
      </c>
      <c r="F25">
        <v>41</v>
      </c>
      <c r="G25" t="s">
        <v>473</v>
      </c>
      <c r="H25" t="s">
        <v>71</v>
      </c>
      <c r="I25" t="str">
        <f>VLOOKUP($G25,成本汇总!$A$1:$R$101,COLUMN()-7,FALSE)</f>
        <v>17H3784</v>
      </c>
      <c r="J25" t="str">
        <f>VLOOKUP($G25,成本汇总!$A$1:$R$101,COLUMN()-7,FALSE)</f>
        <v>李雷</v>
      </c>
      <c r="K25" t="str">
        <f>VLOOKUP($G25,成本汇总!$A$1:$R$101,COLUMN()-7,FALSE)</f>
        <v>李雷公司高管</v>
      </c>
      <c r="L25" t="str">
        <f>VLOOKUP($G25,成本汇总!$A$1:$R$101,COLUMN()-7,FALSE)</f>
        <v>产品运营部-伯信</v>
      </c>
      <c r="M25" t="str">
        <f>VLOOKUP($G25,成本汇总!$A$1:$R$101,COLUMN()-7,FALSE)</f>
        <v>主营业务成本</v>
      </c>
      <c r="N25" s="9">
        <f>VLOOKUP($G25,成本汇总!$A$1:$R$101,COLUMN()-7,FALSE)*$E25/SUMIF($G:$G,"="&amp;$G25,$E:$E)</f>
        <v>2250</v>
      </c>
      <c r="O25" s="9">
        <f>VLOOKUP($G25,成本汇总!$A$1:$R$101,COLUMN()-7,FALSE)*$E25/SUMIF($G:$G,"="&amp;$G25,$E:$E)</f>
        <v>302.10000000000002</v>
      </c>
      <c r="P25" s="9">
        <f>VLOOKUP($G25,成本汇总!$A$1:$R$101,COLUMN()-7,FALSE)*$E25/SUMIF($G:$G,"="&amp;$G25,$E:$E)</f>
        <v>12.719999999999999</v>
      </c>
      <c r="Q25" s="9">
        <f>VLOOKUP($G25,成本汇总!$A$1:$R$101,COLUMN()-7,FALSE)*$E25/SUMIF($G:$G,"="&amp;$G25,$E:$E)</f>
        <v>4.7700000000000005</v>
      </c>
      <c r="R25" s="9">
        <f>VLOOKUP($G25,成本汇总!$A$1:$R$101,COLUMN()-7,FALSE)*$E25/SUMIF($G:$G,"="&amp;$G25,$E:$E)</f>
        <v>12.719999999999999</v>
      </c>
      <c r="S25" s="9">
        <f>VLOOKUP($G25,成本汇总!$A$1:$R$101,COLUMN()-7,FALSE)*$E25/SUMIF($G:$G,"="&amp;$G25,$E:$E)</f>
        <v>159</v>
      </c>
      <c r="T25" s="9">
        <f>VLOOKUP($G25,成本汇总!$A$1:$R$101,COLUMN()-7,FALSE)*$E25/SUMIF($G:$G,"="&amp;$G25,$E:$E)</f>
        <v>190.8</v>
      </c>
      <c r="U25" s="9">
        <f>VLOOKUP($G25,成本汇总!$A$1:$R$101,COLUMN()-7,FALSE)*$E25/SUMIF($G:$G,"="&amp;$G25,$E:$E)</f>
        <v>0</v>
      </c>
      <c r="V25" s="9">
        <f>VLOOKUP($G25,成本汇总!$A$1:$R$101,COLUMN()-7,FALSE)*$E25/SUMIF($G:$G,"="&amp;$G25,$E:$E)</f>
        <v>18.348750000000003</v>
      </c>
      <c r="W25" s="9">
        <f>VLOOKUP($G25,成本汇总!$A$1:$R$101,COLUMN()-7,FALSE)*$E25/SUMIF($G:$G,"="&amp;$G25,$E:$E)</f>
        <v>0</v>
      </c>
      <c r="X25" s="9">
        <f>VLOOKUP($G25,成本汇总!$A$1:$R$101,COLUMN()-7,FALSE)*$E25/SUMIF($G:$G,"="&amp;$G25,$E:$E)</f>
        <v>2950.4587499999998</v>
      </c>
      <c r="Y25" s="43">
        <f>VLOOKUP($G25,成本汇总!$A$1:$R$101,COLUMN()-7,FALSE)*$E25/SUMIF($G:$G,"="&amp;$G25,$E:$E)</f>
        <v>18.348750000000003</v>
      </c>
      <c r="Z25" t="str">
        <f t="shared" si="0"/>
        <v>2017-ZLZHY-MD-UPAS</v>
      </c>
      <c r="AA25" t="e">
        <f>VLOOKUP(D25,Sheet7!$B$2:$C$13,2,FALSE)</f>
        <v>#N/A</v>
      </c>
      <c r="AB25" t="e">
        <v>#N/A</v>
      </c>
    </row>
    <row r="26" spans="1:28">
      <c r="A26" t="s">
        <v>413</v>
      </c>
      <c r="B26" t="s">
        <v>183</v>
      </c>
      <c r="C26" s="1" t="s">
        <v>424</v>
      </c>
      <c r="D26" t="s">
        <v>349</v>
      </c>
      <c r="E26">
        <v>2</v>
      </c>
      <c r="F26">
        <v>41</v>
      </c>
      <c r="G26" t="s">
        <v>473</v>
      </c>
      <c r="H26" t="s">
        <v>71</v>
      </c>
      <c r="I26" t="str">
        <f>VLOOKUP($G26,成本汇总!$A$1:$R$101,COLUMN()-7,FALSE)</f>
        <v>17H3784</v>
      </c>
      <c r="J26" t="str">
        <f>VLOOKUP($G26,成本汇总!$A$1:$R$101,COLUMN()-7,FALSE)</f>
        <v>李雷</v>
      </c>
      <c r="K26" t="str">
        <f>VLOOKUP($G26,成本汇总!$A$1:$R$101,COLUMN()-7,FALSE)</f>
        <v>李雷公司高管</v>
      </c>
      <c r="L26" t="str">
        <f>VLOOKUP($G26,成本汇总!$A$1:$R$101,COLUMN()-7,FALSE)</f>
        <v>产品运营部-伯信</v>
      </c>
      <c r="M26" t="str">
        <f>VLOOKUP($G26,成本汇总!$A$1:$R$101,COLUMN()-7,FALSE)</f>
        <v>主营业务成本</v>
      </c>
      <c r="N26" s="9">
        <f>VLOOKUP($G26,成本汇总!$A$1:$R$101,COLUMN()-7,FALSE)*$E26/SUMIF($G:$G,"="&amp;$G26,$E:$E)</f>
        <v>375</v>
      </c>
      <c r="O26" s="9">
        <f>VLOOKUP($G26,成本汇总!$A$1:$R$101,COLUMN()-7,FALSE)*$E26/SUMIF($G:$G,"="&amp;$G26,$E:$E)</f>
        <v>50.35</v>
      </c>
      <c r="P26" s="9">
        <f>VLOOKUP($G26,成本汇总!$A$1:$R$101,COLUMN()-7,FALSE)*$E26/SUMIF($G:$G,"="&amp;$G26,$E:$E)</f>
        <v>2.12</v>
      </c>
      <c r="Q26" s="9">
        <f>VLOOKUP($G26,成本汇总!$A$1:$R$101,COLUMN()-7,FALSE)*$E26/SUMIF($G:$G,"="&amp;$G26,$E:$E)</f>
        <v>0.79500000000000004</v>
      </c>
      <c r="R26" s="9">
        <f>VLOOKUP($G26,成本汇总!$A$1:$R$101,COLUMN()-7,FALSE)*$E26/SUMIF($G:$G,"="&amp;$G26,$E:$E)</f>
        <v>2.12</v>
      </c>
      <c r="S26" s="9">
        <f>VLOOKUP($G26,成本汇总!$A$1:$R$101,COLUMN()-7,FALSE)*$E26/SUMIF($G:$G,"="&amp;$G26,$E:$E)</f>
        <v>26.5</v>
      </c>
      <c r="T26" s="9">
        <f>VLOOKUP($G26,成本汇总!$A$1:$R$101,COLUMN()-7,FALSE)*$E26/SUMIF($G:$G,"="&amp;$G26,$E:$E)</f>
        <v>31.8</v>
      </c>
      <c r="U26" s="9">
        <f>VLOOKUP($G26,成本汇总!$A$1:$R$101,COLUMN()-7,FALSE)*$E26/SUMIF($G:$G,"="&amp;$G26,$E:$E)</f>
        <v>0</v>
      </c>
      <c r="V26" s="9">
        <f>VLOOKUP($G26,成本汇总!$A$1:$R$101,COLUMN()-7,FALSE)*$E26/SUMIF($G:$G,"="&amp;$G26,$E:$E)</f>
        <v>3.058125</v>
      </c>
      <c r="W26" s="9">
        <f>VLOOKUP($G26,成本汇总!$A$1:$R$101,COLUMN()-7,FALSE)*$E26/SUMIF($G:$G,"="&amp;$G26,$E:$E)</f>
        <v>0</v>
      </c>
      <c r="X26" s="9">
        <f>VLOOKUP($G26,成本汇总!$A$1:$R$101,COLUMN()-7,FALSE)*$E26/SUMIF($G:$G,"="&amp;$G26,$E:$E)</f>
        <v>491.74312499999996</v>
      </c>
      <c r="Y26" s="43">
        <f>VLOOKUP($G26,成本汇总!$A$1:$R$101,COLUMN()-7,FALSE)*$E26/SUMIF($G:$G,"="&amp;$G26,$E:$E)</f>
        <v>3.058125</v>
      </c>
      <c r="Z26" t="str">
        <f t="shared" si="0"/>
        <v>2016-JX-ALL-UPAS</v>
      </c>
      <c r="AA26" t="e">
        <f>VLOOKUP(D26,Sheet7!$B$2:$C$13,2,FALSE)</f>
        <v>#N/A</v>
      </c>
      <c r="AB26" t="e">
        <v>#N/A</v>
      </c>
    </row>
    <row r="27" spans="1:28">
      <c r="A27" t="s">
        <v>413</v>
      </c>
      <c r="B27" t="s">
        <v>183</v>
      </c>
      <c r="C27" s="1" t="s">
        <v>424</v>
      </c>
      <c r="D27" t="s">
        <v>383</v>
      </c>
      <c r="E27">
        <v>6</v>
      </c>
      <c r="F27">
        <v>41</v>
      </c>
      <c r="G27" t="s">
        <v>473</v>
      </c>
      <c r="H27" t="s">
        <v>71</v>
      </c>
      <c r="I27" t="str">
        <f>VLOOKUP($G27,成本汇总!$A$1:$R$101,COLUMN()-7,FALSE)</f>
        <v>17H3784</v>
      </c>
      <c r="J27" t="str">
        <f>VLOOKUP($G27,成本汇总!$A$1:$R$101,COLUMN()-7,FALSE)</f>
        <v>李雷</v>
      </c>
      <c r="K27" t="str">
        <f>VLOOKUP($G27,成本汇总!$A$1:$R$101,COLUMN()-7,FALSE)</f>
        <v>李雷公司高管</v>
      </c>
      <c r="L27" t="str">
        <f>VLOOKUP($G27,成本汇总!$A$1:$R$101,COLUMN()-7,FALSE)</f>
        <v>产品运营部-伯信</v>
      </c>
      <c r="M27" t="str">
        <f>VLOOKUP($G27,成本汇总!$A$1:$R$101,COLUMN()-7,FALSE)</f>
        <v>主营业务成本</v>
      </c>
      <c r="N27" s="9">
        <f>VLOOKUP($G27,成本汇总!$A$1:$R$101,COLUMN()-7,FALSE)*$E27/SUMIF($G:$G,"="&amp;$G27,$E:$E)</f>
        <v>1125</v>
      </c>
      <c r="O27" s="9">
        <f>VLOOKUP($G27,成本汇总!$A$1:$R$101,COLUMN()-7,FALSE)*$E27/SUMIF($G:$G,"="&amp;$G27,$E:$E)</f>
        <v>151.05000000000001</v>
      </c>
      <c r="P27" s="9">
        <f>VLOOKUP($G27,成本汇总!$A$1:$R$101,COLUMN()-7,FALSE)*$E27/SUMIF($G:$G,"="&amp;$G27,$E:$E)</f>
        <v>6.3599999999999994</v>
      </c>
      <c r="Q27" s="9">
        <f>VLOOKUP($G27,成本汇总!$A$1:$R$101,COLUMN()-7,FALSE)*$E27/SUMIF($G:$G,"="&amp;$G27,$E:$E)</f>
        <v>2.3850000000000002</v>
      </c>
      <c r="R27" s="9">
        <f>VLOOKUP($G27,成本汇总!$A$1:$R$101,COLUMN()-7,FALSE)*$E27/SUMIF($G:$G,"="&amp;$G27,$E:$E)</f>
        <v>6.3599999999999994</v>
      </c>
      <c r="S27" s="9">
        <f>VLOOKUP($G27,成本汇总!$A$1:$R$101,COLUMN()-7,FALSE)*$E27/SUMIF($G:$G,"="&amp;$G27,$E:$E)</f>
        <v>79.5</v>
      </c>
      <c r="T27" s="9">
        <f>VLOOKUP($G27,成本汇总!$A$1:$R$101,COLUMN()-7,FALSE)*$E27/SUMIF($G:$G,"="&amp;$G27,$E:$E)</f>
        <v>95.4</v>
      </c>
      <c r="U27" s="9">
        <f>VLOOKUP($G27,成本汇总!$A$1:$R$101,COLUMN()-7,FALSE)*$E27/SUMIF($G:$G,"="&amp;$G27,$E:$E)</f>
        <v>0</v>
      </c>
      <c r="V27" s="9">
        <f>VLOOKUP($G27,成本汇总!$A$1:$R$101,COLUMN()-7,FALSE)*$E27/SUMIF($G:$G,"="&amp;$G27,$E:$E)</f>
        <v>9.1743750000000013</v>
      </c>
      <c r="W27" s="9">
        <f>VLOOKUP($G27,成本汇总!$A$1:$R$101,COLUMN()-7,FALSE)*$E27/SUMIF($G:$G,"="&amp;$G27,$E:$E)</f>
        <v>0</v>
      </c>
      <c r="X27" s="9">
        <f>VLOOKUP($G27,成本汇总!$A$1:$R$101,COLUMN()-7,FALSE)*$E27/SUMIF($G:$G,"="&amp;$G27,$E:$E)</f>
        <v>1475.2293749999999</v>
      </c>
      <c r="Y27" s="43">
        <f>VLOOKUP($G27,成本汇总!$A$1:$R$101,COLUMN()-7,FALSE)*$E27/SUMIF($G:$G,"="&amp;$G27,$E:$E)</f>
        <v>9.1743750000000013</v>
      </c>
      <c r="Z27" t="str">
        <f t="shared" si="0"/>
        <v>2017-LHP-MD-UPAS</v>
      </c>
      <c r="AA27" t="e">
        <f>VLOOKUP(D27,Sheet7!$B$2:$C$13,2,FALSE)</f>
        <v>#N/A</v>
      </c>
      <c r="AB27" t="e">
        <v>#N/A</v>
      </c>
    </row>
    <row r="28" spans="1:28">
      <c r="A28" t="s">
        <v>413</v>
      </c>
      <c r="B28" t="s">
        <v>183</v>
      </c>
      <c r="C28" s="1" t="s">
        <v>425</v>
      </c>
      <c r="D28" t="s">
        <v>385</v>
      </c>
      <c r="E28">
        <v>14</v>
      </c>
      <c r="F28">
        <v>42</v>
      </c>
      <c r="G28" t="s">
        <v>473</v>
      </c>
      <c r="H28" t="s">
        <v>71</v>
      </c>
      <c r="I28" t="str">
        <f>VLOOKUP($G28,成本汇总!$A$1:$R$101,COLUMN()-7,FALSE)</f>
        <v>17H3784</v>
      </c>
      <c r="J28" t="str">
        <f>VLOOKUP($G28,成本汇总!$A$1:$R$101,COLUMN()-7,FALSE)</f>
        <v>李雷</v>
      </c>
      <c r="K28" t="str">
        <f>VLOOKUP($G28,成本汇总!$A$1:$R$101,COLUMN()-7,FALSE)</f>
        <v>李雷公司高管</v>
      </c>
      <c r="L28" t="str">
        <f>VLOOKUP($G28,成本汇总!$A$1:$R$101,COLUMN()-7,FALSE)</f>
        <v>产品运营部-伯信</v>
      </c>
      <c r="M28" t="str">
        <f>VLOOKUP($G28,成本汇总!$A$1:$R$101,COLUMN()-7,FALSE)</f>
        <v>主营业务成本</v>
      </c>
      <c r="N28" s="9">
        <f>VLOOKUP($G28,成本汇总!$A$1:$R$101,COLUMN()-7,FALSE)*$E28/SUMIF($G:$G,"="&amp;$G28,$E:$E)</f>
        <v>2625</v>
      </c>
      <c r="O28" s="9">
        <f>VLOOKUP($G28,成本汇总!$A$1:$R$101,COLUMN()-7,FALSE)*$E28/SUMIF($G:$G,"="&amp;$G28,$E:$E)</f>
        <v>352.45</v>
      </c>
      <c r="P28" s="9">
        <f>VLOOKUP($G28,成本汇总!$A$1:$R$101,COLUMN()-7,FALSE)*$E28/SUMIF($G:$G,"="&amp;$G28,$E:$E)</f>
        <v>14.84</v>
      </c>
      <c r="Q28" s="9">
        <f>VLOOKUP($G28,成本汇总!$A$1:$R$101,COLUMN()-7,FALSE)*$E28/SUMIF($G:$G,"="&amp;$G28,$E:$E)</f>
        <v>5.5649999999999995</v>
      </c>
      <c r="R28" s="9">
        <f>VLOOKUP($G28,成本汇总!$A$1:$R$101,COLUMN()-7,FALSE)*$E28/SUMIF($G:$G,"="&amp;$G28,$E:$E)</f>
        <v>14.84</v>
      </c>
      <c r="S28" s="9">
        <f>VLOOKUP($G28,成本汇总!$A$1:$R$101,COLUMN()-7,FALSE)*$E28/SUMIF($G:$G,"="&amp;$G28,$E:$E)</f>
        <v>185.5</v>
      </c>
      <c r="T28" s="9">
        <f>VLOOKUP($G28,成本汇总!$A$1:$R$101,COLUMN()-7,FALSE)*$E28/SUMIF($G:$G,"="&amp;$G28,$E:$E)</f>
        <v>222.6</v>
      </c>
      <c r="U28" s="9">
        <f>VLOOKUP($G28,成本汇总!$A$1:$R$101,COLUMN()-7,FALSE)*$E28/SUMIF($G:$G,"="&amp;$G28,$E:$E)</f>
        <v>0</v>
      </c>
      <c r="V28" s="9">
        <f>VLOOKUP($G28,成本汇总!$A$1:$R$101,COLUMN()-7,FALSE)*$E28/SUMIF($G:$G,"="&amp;$G28,$E:$E)</f>
        <v>21.406874999999999</v>
      </c>
      <c r="W28" s="9">
        <f>VLOOKUP($G28,成本汇总!$A$1:$R$101,COLUMN()-7,FALSE)*$E28/SUMIF($G:$G,"="&amp;$G28,$E:$E)</f>
        <v>0</v>
      </c>
      <c r="X28" s="9">
        <f>VLOOKUP($G28,成本汇总!$A$1:$R$101,COLUMN()-7,FALSE)*$E28/SUMIF($G:$G,"="&amp;$G28,$E:$E)</f>
        <v>3442.2018749999997</v>
      </c>
      <c r="Y28" s="43">
        <f>VLOOKUP($G28,成本汇总!$A$1:$R$101,COLUMN()-7,FALSE)*$E28/SUMIF($G:$G,"="&amp;$G28,$E:$E)</f>
        <v>21.406874999999999</v>
      </c>
      <c r="Z28" t="str">
        <f t="shared" si="0"/>
        <v>2016-JAJH-ALL-UPAS</v>
      </c>
      <c r="AA28" t="e">
        <f>VLOOKUP(D28,Sheet7!$B$2:$C$13,2,FALSE)</f>
        <v>#N/A</v>
      </c>
      <c r="AB28" t="e">
        <v>#N/A</v>
      </c>
    </row>
    <row r="29" spans="1:28">
      <c r="A29" t="s">
        <v>413</v>
      </c>
      <c r="B29" t="s">
        <v>183</v>
      </c>
      <c r="C29" s="1" t="s">
        <v>425</v>
      </c>
      <c r="D29" t="s">
        <v>428</v>
      </c>
      <c r="E29">
        <v>8</v>
      </c>
      <c r="F29">
        <v>42</v>
      </c>
      <c r="G29" t="s">
        <v>473</v>
      </c>
      <c r="H29" t="s">
        <v>71</v>
      </c>
      <c r="I29" t="str">
        <f>VLOOKUP($G29,成本汇总!$A$1:$R$101,COLUMN()-7,FALSE)</f>
        <v>17H3784</v>
      </c>
      <c r="J29" t="str">
        <f>VLOOKUP($G29,成本汇总!$A$1:$R$101,COLUMN()-7,FALSE)</f>
        <v>李雷</v>
      </c>
      <c r="K29" t="str">
        <f>VLOOKUP($G29,成本汇总!$A$1:$R$101,COLUMN()-7,FALSE)</f>
        <v>李雷公司高管</v>
      </c>
      <c r="L29" t="str">
        <f>VLOOKUP($G29,成本汇总!$A$1:$R$101,COLUMN()-7,FALSE)</f>
        <v>产品运营部-伯信</v>
      </c>
      <c r="M29" t="str">
        <f>VLOOKUP($G29,成本汇总!$A$1:$R$101,COLUMN()-7,FALSE)</f>
        <v>主营业务成本</v>
      </c>
      <c r="N29" s="9">
        <f>VLOOKUP($G29,成本汇总!$A$1:$R$101,COLUMN()-7,FALSE)*$E29/SUMIF($G:$G,"="&amp;$G29,$E:$E)</f>
        <v>1500</v>
      </c>
      <c r="O29" s="9">
        <f>VLOOKUP($G29,成本汇总!$A$1:$R$101,COLUMN()-7,FALSE)*$E29/SUMIF($G:$G,"="&amp;$G29,$E:$E)</f>
        <v>201.4</v>
      </c>
      <c r="P29" s="9">
        <f>VLOOKUP($G29,成本汇总!$A$1:$R$101,COLUMN()-7,FALSE)*$E29/SUMIF($G:$G,"="&amp;$G29,$E:$E)</f>
        <v>8.48</v>
      </c>
      <c r="Q29" s="9">
        <f>VLOOKUP($G29,成本汇总!$A$1:$R$101,COLUMN()-7,FALSE)*$E29/SUMIF($G:$G,"="&amp;$G29,$E:$E)</f>
        <v>3.18</v>
      </c>
      <c r="R29" s="9">
        <f>VLOOKUP($G29,成本汇总!$A$1:$R$101,COLUMN()-7,FALSE)*$E29/SUMIF($G:$G,"="&amp;$G29,$E:$E)</f>
        <v>8.48</v>
      </c>
      <c r="S29" s="9">
        <f>VLOOKUP($G29,成本汇总!$A$1:$R$101,COLUMN()-7,FALSE)*$E29/SUMIF($G:$G,"="&amp;$G29,$E:$E)</f>
        <v>106</v>
      </c>
      <c r="T29" s="9">
        <f>VLOOKUP($G29,成本汇总!$A$1:$R$101,COLUMN()-7,FALSE)*$E29/SUMIF($G:$G,"="&amp;$G29,$E:$E)</f>
        <v>127.2</v>
      </c>
      <c r="U29" s="9">
        <f>VLOOKUP($G29,成本汇总!$A$1:$R$101,COLUMN()-7,FALSE)*$E29/SUMIF($G:$G,"="&amp;$G29,$E:$E)</f>
        <v>0</v>
      </c>
      <c r="V29" s="9">
        <f>VLOOKUP($G29,成本汇总!$A$1:$R$101,COLUMN()-7,FALSE)*$E29/SUMIF($G:$G,"="&amp;$G29,$E:$E)</f>
        <v>12.2325</v>
      </c>
      <c r="W29" s="9">
        <f>VLOOKUP($G29,成本汇总!$A$1:$R$101,COLUMN()-7,FALSE)*$E29/SUMIF($G:$G,"="&amp;$G29,$E:$E)</f>
        <v>0</v>
      </c>
      <c r="X29" s="9">
        <f>VLOOKUP($G29,成本汇总!$A$1:$R$101,COLUMN()-7,FALSE)*$E29/SUMIF($G:$G,"="&amp;$G29,$E:$E)</f>
        <v>1966.9724999999999</v>
      </c>
      <c r="Y29" s="43">
        <f>VLOOKUP($G29,成本汇总!$A$1:$R$101,COLUMN()-7,FALSE)*$E29/SUMIF($G:$G,"="&amp;$G29,$E:$E)</f>
        <v>12.2325</v>
      </c>
      <c r="Z29" t="str">
        <f t="shared" si="0"/>
        <v>2016-WPH-ALL-UPAS</v>
      </c>
      <c r="AA29" t="e">
        <f>VLOOKUP(D29,Sheet7!$B$2:$C$13,2,FALSE)</f>
        <v>#N/A</v>
      </c>
      <c r="AB29" t="e">
        <v>#N/A</v>
      </c>
    </row>
    <row r="30" spans="1:28">
      <c r="A30" t="s">
        <v>413</v>
      </c>
      <c r="B30" t="s">
        <v>183</v>
      </c>
      <c r="C30" s="1" t="s">
        <v>425</v>
      </c>
      <c r="D30" t="s">
        <v>383</v>
      </c>
      <c r="E30">
        <v>8</v>
      </c>
      <c r="F30">
        <v>42</v>
      </c>
      <c r="G30" t="s">
        <v>473</v>
      </c>
      <c r="H30" t="s">
        <v>71</v>
      </c>
      <c r="I30" t="str">
        <f>VLOOKUP($G30,成本汇总!$A$1:$R$101,COLUMN()-7,FALSE)</f>
        <v>17H3784</v>
      </c>
      <c r="J30" t="str">
        <f>VLOOKUP($G30,成本汇总!$A$1:$R$101,COLUMN()-7,FALSE)</f>
        <v>李雷</v>
      </c>
      <c r="K30" t="str">
        <f>VLOOKUP($G30,成本汇总!$A$1:$R$101,COLUMN()-7,FALSE)</f>
        <v>李雷公司高管</v>
      </c>
      <c r="L30" t="str">
        <f>VLOOKUP($G30,成本汇总!$A$1:$R$101,COLUMN()-7,FALSE)</f>
        <v>产品运营部-伯信</v>
      </c>
      <c r="M30" t="str">
        <f>VLOOKUP($G30,成本汇总!$A$1:$R$101,COLUMN()-7,FALSE)</f>
        <v>主营业务成本</v>
      </c>
      <c r="N30" s="9">
        <f>VLOOKUP($G30,成本汇总!$A$1:$R$101,COLUMN()-7,FALSE)*$E30/SUMIF($G:$G,"="&amp;$G30,$E:$E)</f>
        <v>1500</v>
      </c>
      <c r="O30" s="9">
        <f>VLOOKUP($G30,成本汇总!$A$1:$R$101,COLUMN()-7,FALSE)*$E30/SUMIF($G:$G,"="&amp;$G30,$E:$E)</f>
        <v>201.4</v>
      </c>
      <c r="P30" s="9">
        <f>VLOOKUP($G30,成本汇总!$A$1:$R$101,COLUMN()-7,FALSE)*$E30/SUMIF($G:$G,"="&amp;$G30,$E:$E)</f>
        <v>8.48</v>
      </c>
      <c r="Q30" s="9">
        <f>VLOOKUP($G30,成本汇总!$A$1:$R$101,COLUMN()-7,FALSE)*$E30/SUMIF($G:$G,"="&amp;$G30,$E:$E)</f>
        <v>3.18</v>
      </c>
      <c r="R30" s="9">
        <f>VLOOKUP($G30,成本汇总!$A$1:$R$101,COLUMN()-7,FALSE)*$E30/SUMIF($G:$G,"="&amp;$G30,$E:$E)</f>
        <v>8.48</v>
      </c>
      <c r="S30" s="9">
        <f>VLOOKUP($G30,成本汇总!$A$1:$R$101,COLUMN()-7,FALSE)*$E30/SUMIF($G:$G,"="&amp;$G30,$E:$E)</f>
        <v>106</v>
      </c>
      <c r="T30" s="9">
        <f>VLOOKUP($G30,成本汇总!$A$1:$R$101,COLUMN()-7,FALSE)*$E30/SUMIF($G:$G,"="&amp;$G30,$E:$E)</f>
        <v>127.2</v>
      </c>
      <c r="U30" s="9">
        <f>VLOOKUP($G30,成本汇总!$A$1:$R$101,COLUMN()-7,FALSE)*$E30/SUMIF($G:$G,"="&amp;$G30,$E:$E)</f>
        <v>0</v>
      </c>
      <c r="V30" s="9">
        <f>VLOOKUP($G30,成本汇总!$A$1:$R$101,COLUMN()-7,FALSE)*$E30/SUMIF($G:$G,"="&amp;$G30,$E:$E)</f>
        <v>12.2325</v>
      </c>
      <c r="W30" s="9">
        <f>VLOOKUP($G30,成本汇总!$A$1:$R$101,COLUMN()-7,FALSE)*$E30/SUMIF($G:$G,"="&amp;$G30,$E:$E)</f>
        <v>0</v>
      </c>
      <c r="X30" s="9">
        <f>VLOOKUP($G30,成本汇总!$A$1:$R$101,COLUMN()-7,FALSE)*$E30/SUMIF($G:$G,"="&amp;$G30,$E:$E)</f>
        <v>1966.9724999999999</v>
      </c>
      <c r="Y30" s="43">
        <f>VLOOKUP($G30,成本汇总!$A$1:$R$101,COLUMN()-7,FALSE)*$E30/SUMIF($G:$G,"="&amp;$G30,$E:$E)</f>
        <v>12.2325</v>
      </c>
      <c r="Z30" t="str">
        <f t="shared" si="0"/>
        <v>2017-LHP-MD-UPAS</v>
      </c>
      <c r="AA30" t="e">
        <f>VLOOKUP(D30,Sheet7!$B$2:$C$13,2,FALSE)</f>
        <v>#N/A</v>
      </c>
      <c r="AB30" t="e">
        <v>#N/A</v>
      </c>
    </row>
    <row r="31" spans="1:28">
      <c r="A31" t="s">
        <v>413</v>
      </c>
      <c r="B31" t="s">
        <v>183</v>
      </c>
      <c r="C31" s="1" t="s">
        <v>425</v>
      </c>
      <c r="D31" t="s">
        <v>411</v>
      </c>
      <c r="E31">
        <v>10</v>
      </c>
      <c r="F31">
        <v>42</v>
      </c>
      <c r="G31" t="s">
        <v>473</v>
      </c>
      <c r="H31" t="s">
        <v>71</v>
      </c>
      <c r="I31" t="str">
        <f>VLOOKUP($G31,成本汇总!$A$1:$R$101,COLUMN()-7,FALSE)</f>
        <v>17H3784</v>
      </c>
      <c r="J31" t="str">
        <f>VLOOKUP($G31,成本汇总!$A$1:$R$101,COLUMN()-7,FALSE)</f>
        <v>李雷</v>
      </c>
      <c r="K31" t="str">
        <f>VLOOKUP($G31,成本汇总!$A$1:$R$101,COLUMN()-7,FALSE)</f>
        <v>李雷公司高管</v>
      </c>
      <c r="L31" t="str">
        <f>VLOOKUP($G31,成本汇总!$A$1:$R$101,COLUMN()-7,FALSE)</f>
        <v>产品运营部-伯信</v>
      </c>
      <c r="M31" t="str">
        <f>VLOOKUP($G31,成本汇总!$A$1:$R$101,COLUMN()-7,FALSE)</f>
        <v>主营业务成本</v>
      </c>
      <c r="N31" s="9">
        <f>VLOOKUP($G31,成本汇总!$A$1:$R$101,COLUMN()-7,FALSE)*$E31/SUMIF($G:$G,"="&amp;$G31,$E:$E)</f>
        <v>1875</v>
      </c>
      <c r="O31" s="9">
        <f>VLOOKUP($G31,成本汇总!$A$1:$R$101,COLUMN()-7,FALSE)*$E31/SUMIF($G:$G,"="&amp;$G31,$E:$E)</f>
        <v>251.75</v>
      </c>
      <c r="P31" s="9">
        <f>VLOOKUP($G31,成本汇总!$A$1:$R$101,COLUMN()-7,FALSE)*$E31/SUMIF($G:$G,"="&amp;$G31,$E:$E)</f>
        <v>10.6</v>
      </c>
      <c r="Q31" s="9">
        <f>VLOOKUP($G31,成本汇总!$A$1:$R$101,COLUMN()-7,FALSE)*$E31/SUMIF($G:$G,"="&amp;$G31,$E:$E)</f>
        <v>3.9750000000000001</v>
      </c>
      <c r="R31" s="9">
        <f>VLOOKUP($G31,成本汇总!$A$1:$R$101,COLUMN()-7,FALSE)*$E31/SUMIF($G:$G,"="&amp;$G31,$E:$E)</f>
        <v>10.6</v>
      </c>
      <c r="S31" s="9">
        <f>VLOOKUP($G31,成本汇总!$A$1:$R$101,COLUMN()-7,FALSE)*$E31/SUMIF($G:$G,"="&amp;$G31,$E:$E)</f>
        <v>132.5</v>
      </c>
      <c r="T31" s="9">
        <f>VLOOKUP($G31,成本汇总!$A$1:$R$101,COLUMN()-7,FALSE)*$E31/SUMIF($G:$G,"="&amp;$G31,$E:$E)</f>
        <v>159</v>
      </c>
      <c r="U31" s="9">
        <f>VLOOKUP($G31,成本汇总!$A$1:$R$101,COLUMN()-7,FALSE)*$E31/SUMIF($G:$G,"="&amp;$G31,$E:$E)</f>
        <v>0</v>
      </c>
      <c r="V31" s="9">
        <f>VLOOKUP($G31,成本汇总!$A$1:$R$101,COLUMN()-7,FALSE)*$E31/SUMIF($G:$G,"="&amp;$G31,$E:$E)</f>
        <v>15.290625</v>
      </c>
      <c r="W31" s="9">
        <f>VLOOKUP($G31,成本汇总!$A$1:$R$101,COLUMN()-7,FALSE)*$E31/SUMIF($G:$G,"="&amp;$G31,$E:$E)</f>
        <v>0</v>
      </c>
      <c r="X31" s="9">
        <f>VLOOKUP($G31,成本汇总!$A$1:$R$101,COLUMN()-7,FALSE)*$E31/SUMIF($G:$G,"="&amp;$G31,$E:$E)</f>
        <v>2458.7156249999998</v>
      </c>
      <c r="Y31" s="43">
        <f>VLOOKUP($G31,成本汇总!$A$1:$R$101,COLUMN()-7,FALSE)*$E31/SUMIF($G:$G,"="&amp;$G31,$E:$E)</f>
        <v>15.290625</v>
      </c>
      <c r="Z31" t="str">
        <f t="shared" si="0"/>
        <v>2017-DDL-MD-UPAS</v>
      </c>
      <c r="AA31" t="e">
        <f>VLOOKUP(D31,Sheet7!$B$2:$C$13,2,FALSE)</f>
        <v>#N/A</v>
      </c>
      <c r="AB31" t="e">
        <v>#N/A</v>
      </c>
    </row>
    <row r="32" spans="1:28">
      <c r="A32" t="s">
        <v>413</v>
      </c>
      <c r="B32" t="s">
        <v>183</v>
      </c>
      <c r="C32" s="1" t="s">
        <v>426</v>
      </c>
      <c r="D32" t="s">
        <v>349</v>
      </c>
      <c r="E32">
        <v>8</v>
      </c>
      <c r="F32">
        <v>43</v>
      </c>
      <c r="G32" t="s">
        <v>473</v>
      </c>
      <c r="H32" t="s">
        <v>71</v>
      </c>
      <c r="I32" t="str">
        <f>VLOOKUP($G32,成本汇总!$A$1:$R$101,COLUMN()-7,FALSE)</f>
        <v>17H3784</v>
      </c>
      <c r="J32" t="str">
        <f>VLOOKUP($G32,成本汇总!$A$1:$R$101,COLUMN()-7,FALSE)</f>
        <v>李雷</v>
      </c>
      <c r="K32" t="str">
        <f>VLOOKUP($G32,成本汇总!$A$1:$R$101,COLUMN()-7,FALSE)</f>
        <v>李雷公司高管</v>
      </c>
      <c r="L32" t="str">
        <f>VLOOKUP($G32,成本汇总!$A$1:$R$101,COLUMN()-7,FALSE)</f>
        <v>产品运营部-伯信</v>
      </c>
      <c r="M32" t="str">
        <f>VLOOKUP($G32,成本汇总!$A$1:$R$101,COLUMN()-7,FALSE)</f>
        <v>主营业务成本</v>
      </c>
      <c r="N32" s="9">
        <f>VLOOKUP($G32,成本汇总!$A$1:$R$101,COLUMN()-7,FALSE)*$E32/SUMIF($G:$G,"="&amp;$G32,$E:$E)</f>
        <v>1500</v>
      </c>
      <c r="O32" s="9">
        <f>VLOOKUP($G32,成本汇总!$A$1:$R$101,COLUMN()-7,FALSE)*$E32/SUMIF($G:$G,"="&amp;$G32,$E:$E)</f>
        <v>201.4</v>
      </c>
      <c r="P32" s="9">
        <f>VLOOKUP($G32,成本汇总!$A$1:$R$101,COLUMN()-7,FALSE)*$E32/SUMIF($G:$G,"="&amp;$G32,$E:$E)</f>
        <v>8.48</v>
      </c>
      <c r="Q32" s="9">
        <f>VLOOKUP($G32,成本汇总!$A$1:$R$101,COLUMN()-7,FALSE)*$E32/SUMIF($G:$G,"="&amp;$G32,$E:$E)</f>
        <v>3.18</v>
      </c>
      <c r="R32" s="9">
        <f>VLOOKUP($G32,成本汇总!$A$1:$R$101,COLUMN()-7,FALSE)*$E32/SUMIF($G:$G,"="&amp;$G32,$E:$E)</f>
        <v>8.48</v>
      </c>
      <c r="S32" s="9">
        <f>VLOOKUP($G32,成本汇总!$A$1:$R$101,COLUMN()-7,FALSE)*$E32/SUMIF($G:$G,"="&amp;$G32,$E:$E)</f>
        <v>106</v>
      </c>
      <c r="T32" s="9">
        <f>VLOOKUP($G32,成本汇总!$A$1:$R$101,COLUMN()-7,FALSE)*$E32/SUMIF($G:$G,"="&amp;$G32,$E:$E)</f>
        <v>127.2</v>
      </c>
      <c r="U32" s="9">
        <f>VLOOKUP($G32,成本汇总!$A$1:$R$101,COLUMN()-7,FALSE)*$E32/SUMIF($G:$G,"="&amp;$G32,$E:$E)</f>
        <v>0</v>
      </c>
      <c r="V32" s="9">
        <f>VLOOKUP($G32,成本汇总!$A$1:$R$101,COLUMN()-7,FALSE)*$E32/SUMIF($G:$G,"="&amp;$G32,$E:$E)</f>
        <v>12.2325</v>
      </c>
      <c r="W32" s="9">
        <f>VLOOKUP($G32,成本汇总!$A$1:$R$101,COLUMN()-7,FALSE)*$E32/SUMIF($G:$G,"="&amp;$G32,$E:$E)</f>
        <v>0</v>
      </c>
      <c r="X32" s="9">
        <f>VLOOKUP($G32,成本汇总!$A$1:$R$101,COLUMN()-7,FALSE)*$E32/SUMIF($G:$G,"="&amp;$G32,$E:$E)</f>
        <v>1966.9724999999999</v>
      </c>
      <c r="Y32" s="43">
        <f>VLOOKUP($G32,成本汇总!$A$1:$R$101,COLUMN()-7,FALSE)*$E32/SUMIF($G:$G,"="&amp;$G32,$E:$E)</f>
        <v>12.2325</v>
      </c>
      <c r="Z32" t="str">
        <f t="shared" si="0"/>
        <v>2016-JX-ALL-UPAS</v>
      </c>
      <c r="AA32" t="e">
        <f>VLOOKUP(D32,Sheet7!$B$2:$C$13,2,FALSE)</f>
        <v>#N/A</v>
      </c>
      <c r="AB32" t="e">
        <v>#N/A</v>
      </c>
    </row>
    <row r="33" spans="1:28">
      <c r="A33" t="s">
        <v>413</v>
      </c>
      <c r="B33" t="s">
        <v>183</v>
      </c>
      <c r="C33" s="1" t="s">
        <v>426</v>
      </c>
      <c r="D33" t="s">
        <v>414</v>
      </c>
      <c r="E33">
        <v>4</v>
      </c>
      <c r="F33">
        <v>43</v>
      </c>
      <c r="G33" t="s">
        <v>473</v>
      </c>
      <c r="H33" t="s">
        <v>71</v>
      </c>
      <c r="I33" t="str">
        <f>VLOOKUP($G33,成本汇总!$A$1:$R$101,COLUMN()-7,FALSE)</f>
        <v>17H3784</v>
      </c>
      <c r="J33" t="str">
        <f>VLOOKUP($G33,成本汇总!$A$1:$R$101,COLUMN()-7,FALSE)</f>
        <v>李雷</v>
      </c>
      <c r="K33" t="str">
        <f>VLOOKUP($G33,成本汇总!$A$1:$R$101,COLUMN()-7,FALSE)</f>
        <v>李雷公司高管</v>
      </c>
      <c r="L33" t="str">
        <f>VLOOKUP($G33,成本汇总!$A$1:$R$101,COLUMN()-7,FALSE)</f>
        <v>产品运营部-伯信</v>
      </c>
      <c r="M33" t="str">
        <f>VLOOKUP($G33,成本汇总!$A$1:$R$101,COLUMN()-7,FALSE)</f>
        <v>主营业务成本</v>
      </c>
      <c r="N33" s="9">
        <f>VLOOKUP($G33,成本汇总!$A$1:$R$101,COLUMN()-7,FALSE)*$E33/SUMIF($G:$G,"="&amp;$G33,$E:$E)</f>
        <v>750</v>
      </c>
      <c r="O33" s="9">
        <f>VLOOKUP($G33,成本汇总!$A$1:$R$101,COLUMN()-7,FALSE)*$E33/SUMIF($G:$G,"="&amp;$G33,$E:$E)</f>
        <v>100.7</v>
      </c>
      <c r="P33" s="9">
        <f>VLOOKUP($G33,成本汇总!$A$1:$R$101,COLUMN()-7,FALSE)*$E33/SUMIF($G:$G,"="&amp;$G33,$E:$E)</f>
        <v>4.24</v>
      </c>
      <c r="Q33" s="9">
        <f>VLOOKUP($G33,成本汇总!$A$1:$R$101,COLUMN()-7,FALSE)*$E33/SUMIF($G:$G,"="&amp;$G33,$E:$E)</f>
        <v>1.59</v>
      </c>
      <c r="R33" s="9">
        <f>VLOOKUP($G33,成本汇总!$A$1:$R$101,COLUMN()-7,FALSE)*$E33/SUMIF($G:$G,"="&amp;$G33,$E:$E)</f>
        <v>4.24</v>
      </c>
      <c r="S33" s="9">
        <f>VLOOKUP($G33,成本汇总!$A$1:$R$101,COLUMN()-7,FALSE)*$E33/SUMIF($G:$G,"="&amp;$G33,$E:$E)</f>
        <v>53</v>
      </c>
      <c r="T33" s="9">
        <f>VLOOKUP($G33,成本汇总!$A$1:$R$101,COLUMN()-7,FALSE)*$E33/SUMIF($G:$G,"="&amp;$G33,$E:$E)</f>
        <v>63.6</v>
      </c>
      <c r="U33" s="9">
        <f>VLOOKUP($G33,成本汇总!$A$1:$R$101,COLUMN()-7,FALSE)*$E33/SUMIF($G:$G,"="&amp;$G33,$E:$E)</f>
        <v>0</v>
      </c>
      <c r="V33" s="9">
        <f>VLOOKUP($G33,成本汇总!$A$1:$R$101,COLUMN()-7,FALSE)*$E33/SUMIF($G:$G,"="&amp;$G33,$E:$E)</f>
        <v>6.11625</v>
      </c>
      <c r="W33" s="9">
        <f>VLOOKUP($G33,成本汇总!$A$1:$R$101,COLUMN()-7,FALSE)*$E33/SUMIF($G:$G,"="&amp;$G33,$E:$E)</f>
        <v>0</v>
      </c>
      <c r="X33" s="9">
        <f>VLOOKUP($G33,成本汇总!$A$1:$R$101,COLUMN()-7,FALSE)*$E33/SUMIF($G:$G,"="&amp;$G33,$E:$E)</f>
        <v>983.48624999999993</v>
      </c>
      <c r="Y33" s="43">
        <f>VLOOKUP($G33,成本汇总!$A$1:$R$101,COLUMN()-7,FALSE)*$E33/SUMIF($G:$G,"="&amp;$G33,$E:$E)</f>
        <v>6.11625</v>
      </c>
      <c r="Z33" t="str">
        <f t="shared" si="0"/>
        <v>2016-MZJF-ALL-UPAS</v>
      </c>
      <c r="AA33" t="e">
        <f>VLOOKUP(D33,Sheet7!$B$2:$C$13,2,FALSE)</f>
        <v>#N/A</v>
      </c>
      <c r="AB33" t="e">
        <v>#N/A</v>
      </c>
    </row>
    <row r="34" spans="1:28">
      <c r="A34" t="s">
        <v>413</v>
      </c>
      <c r="B34" t="s">
        <v>183</v>
      </c>
      <c r="C34" s="1" t="s">
        <v>426</v>
      </c>
      <c r="D34" t="s">
        <v>429</v>
      </c>
      <c r="E34">
        <v>12</v>
      </c>
      <c r="F34">
        <v>43</v>
      </c>
      <c r="G34" t="s">
        <v>473</v>
      </c>
      <c r="H34" t="s">
        <v>71</v>
      </c>
      <c r="I34" t="str">
        <f>VLOOKUP($G34,成本汇总!$A$1:$R$101,COLUMN()-7,FALSE)</f>
        <v>17H3784</v>
      </c>
      <c r="J34" t="str">
        <f>VLOOKUP($G34,成本汇总!$A$1:$R$101,COLUMN()-7,FALSE)</f>
        <v>李雷</v>
      </c>
      <c r="K34" t="str">
        <f>VLOOKUP($G34,成本汇总!$A$1:$R$101,COLUMN()-7,FALSE)</f>
        <v>李雷公司高管</v>
      </c>
      <c r="L34" t="str">
        <f>VLOOKUP($G34,成本汇总!$A$1:$R$101,COLUMN()-7,FALSE)</f>
        <v>产品运营部-伯信</v>
      </c>
      <c r="M34" t="str">
        <f>VLOOKUP($G34,成本汇总!$A$1:$R$101,COLUMN()-7,FALSE)</f>
        <v>主营业务成本</v>
      </c>
      <c r="N34" s="9">
        <f>VLOOKUP($G34,成本汇总!$A$1:$R$101,COLUMN()-7,FALSE)*$E34/SUMIF($G:$G,"="&amp;$G34,$E:$E)</f>
        <v>2250</v>
      </c>
      <c r="O34" s="9">
        <f>VLOOKUP($G34,成本汇总!$A$1:$R$101,COLUMN()-7,FALSE)*$E34/SUMIF($G:$G,"="&amp;$G34,$E:$E)</f>
        <v>302.10000000000002</v>
      </c>
      <c r="P34" s="9">
        <f>VLOOKUP($G34,成本汇总!$A$1:$R$101,COLUMN()-7,FALSE)*$E34/SUMIF($G:$G,"="&amp;$G34,$E:$E)</f>
        <v>12.719999999999999</v>
      </c>
      <c r="Q34" s="9">
        <f>VLOOKUP($G34,成本汇总!$A$1:$R$101,COLUMN()-7,FALSE)*$E34/SUMIF($G:$G,"="&amp;$G34,$E:$E)</f>
        <v>4.7700000000000005</v>
      </c>
      <c r="R34" s="9">
        <f>VLOOKUP($G34,成本汇总!$A$1:$R$101,COLUMN()-7,FALSE)*$E34/SUMIF($G:$G,"="&amp;$G34,$E:$E)</f>
        <v>12.719999999999999</v>
      </c>
      <c r="S34" s="9">
        <f>VLOOKUP($G34,成本汇总!$A$1:$R$101,COLUMN()-7,FALSE)*$E34/SUMIF($G:$G,"="&amp;$G34,$E:$E)</f>
        <v>159</v>
      </c>
      <c r="T34" s="9">
        <f>VLOOKUP($G34,成本汇总!$A$1:$R$101,COLUMN()-7,FALSE)*$E34/SUMIF($G:$G,"="&amp;$G34,$E:$E)</f>
        <v>190.8</v>
      </c>
      <c r="U34" s="9">
        <f>VLOOKUP($G34,成本汇总!$A$1:$R$101,COLUMN()-7,FALSE)*$E34/SUMIF($G:$G,"="&amp;$G34,$E:$E)</f>
        <v>0</v>
      </c>
      <c r="V34" s="9">
        <f>VLOOKUP($G34,成本汇总!$A$1:$R$101,COLUMN()-7,FALSE)*$E34/SUMIF($G:$G,"="&amp;$G34,$E:$E)</f>
        <v>18.348750000000003</v>
      </c>
      <c r="W34" s="9">
        <f>VLOOKUP($G34,成本汇总!$A$1:$R$101,COLUMN()-7,FALSE)*$E34/SUMIF($G:$G,"="&amp;$G34,$E:$E)</f>
        <v>0</v>
      </c>
      <c r="X34" s="9">
        <f>VLOOKUP($G34,成本汇总!$A$1:$R$101,COLUMN()-7,FALSE)*$E34/SUMIF($G:$G,"="&amp;$G34,$E:$E)</f>
        <v>2950.4587499999998</v>
      </c>
      <c r="Y34" s="43">
        <f>VLOOKUP($G34,成本汇总!$A$1:$R$101,COLUMN()-7,FALSE)*$E34/SUMIF($G:$G,"="&amp;$G34,$E:$E)</f>
        <v>18.348750000000003</v>
      </c>
      <c r="Z34" t="str">
        <f t="shared" si="0"/>
        <v>2017-HEXJ-ALL-UPAS</v>
      </c>
      <c r="AA34" t="e">
        <f>VLOOKUP(D34,Sheet7!$B$2:$C$13,2,FALSE)</f>
        <v>#N/A</v>
      </c>
      <c r="AB34" t="e">
        <v>#N/A</v>
      </c>
    </row>
    <row r="35" spans="1:28">
      <c r="A35" t="s">
        <v>413</v>
      </c>
      <c r="B35" t="s">
        <v>183</v>
      </c>
      <c r="C35" s="1" t="s">
        <v>426</v>
      </c>
      <c r="D35" t="s">
        <v>402</v>
      </c>
      <c r="E35">
        <v>6</v>
      </c>
      <c r="F35">
        <v>43</v>
      </c>
      <c r="G35" t="s">
        <v>473</v>
      </c>
      <c r="H35" t="s">
        <v>71</v>
      </c>
      <c r="I35" t="str">
        <f>VLOOKUP($G35,成本汇总!$A$1:$R$101,COLUMN()-7,FALSE)</f>
        <v>17H3784</v>
      </c>
      <c r="J35" t="str">
        <f>VLOOKUP($G35,成本汇总!$A$1:$R$101,COLUMN()-7,FALSE)</f>
        <v>李雷</v>
      </c>
      <c r="K35" t="str">
        <f>VLOOKUP($G35,成本汇总!$A$1:$R$101,COLUMN()-7,FALSE)</f>
        <v>李雷公司高管</v>
      </c>
      <c r="L35" t="str">
        <f>VLOOKUP($G35,成本汇总!$A$1:$R$101,COLUMN()-7,FALSE)</f>
        <v>产品运营部-伯信</v>
      </c>
      <c r="M35" t="str">
        <f>VLOOKUP($G35,成本汇总!$A$1:$R$101,COLUMN()-7,FALSE)</f>
        <v>主营业务成本</v>
      </c>
      <c r="N35" s="9">
        <f>VLOOKUP($G35,成本汇总!$A$1:$R$101,COLUMN()-7,FALSE)*$E35/SUMIF($G:$G,"="&amp;$G35,$E:$E)</f>
        <v>1125</v>
      </c>
      <c r="O35" s="9">
        <f>VLOOKUP($G35,成本汇总!$A$1:$R$101,COLUMN()-7,FALSE)*$E35/SUMIF($G:$G,"="&amp;$G35,$E:$E)</f>
        <v>151.05000000000001</v>
      </c>
      <c r="P35" s="9">
        <f>VLOOKUP($G35,成本汇总!$A$1:$R$101,COLUMN()-7,FALSE)*$E35/SUMIF($G:$G,"="&amp;$G35,$E:$E)</f>
        <v>6.3599999999999994</v>
      </c>
      <c r="Q35" s="9">
        <f>VLOOKUP($G35,成本汇总!$A$1:$R$101,COLUMN()-7,FALSE)*$E35/SUMIF($G:$G,"="&amp;$G35,$E:$E)</f>
        <v>2.3850000000000002</v>
      </c>
      <c r="R35" s="9">
        <f>VLOOKUP($G35,成本汇总!$A$1:$R$101,COLUMN()-7,FALSE)*$E35/SUMIF($G:$G,"="&amp;$G35,$E:$E)</f>
        <v>6.3599999999999994</v>
      </c>
      <c r="S35" s="9">
        <f>VLOOKUP($G35,成本汇总!$A$1:$R$101,COLUMN()-7,FALSE)*$E35/SUMIF($G:$G,"="&amp;$G35,$E:$E)</f>
        <v>79.5</v>
      </c>
      <c r="T35" s="9">
        <f>VLOOKUP($G35,成本汇总!$A$1:$R$101,COLUMN()-7,FALSE)*$E35/SUMIF($G:$G,"="&amp;$G35,$E:$E)</f>
        <v>95.4</v>
      </c>
      <c r="U35" s="9">
        <f>VLOOKUP($G35,成本汇总!$A$1:$R$101,COLUMN()-7,FALSE)*$E35/SUMIF($G:$G,"="&amp;$G35,$E:$E)</f>
        <v>0</v>
      </c>
      <c r="V35" s="9">
        <f>VLOOKUP($G35,成本汇总!$A$1:$R$101,COLUMN()-7,FALSE)*$E35/SUMIF($G:$G,"="&amp;$G35,$E:$E)</f>
        <v>9.1743750000000013</v>
      </c>
      <c r="W35" s="9">
        <f>VLOOKUP($G35,成本汇总!$A$1:$R$101,COLUMN()-7,FALSE)*$E35/SUMIF($G:$G,"="&amp;$G35,$E:$E)</f>
        <v>0</v>
      </c>
      <c r="X35" s="9">
        <f>VLOOKUP($G35,成本汇总!$A$1:$R$101,COLUMN()-7,FALSE)*$E35/SUMIF($G:$G,"="&amp;$G35,$E:$E)</f>
        <v>1475.2293749999999</v>
      </c>
      <c r="Y35" s="43">
        <f>VLOOKUP($G35,成本汇总!$A$1:$R$101,COLUMN()-7,FALSE)*$E35/SUMIF($G:$G,"="&amp;$G35,$E:$E)</f>
        <v>9.1743750000000013</v>
      </c>
      <c r="Z35" t="str">
        <f t="shared" si="0"/>
        <v>-UPA-MA-M&amp;D</v>
      </c>
      <c r="AA35" t="e">
        <f>VLOOKUP(D35,Sheet7!$B$2:$C$13,2,FALSE)</f>
        <v>#N/A</v>
      </c>
      <c r="AB35" t="e">
        <v>#N/A</v>
      </c>
    </row>
    <row r="36" spans="1:28">
      <c r="A36" t="s">
        <v>413</v>
      </c>
      <c r="B36" t="s">
        <v>183</v>
      </c>
      <c r="C36" s="1" t="s">
        <v>426</v>
      </c>
      <c r="D36" t="s">
        <v>385</v>
      </c>
      <c r="E36">
        <v>10</v>
      </c>
      <c r="F36">
        <v>43</v>
      </c>
      <c r="G36" t="s">
        <v>473</v>
      </c>
      <c r="H36" t="s">
        <v>71</v>
      </c>
      <c r="I36" t="str">
        <f>VLOOKUP($G36,成本汇总!$A$1:$R$101,COLUMN()-7,FALSE)</f>
        <v>17H3784</v>
      </c>
      <c r="J36" t="str">
        <f>VLOOKUP($G36,成本汇总!$A$1:$R$101,COLUMN()-7,FALSE)</f>
        <v>李雷</v>
      </c>
      <c r="K36" t="str">
        <f>VLOOKUP($G36,成本汇总!$A$1:$R$101,COLUMN()-7,FALSE)</f>
        <v>李雷公司高管</v>
      </c>
      <c r="L36" t="str">
        <f>VLOOKUP($G36,成本汇总!$A$1:$R$101,COLUMN()-7,FALSE)</f>
        <v>产品运营部-伯信</v>
      </c>
      <c r="M36" t="str">
        <f>VLOOKUP($G36,成本汇总!$A$1:$R$101,COLUMN()-7,FALSE)</f>
        <v>主营业务成本</v>
      </c>
      <c r="N36" s="9">
        <f>VLOOKUP($G36,成本汇总!$A$1:$R$101,COLUMN()-7,FALSE)*$E36/SUMIF($G:$G,"="&amp;$G36,$E:$E)</f>
        <v>1875</v>
      </c>
      <c r="O36" s="9">
        <f>VLOOKUP($G36,成本汇总!$A$1:$R$101,COLUMN()-7,FALSE)*$E36/SUMIF($G:$G,"="&amp;$G36,$E:$E)</f>
        <v>251.75</v>
      </c>
      <c r="P36" s="9">
        <f>VLOOKUP($G36,成本汇总!$A$1:$R$101,COLUMN()-7,FALSE)*$E36/SUMIF($G:$G,"="&amp;$G36,$E:$E)</f>
        <v>10.6</v>
      </c>
      <c r="Q36" s="9">
        <f>VLOOKUP($G36,成本汇总!$A$1:$R$101,COLUMN()-7,FALSE)*$E36/SUMIF($G:$G,"="&amp;$G36,$E:$E)</f>
        <v>3.9750000000000001</v>
      </c>
      <c r="R36" s="9">
        <f>VLOOKUP($G36,成本汇总!$A$1:$R$101,COLUMN()-7,FALSE)*$E36/SUMIF($G:$G,"="&amp;$G36,$E:$E)</f>
        <v>10.6</v>
      </c>
      <c r="S36" s="9">
        <f>VLOOKUP($G36,成本汇总!$A$1:$R$101,COLUMN()-7,FALSE)*$E36/SUMIF($G:$G,"="&amp;$G36,$E:$E)</f>
        <v>132.5</v>
      </c>
      <c r="T36" s="9">
        <f>VLOOKUP($G36,成本汇总!$A$1:$R$101,COLUMN()-7,FALSE)*$E36/SUMIF($G:$G,"="&amp;$G36,$E:$E)</f>
        <v>159</v>
      </c>
      <c r="U36" s="9">
        <f>VLOOKUP($G36,成本汇总!$A$1:$R$101,COLUMN()-7,FALSE)*$E36/SUMIF($G:$G,"="&amp;$G36,$E:$E)</f>
        <v>0</v>
      </c>
      <c r="V36" s="9">
        <f>VLOOKUP($G36,成本汇总!$A$1:$R$101,COLUMN()-7,FALSE)*$E36/SUMIF($G:$G,"="&amp;$G36,$E:$E)</f>
        <v>15.290625</v>
      </c>
      <c r="W36" s="9">
        <f>VLOOKUP($G36,成本汇总!$A$1:$R$101,COLUMN()-7,FALSE)*$E36/SUMIF($G:$G,"="&amp;$G36,$E:$E)</f>
        <v>0</v>
      </c>
      <c r="X36" s="9">
        <f>VLOOKUP($G36,成本汇总!$A$1:$R$101,COLUMN()-7,FALSE)*$E36/SUMIF($G:$G,"="&amp;$G36,$E:$E)</f>
        <v>2458.7156249999998</v>
      </c>
      <c r="Y36" s="43">
        <f>VLOOKUP($G36,成本汇总!$A$1:$R$101,COLUMN()-7,FALSE)*$E36/SUMIF($G:$G,"="&amp;$G36,$E:$E)</f>
        <v>15.290625</v>
      </c>
      <c r="Z36" t="str">
        <f t="shared" si="0"/>
        <v>2016-JAJH-ALL-UPAS</v>
      </c>
      <c r="AA36" t="e">
        <f>VLOOKUP(D36,Sheet7!$B$2:$C$13,2,FALSE)</f>
        <v>#N/A</v>
      </c>
      <c r="AB36" t="e">
        <v>#N/A</v>
      </c>
    </row>
    <row r="37" spans="1:28">
      <c r="A37" t="s">
        <v>413</v>
      </c>
      <c r="B37" t="s">
        <v>183</v>
      </c>
      <c r="C37" s="1" t="s">
        <v>423</v>
      </c>
      <c r="D37" t="s">
        <v>317</v>
      </c>
      <c r="E37">
        <v>32</v>
      </c>
      <c r="F37">
        <v>40</v>
      </c>
      <c r="G37" t="s">
        <v>475</v>
      </c>
      <c r="H37" t="s">
        <v>71</v>
      </c>
      <c r="I37" t="str">
        <f>VLOOKUP($G37,成本汇总!$A$1:$R$101,COLUMN()-7,FALSE)</f>
        <v>17J7152</v>
      </c>
      <c r="J37" t="str">
        <f>VLOOKUP($G37,成本汇总!$A$1:$R$101,COLUMN()-7,FALSE)</f>
        <v>韩梅梅</v>
      </c>
      <c r="K37" t="str">
        <f>VLOOKUP($G37,成本汇总!$A$1:$R$101,COLUMN()-7,FALSE)</f>
        <v>韩梅梅公司高管</v>
      </c>
      <c r="L37" t="str">
        <f>VLOOKUP($G37,成本汇总!$A$1:$R$101,COLUMN()-7,FALSE)</f>
        <v>市场营销部</v>
      </c>
      <c r="M37" t="str">
        <f>VLOOKUP($G37,成本汇总!$A$1:$R$101,COLUMN()-7,FALSE)</f>
        <v>主营业务成本</v>
      </c>
      <c r="N37" s="9">
        <f>VLOOKUP($G37,成本汇总!$A$1:$R$101,COLUMN()-7,FALSE)*$E37/SUMIF($G:$G,"="&amp;$G37,$E:$E)</f>
        <v>7000</v>
      </c>
      <c r="O37" s="9">
        <f>VLOOKUP($G37,成本汇总!$A$1:$R$101,COLUMN()-7,FALSE)*$E37/SUMIF($G:$G,"="&amp;$G37,$E:$E)</f>
        <v>878.48400000000004</v>
      </c>
      <c r="P37" s="9">
        <f>VLOOKUP($G37,成本汇总!$A$1:$R$101,COLUMN()-7,FALSE)*$E37/SUMIF($G:$G,"="&amp;$G37,$E:$E)</f>
        <v>36.988</v>
      </c>
      <c r="Q37" s="9">
        <f>VLOOKUP($G37,成本汇总!$A$1:$R$101,COLUMN()-7,FALSE)*$E37/SUMIF($G:$G,"="&amp;$G37,$E:$E)</f>
        <v>13.87</v>
      </c>
      <c r="R37" s="9">
        <f>VLOOKUP($G37,成本汇总!$A$1:$R$101,COLUMN()-7,FALSE)*$E37/SUMIF($G:$G,"="&amp;$G37,$E:$E)</f>
        <v>36.988</v>
      </c>
      <c r="S37" s="9">
        <f>VLOOKUP($G37,成本汇总!$A$1:$R$101,COLUMN()-7,FALSE)*$E37/SUMIF($G:$G,"="&amp;$G37,$E:$E)</f>
        <v>462.36</v>
      </c>
      <c r="T37" s="9">
        <f>VLOOKUP($G37,成本汇总!$A$1:$R$101,COLUMN()-7,FALSE)*$E37/SUMIF($G:$G,"="&amp;$G37,$E:$E)</f>
        <v>554.79999999999995</v>
      </c>
      <c r="U37" s="9">
        <f>VLOOKUP($G37,成本汇总!$A$1:$R$101,COLUMN()-7,FALSE)*$E37/SUMIF($G:$G,"="&amp;$G37,$E:$E)</f>
        <v>0</v>
      </c>
      <c r="V37" s="9">
        <f>VLOOKUP($G37,成本汇总!$A$1:$R$101,COLUMN()-7,FALSE)*$E37/SUMIF($G:$G,"="&amp;$G37,$E:$E)</f>
        <v>48.93</v>
      </c>
      <c r="W37" s="9">
        <f>VLOOKUP($G37,成本汇总!$A$1:$R$101,COLUMN()-7,FALSE)*$E37/SUMIF($G:$G,"="&amp;$G37,$E:$E)</f>
        <v>0</v>
      </c>
      <c r="X37" s="9">
        <f>VLOOKUP($G37,成本汇总!$A$1:$R$101,COLUMN()-7,FALSE)*$E37/SUMIF($G:$G,"="&amp;$G37,$E:$E)</f>
        <v>9032.4200000000019</v>
      </c>
      <c r="Y37" s="43">
        <f>VLOOKUP($G37,成本汇总!$A$1:$R$101,COLUMN()-7,FALSE)*$E37/SUMIF($G:$G,"="&amp;$G37,$E:$E)</f>
        <v>48.93</v>
      </c>
      <c r="Z37" t="str">
        <f t="shared" si="0"/>
        <v>A</v>
      </c>
      <c r="AA37" t="str">
        <f>VLOOKUP(D37,Sheet7!$B$2:$C$13,2,FALSE)</f>
        <v>A</v>
      </c>
      <c r="AB37" t="e">
        <v>#N/A</v>
      </c>
    </row>
    <row r="38" spans="1:28">
      <c r="A38" t="s">
        <v>413</v>
      </c>
      <c r="B38" t="s">
        <v>183</v>
      </c>
      <c r="C38" s="1" t="s">
        <v>423</v>
      </c>
      <c r="D38" t="s">
        <v>393</v>
      </c>
      <c r="E38">
        <v>4</v>
      </c>
      <c r="F38">
        <v>40</v>
      </c>
      <c r="G38" t="s">
        <v>475</v>
      </c>
      <c r="H38" t="s">
        <v>71</v>
      </c>
      <c r="I38" t="str">
        <f>VLOOKUP($G38,成本汇总!$A$1:$R$101,COLUMN()-7,FALSE)</f>
        <v>17J7152</v>
      </c>
      <c r="J38" t="str">
        <f>VLOOKUP($G38,成本汇总!$A$1:$R$101,COLUMN()-7,FALSE)</f>
        <v>韩梅梅</v>
      </c>
      <c r="K38" t="str">
        <f>VLOOKUP($G38,成本汇总!$A$1:$R$101,COLUMN()-7,FALSE)</f>
        <v>韩梅梅公司高管</v>
      </c>
      <c r="L38" t="str">
        <f>VLOOKUP($G38,成本汇总!$A$1:$R$101,COLUMN()-7,FALSE)</f>
        <v>市场营销部</v>
      </c>
      <c r="M38" t="str">
        <f>VLOOKUP($G38,成本汇总!$A$1:$R$101,COLUMN()-7,FALSE)</f>
        <v>主营业务成本</v>
      </c>
      <c r="N38" s="9">
        <f>VLOOKUP($G38,成本汇总!$A$1:$R$101,COLUMN()-7,FALSE)*$E38/SUMIF($G:$G,"="&amp;$G38,$E:$E)</f>
        <v>875</v>
      </c>
      <c r="O38" s="9">
        <f>VLOOKUP($G38,成本汇总!$A$1:$R$101,COLUMN()-7,FALSE)*$E38/SUMIF($G:$G,"="&amp;$G38,$E:$E)</f>
        <v>109.8105</v>
      </c>
      <c r="P38" s="9">
        <f>VLOOKUP($G38,成本汇总!$A$1:$R$101,COLUMN()-7,FALSE)*$E38/SUMIF($G:$G,"="&amp;$G38,$E:$E)</f>
        <v>4.6234999999999999</v>
      </c>
      <c r="Q38" s="9">
        <f>VLOOKUP($G38,成本汇总!$A$1:$R$101,COLUMN()-7,FALSE)*$E38/SUMIF($G:$G,"="&amp;$G38,$E:$E)</f>
        <v>1.7337499999999999</v>
      </c>
      <c r="R38" s="9">
        <f>VLOOKUP($G38,成本汇总!$A$1:$R$101,COLUMN()-7,FALSE)*$E38/SUMIF($G:$G,"="&amp;$G38,$E:$E)</f>
        <v>4.6234999999999999</v>
      </c>
      <c r="S38" s="9">
        <f>VLOOKUP($G38,成本汇总!$A$1:$R$101,COLUMN()-7,FALSE)*$E38/SUMIF($G:$G,"="&amp;$G38,$E:$E)</f>
        <v>57.795000000000002</v>
      </c>
      <c r="T38" s="9">
        <f>VLOOKUP($G38,成本汇总!$A$1:$R$101,COLUMN()-7,FALSE)*$E38/SUMIF($G:$G,"="&amp;$G38,$E:$E)</f>
        <v>69.349999999999994</v>
      </c>
      <c r="U38" s="9">
        <f>VLOOKUP($G38,成本汇总!$A$1:$R$101,COLUMN()-7,FALSE)*$E38/SUMIF($G:$G,"="&amp;$G38,$E:$E)</f>
        <v>0</v>
      </c>
      <c r="V38" s="9">
        <f>VLOOKUP($G38,成本汇总!$A$1:$R$101,COLUMN()-7,FALSE)*$E38/SUMIF($G:$G,"="&amp;$G38,$E:$E)</f>
        <v>6.11625</v>
      </c>
      <c r="W38" s="9">
        <f>VLOOKUP($G38,成本汇总!$A$1:$R$101,COLUMN()-7,FALSE)*$E38/SUMIF($G:$G,"="&amp;$G38,$E:$E)</f>
        <v>0</v>
      </c>
      <c r="X38" s="9">
        <f>VLOOKUP($G38,成本汇总!$A$1:$R$101,COLUMN()-7,FALSE)*$E38/SUMIF($G:$G,"="&amp;$G38,$E:$E)</f>
        <v>1129.0525000000002</v>
      </c>
      <c r="Y38" s="43">
        <f>VLOOKUP($G38,成本汇总!$A$1:$R$101,COLUMN()-7,FALSE)*$E38/SUMIF($G:$G,"="&amp;$G38,$E:$E)</f>
        <v>6.11625</v>
      </c>
      <c r="Z38" t="str">
        <f t="shared" si="0"/>
        <v>2017-ZLZHY-MD-UPAS</v>
      </c>
      <c r="AA38" t="e">
        <f>VLOOKUP(D38,Sheet7!$B$2:$C$13,2,FALSE)</f>
        <v>#N/A</v>
      </c>
      <c r="AB38" t="e">
        <v>#N/A</v>
      </c>
    </row>
    <row r="39" spans="1:28">
      <c r="A39" t="s">
        <v>413</v>
      </c>
      <c r="B39" t="s">
        <v>183</v>
      </c>
      <c r="C39" s="1" t="s">
        <v>423</v>
      </c>
      <c r="D39" t="s">
        <v>368</v>
      </c>
      <c r="E39">
        <v>4</v>
      </c>
      <c r="F39">
        <v>40</v>
      </c>
      <c r="G39" t="s">
        <v>475</v>
      </c>
      <c r="H39" t="s">
        <v>71</v>
      </c>
      <c r="I39" t="str">
        <f>VLOOKUP($G39,成本汇总!$A$1:$R$101,COLUMN()-7,FALSE)</f>
        <v>17J7152</v>
      </c>
      <c r="J39" t="str">
        <f>VLOOKUP($G39,成本汇总!$A$1:$R$101,COLUMN()-7,FALSE)</f>
        <v>韩梅梅</v>
      </c>
      <c r="K39" t="str">
        <f>VLOOKUP($G39,成本汇总!$A$1:$R$101,COLUMN()-7,FALSE)</f>
        <v>韩梅梅公司高管</v>
      </c>
      <c r="L39" t="str">
        <f>VLOOKUP($G39,成本汇总!$A$1:$R$101,COLUMN()-7,FALSE)</f>
        <v>市场营销部</v>
      </c>
      <c r="M39" t="str">
        <f>VLOOKUP($G39,成本汇总!$A$1:$R$101,COLUMN()-7,FALSE)</f>
        <v>主营业务成本</v>
      </c>
      <c r="N39" s="9">
        <f>VLOOKUP($G39,成本汇总!$A$1:$R$101,COLUMN()-7,FALSE)*$E39/SUMIF($G:$G,"="&amp;$G39,$E:$E)</f>
        <v>875</v>
      </c>
      <c r="O39" s="9">
        <f>VLOOKUP($G39,成本汇总!$A$1:$R$101,COLUMN()-7,FALSE)*$E39/SUMIF($G:$G,"="&amp;$G39,$E:$E)</f>
        <v>109.8105</v>
      </c>
      <c r="P39" s="9">
        <f>VLOOKUP($G39,成本汇总!$A$1:$R$101,COLUMN()-7,FALSE)*$E39/SUMIF($G:$G,"="&amp;$G39,$E:$E)</f>
        <v>4.6234999999999999</v>
      </c>
      <c r="Q39" s="9">
        <f>VLOOKUP($G39,成本汇总!$A$1:$R$101,COLUMN()-7,FALSE)*$E39/SUMIF($G:$G,"="&amp;$G39,$E:$E)</f>
        <v>1.7337499999999999</v>
      </c>
      <c r="R39" s="9">
        <f>VLOOKUP($G39,成本汇总!$A$1:$R$101,COLUMN()-7,FALSE)*$E39/SUMIF($G:$G,"="&amp;$G39,$E:$E)</f>
        <v>4.6234999999999999</v>
      </c>
      <c r="S39" s="9">
        <f>VLOOKUP($G39,成本汇总!$A$1:$R$101,COLUMN()-7,FALSE)*$E39/SUMIF($G:$G,"="&amp;$G39,$E:$E)</f>
        <v>57.795000000000002</v>
      </c>
      <c r="T39" s="9">
        <f>VLOOKUP($G39,成本汇总!$A$1:$R$101,COLUMN()-7,FALSE)*$E39/SUMIF($G:$G,"="&amp;$G39,$E:$E)</f>
        <v>69.349999999999994</v>
      </c>
      <c r="U39" s="9">
        <f>VLOOKUP($G39,成本汇总!$A$1:$R$101,COLUMN()-7,FALSE)*$E39/SUMIF($G:$G,"="&amp;$G39,$E:$E)</f>
        <v>0</v>
      </c>
      <c r="V39" s="9">
        <f>VLOOKUP($G39,成本汇总!$A$1:$R$101,COLUMN()-7,FALSE)*$E39/SUMIF($G:$G,"="&amp;$G39,$E:$E)</f>
        <v>6.11625</v>
      </c>
      <c r="W39" s="9">
        <f>VLOOKUP($G39,成本汇总!$A$1:$R$101,COLUMN()-7,FALSE)*$E39/SUMIF($G:$G,"="&amp;$G39,$E:$E)</f>
        <v>0</v>
      </c>
      <c r="X39" s="9">
        <f>VLOOKUP($G39,成本汇总!$A$1:$R$101,COLUMN()-7,FALSE)*$E39/SUMIF($G:$G,"="&amp;$G39,$E:$E)</f>
        <v>1129.0525000000002</v>
      </c>
      <c r="Y39" s="43">
        <f>VLOOKUP($G39,成本汇总!$A$1:$R$101,COLUMN()-7,FALSE)*$E39/SUMIF($G:$G,"="&amp;$G39,$E:$E)</f>
        <v>6.11625</v>
      </c>
      <c r="Z39" t="str">
        <f t="shared" si="0"/>
        <v>2016-SC-ALL-R&amp;D</v>
      </c>
      <c r="AA39" t="e">
        <f>VLOOKUP(D39,Sheet7!$B$2:$C$13,2,FALSE)</f>
        <v>#N/A</v>
      </c>
      <c r="AB39" t="e">
        <v>#N/A</v>
      </c>
    </row>
    <row r="40" spans="1:28">
      <c r="A40" t="s">
        <v>413</v>
      </c>
      <c r="B40" t="s">
        <v>183</v>
      </c>
      <c r="C40" s="1" t="s">
        <v>424</v>
      </c>
      <c r="D40" t="s">
        <v>368</v>
      </c>
      <c r="E40">
        <v>12</v>
      </c>
      <c r="F40">
        <v>41</v>
      </c>
      <c r="G40" t="s">
        <v>475</v>
      </c>
      <c r="H40" t="s">
        <v>71</v>
      </c>
      <c r="I40" t="str">
        <f>VLOOKUP($G40,成本汇总!$A$1:$R$101,COLUMN()-7,FALSE)</f>
        <v>17J7152</v>
      </c>
      <c r="J40" t="str">
        <f>VLOOKUP($G40,成本汇总!$A$1:$R$101,COLUMN()-7,FALSE)</f>
        <v>韩梅梅</v>
      </c>
      <c r="K40" t="str">
        <f>VLOOKUP($G40,成本汇总!$A$1:$R$101,COLUMN()-7,FALSE)</f>
        <v>韩梅梅公司高管</v>
      </c>
      <c r="L40" t="str">
        <f>VLOOKUP($G40,成本汇总!$A$1:$R$101,COLUMN()-7,FALSE)</f>
        <v>市场营销部</v>
      </c>
      <c r="M40" t="str">
        <f>VLOOKUP($G40,成本汇总!$A$1:$R$101,COLUMN()-7,FALSE)</f>
        <v>主营业务成本</v>
      </c>
      <c r="N40" s="9">
        <f>VLOOKUP($G40,成本汇总!$A$1:$R$101,COLUMN()-7,FALSE)*$E40/SUMIF($G:$G,"="&amp;$G40,$E:$E)</f>
        <v>2625</v>
      </c>
      <c r="O40" s="9">
        <f>VLOOKUP($G40,成本汇总!$A$1:$R$101,COLUMN()-7,FALSE)*$E40/SUMIF($G:$G,"="&amp;$G40,$E:$E)</f>
        <v>329.43150000000003</v>
      </c>
      <c r="P40" s="9">
        <f>VLOOKUP($G40,成本汇总!$A$1:$R$101,COLUMN()-7,FALSE)*$E40/SUMIF($G:$G,"="&amp;$G40,$E:$E)</f>
        <v>13.870499999999998</v>
      </c>
      <c r="Q40" s="9">
        <f>VLOOKUP($G40,成本汇总!$A$1:$R$101,COLUMN()-7,FALSE)*$E40/SUMIF($G:$G,"="&amp;$G40,$E:$E)</f>
        <v>5.2012499999999999</v>
      </c>
      <c r="R40" s="9">
        <f>VLOOKUP($G40,成本汇总!$A$1:$R$101,COLUMN()-7,FALSE)*$E40/SUMIF($G:$G,"="&amp;$G40,$E:$E)</f>
        <v>13.870499999999998</v>
      </c>
      <c r="S40" s="9">
        <f>VLOOKUP($G40,成本汇总!$A$1:$R$101,COLUMN()-7,FALSE)*$E40/SUMIF($G:$G,"="&amp;$G40,$E:$E)</f>
        <v>173.38500000000002</v>
      </c>
      <c r="T40" s="9">
        <f>VLOOKUP($G40,成本汇总!$A$1:$R$101,COLUMN()-7,FALSE)*$E40/SUMIF($G:$G,"="&amp;$G40,$E:$E)</f>
        <v>208.05</v>
      </c>
      <c r="U40" s="9">
        <f>VLOOKUP($G40,成本汇总!$A$1:$R$101,COLUMN()-7,FALSE)*$E40/SUMIF($G:$G,"="&amp;$G40,$E:$E)</f>
        <v>0</v>
      </c>
      <c r="V40" s="9">
        <f>VLOOKUP($G40,成本汇总!$A$1:$R$101,COLUMN()-7,FALSE)*$E40/SUMIF($G:$G,"="&amp;$G40,$E:$E)</f>
        <v>18.348750000000003</v>
      </c>
      <c r="W40" s="9">
        <f>VLOOKUP($G40,成本汇总!$A$1:$R$101,COLUMN()-7,FALSE)*$E40/SUMIF($G:$G,"="&amp;$G40,$E:$E)</f>
        <v>0</v>
      </c>
      <c r="X40" s="9">
        <f>VLOOKUP($G40,成本汇总!$A$1:$R$101,COLUMN()-7,FALSE)*$E40/SUMIF($G:$G,"="&amp;$G40,$E:$E)</f>
        <v>3387.1575000000003</v>
      </c>
      <c r="Y40" s="43">
        <f>VLOOKUP($G40,成本汇总!$A$1:$R$101,COLUMN()-7,FALSE)*$E40/SUMIF($G:$G,"="&amp;$G40,$E:$E)</f>
        <v>18.348750000000003</v>
      </c>
      <c r="Z40" t="str">
        <f t="shared" si="0"/>
        <v>2016-SC-ALL-R&amp;D</v>
      </c>
      <c r="AA40" t="e">
        <f>VLOOKUP(D40,Sheet7!$B$2:$C$13,2,FALSE)</f>
        <v>#N/A</v>
      </c>
      <c r="AB40" t="e">
        <v>#N/A</v>
      </c>
    </row>
    <row r="41" spans="1:28">
      <c r="A41" t="s">
        <v>413</v>
      </c>
      <c r="B41" t="s">
        <v>183</v>
      </c>
      <c r="C41" s="1" t="s">
        <v>424</v>
      </c>
      <c r="D41" t="s">
        <v>369</v>
      </c>
      <c r="E41">
        <v>8</v>
      </c>
      <c r="F41">
        <v>41</v>
      </c>
      <c r="G41" t="s">
        <v>475</v>
      </c>
      <c r="H41" t="s">
        <v>71</v>
      </c>
      <c r="I41" t="str">
        <f>VLOOKUP($G41,成本汇总!$A$1:$R$101,COLUMN()-7,FALSE)</f>
        <v>17J7152</v>
      </c>
      <c r="J41" t="str">
        <f>VLOOKUP($G41,成本汇总!$A$1:$R$101,COLUMN()-7,FALSE)</f>
        <v>韩梅梅</v>
      </c>
      <c r="K41" t="str">
        <f>VLOOKUP($G41,成本汇总!$A$1:$R$101,COLUMN()-7,FALSE)</f>
        <v>韩梅梅公司高管</v>
      </c>
      <c r="L41" t="str">
        <f>VLOOKUP($G41,成本汇总!$A$1:$R$101,COLUMN()-7,FALSE)</f>
        <v>市场营销部</v>
      </c>
      <c r="M41" t="str">
        <f>VLOOKUP($G41,成本汇总!$A$1:$R$101,COLUMN()-7,FALSE)</f>
        <v>主营业务成本</v>
      </c>
      <c r="N41" s="9">
        <f>VLOOKUP($G41,成本汇总!$A$1:$R$101,COLUMN()-7,FALSE)*$E41/SUMIF($G:$G,"="&amp;$G41,$E:$E)</f>
        <v>1750</v>
      </c>
      <c r="O41" s="9">
        <f>VLOOKUP($G41,成本汇总!$A$1:$R$101,COLUMN()-7,FALSE)*$E41/SUMIF($G:$G,"="&amp;$G41,$E:$E)</f>
        <v>219.62100000000001</v>
      </c>
      <c r="P41" s="9">
        <f>VLOOKUP($G41,成本汇总!$A$1:$R$101,COLUMN()-7,FALSE)*$E41/SUMIF($G:$G,"="&amp;$G41,$E:$E)</f>
        <v>9.2469999999999999</v>
      </c>
      <c r="Q41" s="9">
        <f>VLOOKUP($G41,成本汇总!$A$1:$R$101,COLUMN()-7,FALSE)*$E41/SUMIF($G:$G,"="&amp;$G41,$E:$E)</f>
        <v>3.4674999999999998</v>
      </c>
      <c r="R41" s="9">
        <f>VLOOKUP($G41,成本汇总!$A$1:$R$101,COLUMN()-7,FALSE)*$E41/SUMIF($G:$G,"="&amp;$G41,$E:$E)</f>
        <v>9.2469999999999999</v>
      </c>
      <c r="S41" s="9">
        <f>VLOOKUP($G41,成本汇总!$A$1:$R$101,COLUMN()-7,FALSE)*$E41/SUMIF($G:$G,"="&amp;$G41,$E:$E)</f>
        <v>115.59</v>
      </c>
      <c r="T41" s="9">
        <f>VLOOKUP($G41,成本汇总!$A$1:$R$101,COLUMN()-7,FALSE)*$E41/SUMIF($G:$G,"="&amp;$G41,$E:$E)</f>
        <v>138.69999999999999</v>
      </c>
      <c r="U41" s="9">
        <f>VLOOKUP($G41,成本汇总!$A$1:$R$101,COLUMN()-7,FALSE)*$E41/SUMIF($G:$G,"="&amp;$G41,$E:$E)</f>
        <v>0</v>
      </c>
      <c r="V41" s="9">
        <f>VLOOKUP($G41,成本汇总!$A$1:$R$101,COLUMN()-7,FALSE)*$E41/SUMIF($G:$G,"="&amp;$G41,$E:$E)</f>
        <v>12.2325</v>
      </c>
      <c r="W41" s="9">
        <f>VLOOKUP($G41,成本汇总!$A$1:$R$101,COLUMN()-7,FALSE)*$E41/SUMIF($G:$G,"="&amp;$G41,$E:$E)</f>
        <v>0</v>
      </c>
      <c r="X41" s="9">
        <f>VLOOKUP($G41,成本汇总!$A$1:$R$101,COLUMN()-7,FALSE)*$E41/SUMIF($G:$G,"="&amp;$G41,$E:$E)</f>
        <v>2258.1050000000005</v>
      </c>
      <c r="Y41" s="43">
        <f>VLOOKUP($G41,成本汇总!$A$1:$R$101,COLUMN()-7,FALSE)*$E41/SUMIF($G:$G,"="&amp;$G41,$E:$E)</f>
        <v>12.2325</v>
      </c>
      <c r="Z41" t="str">
        <f t="shared" si="0"/>
        <v>2017-BX-ALL-R&amp;D</v>
      </c>
      <c r="AA41" t="e">
        <f>VLOOKUP(D41,Sheet7!$B$2:$C$13,2,FALSE)</f>
        <v>#N/A</v>
      </c>
      <c r="AB41" t="e">
        <v>#N/A</v>
      </c>
    </row>
    <row r="42" spans="1:28">
      <c r="A42" t="s">
        <v>413</v>
      </c>
      <c r="B42" t="s">
        <v>183</v>
      </c>
      <c r="C42" s="1" t="s">
        <v>424</v>
      </c>
      <c r="D42" t="s">
        <v>398</v>
      </c>
      <c r="E42">
        <v>4</v>
      </c>
      <c r="F42">
        <v>41</v>
      </c>
      <c r="G42" t="s">
        <v>475</v>
      </c>
      <c r="H42" t="s">
        <v>71</v>
      </c>
      <c r="I42" t="str">
        <f>VLOOKUP($G42,成本汇总!$A$1:$R$101,COLUMN()-7,FALSE)</f>
        <v>17J7152</v>
      </c>
      <c r="J42" t="str">
        <f>VLOOKUP($G42,成本汇总!$A$1:$R$101,COLUMN()-7,FALSE)</f>
        <v>韩梅梅</v>
      </c>
      <c r="K42" t="str">
        <f>VLOOKUP($G42,成本汇总!$A$1:$R$101,COLUMN()-7,FALSE)</f>
        <v>韩梅梅公司高管</v>
      </c>
      <c r="L42" t="str">
        <f>VLOOKUP($G42,成本汇总!$A$1:$R$101,COLUMN()-7,FALSE)</f>
        <v>市场营销部</v>
      </c>
      <c r="M42" t="str">
        <f>VLOOKUP($G42,成本汇总!$A$1:$R$101,COLUMN()-7,FALSE)</f>
        <v>主营业务成本</v>
      </c>
      <c r="N42" s="9">
        <f>VLOOKUP($G42,成本汇总!$A$1:$R$101,COLUMN()-7,FALSE)*$E42/SUMIF($G:$G,"="&amp;$G42,$E:$E)</f>
        <v>875</v>
      </c>
      <c r="O42" s="9">
        <f>VLOOKUP($G42,成本汇总!$A$1:$R$101,COLUMN()-7,FALSE)*$E42/SUMIF($G:$G,"="&amp;$G42,$E:$E)</f>
        <v>109.8105</v>
      </c>
      <c r="P42" s="9">
        <f>VLOOKUP($G42,成本汇总!$A$1:$R$101,COLUMN()-7,FALSE)*$E42/SUMIF($G:$G,"="&amp;$G42,$E:$E)</f>
        <v>4.6234999999999999</v>
      </c>
      <c r="Q42" s="9">
        <f>VLOOKUP($G42,成本汇总!$A$1:$R$101,COLUMN()-7,FALSE)*$E42/SUMIF($G:$G,"="&amp;$G42,$E:$E)</f>
        <v>1.7337499999999999</v>
      </c>
      <c r="R42" s="9">
        <f>VLOOKUP($G42,成本汇总!$A$1:$R$101,COLUMN()-7,FALSE)*$E42/SUMIF($G:$G,"="&amp;$G42,$E:$E)</f>
        <v>4.6234999999999999</v>
      </c>
      <c r="S42" s="9">
        <f>VLOOKUP($G42,成本汇总!$A$1:$R$101,COLUMN()-7,FALSE)*$E42/SUMIF($G:$G,"="&amp;$G42,$E:$E)</f>
        <v>57.795000000000002</v>
      </c>
      <c r="T42" s="9">
        <f>VLOOKUP($G42,成本汇总!$A$1:$R$101,COLUMN()-7,FALSE)*$E42/SUMIF($G:$G,"="&amp;$G42,$E:$E)</f>
        <v>69.349999999999994</v>
      </c>
      <c r="U42" s="9">
        <f>VLOOKUP($G42,成本汇总!$A$1:$R$101,COLUMN()-7,FALSE)*$E42/SUMIF($G:$G,"="&amp;$G42,$E:$E)</f>
        <v>0</v>
      </c>
      <c r="V42" s="9">
        <f>VLOOKUP($G42,成本汇总!$A$1:$R$101,COLUMN()-7,FALSE)*$E42/SUMIF($G:$G,"="&amp;$G42,$E:$E)</f>
        <v>6.11625</v>
      </c>
      <c r="W42" s="9">
        <f>VLOOKUP($G42,成本汇总!$A$1:$R$101,COLUMN()-7,FALSE)*$E42/SUMIF($G:$G,"="&amp;$G42,$E:$E)</f>
        <v>0</v>
      </c>
      <c r="X42" s="9">
        <f>VLOOKUP($G42,成本汇总!$A$1:$R$101,COLUMN()-7,FALSE)*$E42/SUMIF($G:$G,"="&amp;$G42,$E:$E)</f>
        <v>1129.0525000000002</v>
      </c>
      <c r="Y42" s="43">
        <f>VLOOKUP($G42,成本汇总!$A$1:$R$101,COLUMN()-7,FALSE)*$E42/SUMIF($G:$G,"="&amp;$G42,$E:$E)</f>
        <v>6.11625</v>
      </c>
      <c r="Z42" t="str">
        <f t="shared" si="0"/>
        <v>2017-JSKJ-BX-SC</v>
      </c>
      <c r="AA42" t="e">
        <f>VLOOKUP(D42,Sheet7!$B$2:$C$13,2,FALSE)</f>
        <v>#N/A</v>
      </c>
      <c r="AB42" t="e">
        <v>#N/A</v>
      </c>
    </row>
    <row r="43" spans="1:28">
      <c r="A43" t="s">
        <v>413</v>
      </c>
      <c r="B43" t="s">
        <v>183</v>
      </c>
      <c r="C43" s="1" t="s">
        <v>424</v>
      </c>
      <c r="D43" t="s">
        <v>397</v>
      </c>
      <c r="E43">
        <v>4</v>
      </c>
      <c r="F43">
        <v>41</v>
      </c>
      <c r="G43" t="s">
        <v>475</v>
      </c>
      <c r="H43" t="s">
        <v>71</v>
      </c>
      <c r="I43" t="str">
        <f>VLOOKUP($G43,成本汇总!$A$1:$R$101,COLUMN()-7,FALSE)</f>
        <v>17J7152</v>
      </c>
      <c r="J43" t="str">
        <f>VLOOKUP($G43,成本汇总!$A$1:$R$101,COLUMN()-7,FALSE)</f>
        <v>韩梅梅</v>
      </c>
      <c r="K43" t="str">
        <f>VLOOKUP($G43,成本汇总!$A$1:$R$101,COLUMN()-7,FALSE)</f>
        <v>韩梅梅公司高管</v>
      </c>
      <c r="L43" t="str">
        <f>VLOOKUP($G43,成本汇总!$A$1:$R$101,COLUMN()-7,FALSE)</f>
        <v>市场营销部</v>
      </c>
      <c r="M43" t="str">
        <f>VLOOKUP($G43,成本汇总!$A$1:$R$101,COLUMN()-7,FALSE)</f>
        <v>主营业务成本</v>
      </c>
      <c r="N43" s="9">
        <f>VLOOKUP($G43,成本汇总!$A$1:$R$101,COLUMN()-7,FALSE)*$E43/SUMIF($G:$G,"="&amp;$G43,$E:$E)</f>
        <v>875</v>
      </c>
      <c r="O43" s="9">
        <f>VLOOKUP($G43,成本汇总!$A$1:$R$101,COLUMN()-7,FALSE)*$E43/SUMIF($G:$G,"="&amp;$G43,$E:$E)</f>
        <v>109.8105</v>
      </c>
      <c r="P43" s="9">
        <f>VLOOKUP($G43,成本汇总!$A$1:$R$101,COLUMN()-7,FALSE)*$E43/SUMIF($G:$G,"="&amp;$G43,$E:$E)</f>
        <v>4.6234999999999999</v>
      </c>
      <c r="Q43" s="9">
        <f>VLOOKUP($G43,成本汇总!$A$1:$R$101,COLUMN()-7,FALSE)*$E43/SUMIF($G:$G,"="&amp;$G43,$E:$E)</f>
        <v>1.7337499999999999</v>
      </c>
      <c r="R43" s="9">
        <f>VLOOKUP($G43,成本汇总!$A$1:$R$101,COLUMN()-7,FALSE)*$E43/SUMIF($G:$G,"="&amp;$G43,$E:$E)</f>
        <v>4.6234999999999999</v>
      </c>
      <c r="S43" s="9">
        <f>VLOOKUP($G43,成本汇总!$A$1:$R$101,COLUMN()-7,FALSE)*$E43/SUMIF($G:$G,"="&amp;$G43,$E:$E)</f>
        <v>57.795000000000002</v>
      </c>
      <c r="T43" s="9">
        <f>VLOOKUP($G43,成本汇总!$A$1:$R$101,COLUMN()-7,FALSE)*$E43/SUMIF($G:$G,"="&amp;$G43,$E:$E)</f>
        <v>69.349999999999994</v>
      </c>
      <c r="U43" s="9">
        <f>VLOOKUP($G43,成本汇总!$A$1:$R$101,COLUMN()-7,FALSE)*$E43/SUMIF($G:$G,"="&amp;$G43,$E:$E)</f>
        <v>0</v>
      </c>
      <c r="V43" s="9">
        <f>VLOOKUP($G43,成本汇总!$A$1:$R$101,COLUMN()-7,FALSE)*$E43/SUMIF($G:$G,"="&amp;$G43,$E:$E)</f>
        <v>6.11625</v>
      </c>
      <c r="W43" s="9">
        <f>VLOOKUP($G43,成本汇总!$A$1:$R$101,COLUMN()-7,FALSE)*$E43/SUMIF($G:$G,"="&amp;$G43,$E:$E)</f>
        <v>0</v>
      </c>
      <c r="X43" s="9">
        <f>VLOOKUP($G43,成本汇总!$A$1:$R$101,COLUMN()-7,FALSE)*$E43/SUMIF($G:$G,"="&amp;$G43,$E:$E)</f>
        <v>1129.0525000000002</v>
      </c>
      <c r="Y43" s="43">
        <f>VLOOKUP($G43,成本汇总!$A$1:$R$101,COLUMN()-7,FALSE)*$E43/SUMIF($G:$G,"="&amp;$G43,$E:$E)</f>
        <v>6.11625</v>
      </c>
      <c r="Z43" t="str">
        <f t="shared" si="0"/>
        <v>2016-ZGYL-ALL-G&amp;A</v>
      </c>
      <c r="AA43" t="e">
        <f>VLOOKUP(D43,Sheet7!$B$2:$C$13,2,FALSE)</f>
        <v>#N/A</v>
      </c>
      <c r="AB43" t="e">
        <v>#N/A</v>
      </c>
    </row>
    <row r="44" spans="1:28">
      <c r="A44" t="s">
        <v>413</v>
      </c>
      <c r="B44" t="s">
        <v>183</v>
      </c>
      <c r="C44" s="1" t="s">
        <v>424</v>
      </c>
      <c r="D44" t="s">
        <v>393</v>
      </c>
      <c r="E44">
        <v>4</v>
      </c>
      <c r="F44">
        <v>41</v>
      </c>
      <c r="G44" t="s">
        <v>475</v>
      </c>
      <c r="H44" t="s">
        <v>71</v>
      </c>
      <c r="I44" t="str">
        <f>VLOOKUP($G44,成本汇总!$A$1:$R$101,COLUMN()-7,FALSE)</f>
        <v>17J7152</v>
      </c>
      <c r="J44" t="str">
        <f>VLOOKUP($G44,成本汇总!$A$1:$R$101,COLUMN()-7,FALSE)</f>
        <v>韩梅梅</v>
      </c>
      <c r="K44" t="str">
        <f>VLOOKUP($G44,成本汇总!$A$1:$R$101,COLUMN()-7,FALSE)</f>
        <v>韩梅梅公司高管</v>
      </c>
      <c r="L44" t="str">
        <f>VLOOKUP($G44,成本汇总!$A$1:$R$101,COLUMN()-7,FALSE)</f>
        <v>市场营销部</v>
      </c>
      <c r="M44" t="str">
        <f>VLOOKUP($G44,成本汇总!$A$1:$R$101,COLUMN()-7,FALSE)</f>
        <v>主营业务成本</v>
      </c>
      <c r="N44" s="9">
        <f>VLOOKUP($G44,成本汇总!$A$1:$R$101,COLUMN()-7,FALSE)*$E44/SUMIF($G:$G,"="&amp;$G44,$E:$E)</f>
        <v>875</v>
      </c>
      <c r="O44" s="9">
        <f>VLOOKUP($G44,成本汇总!$A$1:$R$101,COLUMN()-7,FALSE)*$E44/SUMIF($G:$G,"="&amp;$G44,$E:$E)</f>
        <v>109.8105</v>
      </c>
      <c r="P44" s="9">
        <f>VLOOKUP($G44,成本汇总!$A$1:$R$101,COLUMN()-7,FALSE)*$E44/SUMIF($G:$G,"="&amp;$G44,$E:$E)</f>
        <v>4.6234999999999999</v>
      </c>
      <c r="Q44" s="9">
        <f>VLOOKUP($G44,成本汇总!$A$1:$R$101,COLUMN()-7,FALSE)*$E44/SUMIF($G:$G,"="&amp;$G44,$E:$E)</f>
        <v>1.7337499999999999</v>
      </c>
      <c r="R44" s="9">
        <f>VLOOKUP($G44,成本汇总!$A$1:$R$101,COLUMN()-7,FALSE)*$E44/SUMIF($G:$G,"="&amp;$G44,$E:$E)</f>
        <v>4.6234999999999999</v>
      </c>
      <c r="S44" s="9">
        <f>VLOOKUP($G44,成本汇总!$A$1:$R$101,COLUMN()-7,FALSE)*$E44/SUMIF($G:$G,"="&amp;$G44,$E:$E)</f>
        <v>57.795000000000002</v>
      </c>
      <c r="T44" s="9">
        <f>VLOOKUP($G44,成本汇总!$A$1:$R$101,COLUMN()-7,FALSE)*$E44/SUMIF($G:$G,"="&amp;$G44,$E:$E)</f>
        <v>69.349999999999994</v>
      </c>
      <c r="U44" s="9">
        <f>VLOOKUP($G44,成本汇总!$A$1:$R$101,COLUMN()-7,FALSE)*$E44/SUMIF($G:$G,"="&amp;$G44,$E:$E)</f>
        <v>0</v>
      </c>
      <c r="V44" s="9">
        <f>VLOOKUP($G44,成本汇总!$A$1:$R$101,COLUMN()-7,FALSE)*$E44/SUMIF($G:$G,"="&amp;$G44,$E:$E)</f>
        <v>6.11625</v>
      </c>
      <c r="W44" s="9">
        <f>VLOOKUP($G44,成本汇总!$A$1:$R$101,COLUMN()-7,FALSE)*$E44/SUMIF($G:$G,"="&amp;$G44,$E:$E)</f>
        <v>0</v>
      </c>
      <c r="X44" s="9">
        <f>VLOOKUP($G44,成本汇总!$A$1:$R$101,COLUMN()-7,FALSE)*$E44/SUMIF($G:$G,"="&amp;$G44,$E:$E)</f>
        <v>1129.0525000000002</v>
      </c>
      <c r="Y44" s="43">
        <f>VLOOKUP($G44,成本汇总!$A$1:$R$101,COLUMN()-7,FALSE)*$E44/SUMIF($G:$G,"="&amp;$G44,$E:$E)</f>
        <v>6.11625</v>
      </c>
      <c r="Z44" t="str">
        <f t="shared" si="0"/>
        <v>2017-ZLZHY-MD-UPAS</v>
      </c>
      <c r="AA44" t="e">
        <f>VLOOKUP(D44,Sheet7!$B$2:$C$13,2,FALSE)</f>
        <v>#N/A</v>
      </c>
      <c r="AB44" t="e">
        <v>#N/A</v>
      </c>
    </row>
    <row r="45" spans="1:28">
      <c r="A45" t="s">
        <v>413</v>
      </c>
      <c r="B45" t="s">
        <v>183</v>
      </c>
      <c r="C45" s="1" t="s">
        <v>424</v>
      </c>
      <c r="D45" t="s">
        <v>358</v>
      </c>
      <c r="E45">
        <v>4</v>
      </c>
      <c r="F45">
        <v>41</v>
      </c>
      <c r="G45" t="s">
        <v>475</v>
      </c>
      <c r="H45" t="s">
        <v>71</v>
      </c>
      <c r="I45" t="str">
        <f>VLOOKUP($G45,成本汇总!$A$1:$R$101,COLUMN()-7,FALSE)</f>
        <v>17J7152</v>
      </c>
      <c r="J45" t="str">
        <f>VLOOKUP($G45,成本汇总!$A$1:$R$101,COLUMN()-7,FALSE)</f>
        <v>韩梅梅</v>
      </c>
      <c r="K45" t="str">
        <f>VLOOKUP($G45,成本汇总!$A$1:$R$101,COLUMN()-7,FALSE)</f>
        <v>韩梅梅公司高管</v>
      </c>
      <c r="L45" t="str">
        <f>VLOOKUP($G45,成本汇总!$A$1:$R$101,COLUMN()-7,FALSE)</f>
        <v>市场营销部</v>
      </c>
      <c r="M45" t="str">
        <f>VLOOKUP($G45,成本汇总!$A$1:$R$101,COLUMN()-7,FALSE)</f>
        <v>主营业务成本</v>
      </c>
      <c r="N45" s="9">
        <f>VLOOKUP($G45,成本汇总!$A$1:$R$101,COLUMN()-7,FALSE)*$E45/SUMIF($G:$G,"="&amp;$G45,$E:$E)</f>
        <v>875</v>
      </c>
      <c r="O45" s="9">
        <f>VLOOKUP($G45,成本汇总!$A$1:$R$101,COLUMN()-7,FALSE)*$E45/SUMIF($G:$G,"="&amp;$G45,$E:$E)</f>
        <v>109.8105</v>
      </c>
      <c r="P45" s="9">
        <f>VLOOKUP($G45,成本汇总!$A$1:$R$101,COLUMN()-7,FALSE)*$E45/SUMIF($G:$G,"="&amp;$G45,$E:$E)</f>
        <v>4.6234999999999999</v>
      </c>
      <c r="Q45" s="9">
        <f>VLOOKUP($G45,成本汇总!$A$1:$R$101,COLUMN()-7,FALSE)*$E45/SUMIF($G:$G,"="&amp;$G45,$E:$E)</f>
        <v>1.7337499999999999</v>
      </c>
      <c r="R45" s="9">
        <f>VLOOKUP($G45,成本汇总!$A$1:$R$101,COLUMN()-7,FALSE)*$E45/SUMIF($G:$G,"="&amp;$G45,$E:$E)</f>
        <v>4.6234999999999999</v>
      </c>
      <c r="S45" s="9">
        <f>VLOOKUP($G45,成本汇总!$A$1:$R$101,COLUMN()-7,FALSE)*$E45/SUMIF($G:$G,"="&amp;$G45,$E:$E)</f>
        <v>57.795000000000002</v>
      </c>
      <c r="T45" s="9">
        <f>VLOOKUP($G45,成本汇总!$A$1:$R$101,COLUMN()-7,FALSE)*$E45/SUMIF($G:$G,"="&amp;$G45,$E:$E)</f>
        <v>69.349999999999994</v>
      </c>
      <c r="U45" s="9">
        <f>VLOOKUP($G45,成本汇总!$A$1:$R$101,COLUMN()-7,FALSE)*$E45/SUMIF($G:$G,"="&amp;$G45,$E:$E)</f>
        <v>0</v>
      </c>
      <c r="V45" s="9">
        <f>VLOOKUP($G45,成本汇总!$A$1:$R$101,COLUMN()-7,FALSE)*$E45/SUMIF($G:$G,"="&amp;$G45,$E:$E)</f>
        <v>6.11625</v>
      </c>
      <c r="W45" s="9">
        <f>VLOOKUP($G45,成本汇总!$A$1:$R$101,COLUMN()-7,FALSE)*$E45/SUMIF($G:$G,"="&amp;$G45,$E:$E)</f>
        <v>0</v>
      </c>
      <c r="X45" s="9">
        <f>VLOOKUP($G45,成本汇总!$A$1:$R$101,COLUMN()-7,FALSE)*$E45/SUMIF($G:$G,"="&amp;$G45,$E:$E)</f>
        <v>1129.0525000000002</v>
      </c>
      <c r="Y45" s="43">
        <f>VLOOKUP($G45,成本汇总!$A$1:$R$101,COLUMN()-7,FALSE)*$E45/SUMIF($G:$G,"="&amp;$G45,$E:$E)</f>
        <v>6.11625</v>
      </c>
      <c r="Z45" t="str">
        <f t="shared" si="0"/>
        <v>2016-JDDT-ALL-R&amp;D</v>
      </c>
      <c r="AA45" t="e">
        <f>VLOOKUP(D45,Sheet7!$B$2:$C$13,2,FALSE)</f>
        <v>#N/A</v>
      </c>
      <c r="AB45" t="e">
        <v>#N/A</v>
      </c>
    </row>
    <row r="46" spans="1:28">
      <c r="A46" t="s">
        <v>413</v>
      </c>
      <c r="B46" t="s">
        <v>183</v>
      </c>
      <c r="C46" s="1" t="s">
        <v>424</v>
      </c>
      <c r="D46" t="s">
        <v>370</v>
      </c>
      <c r="E46">
        <v>4</v>
      </c>
      <c r="F46">
        <v>41</v>
      </c>
      <c r="G46" t="s">
        <v>475</v>
      </c>
      <c r="H46" t="s">
        <v>71</v>
      </c>
      <c r="I46" t="str">
        <f>VLOOKUP($G46,成本汇总!$A$1:$R$101,COLUMN()-7,FALSE)</f>
        <v>17J7152</v>
      </c>
      <c r="J46" t="str">
        <f>VLOOKUP($G46,成本汇总!$A$1:$R$101,COLUMN()-7,FALSE)</f>
        <v>韩梅梅</v>
      </c>
      <c r="K46" t="str">
        <f>VLOOKUP($G46,成本汇总!$A$1:$R$101,COLUMN()-7,FALSE)</f>
        <v>韩梅梅公司高管</v>
      </c>
      <c r="L46" t="str">
        <f>VLOOKUP($G46,成本汇总!$A$1:$R$101,COLUMN()-7,FALSE)</f>
        <v>市场营销部</v>
      </c>
      <c r="M46" t="str">
        <f>VLOOKUP($G46,成本汇总!$A$1:$R$101,COLUMN()-7,FALSE)</f>
        <v>主营业务成本</v>
      </c>
      <c r="N46" s="9">
        <f>VLOOKUP($G46,成本汇总!$A$1:$R$101,COLUMN()-7,FALSE)*$E46/SUMIF($G:$G,"="&amp;$G46,$E:$E)</f>
        <v>875</v>
      </c>
      <c r="O46" s="9">
        <f>VLOOKUP($G46,成本汇总!$A$1:$R$101,COLUMN()-7,FALSE)*$E46/SUMIF($G:$G,"="&amp;$G46,$E:$E)</f>
        <v>109.8105</v>
      </c>
      <c r="P46" s="9">
        <f>VLOOKUP($G46,成本汇总!$A$1:$R$101,COLUMN()-7,FALSE)*$E46/SUMIF($G:$G,"="&amp;$G46,$E:$E)</f>
        <v>4.6234999999999999</v>
      </c>
      <c r="Q46" s="9">
        <f>VLOOKUP($G46,成本汇总!$A$1:$R$101,COLUMN()-7,FALSE)*$E46/SUMIF($G:$G,"="&amp;$G46,$E:$E)</f>
        <v>1.7337499999999999</v>
      </c>
      <c r="R46" s="9">
        <f>VLOOKUP($G46,成本汇总!$A$1:$R$101,COLUMN()-7,FALSE)*$E46/SUMIF($G:$G,"="&amp;$G46,$E:$E)</f>
        <v>4.6234999999999999</v>
      </c>
      <c r="S46" s="9">
        <f>VLOOKUP($G46,成本汇总!$A$1:$R$101,COLUMN()-7,FALSE)*$E46/SUMIF($G:$G,"="&amp;$G46,$E:$E)</f>
        <v>57.795000000000002</v>
      </c>
      <c r="T46" s="9">
        <f>VLOOKUP($G46,成本汇总!$A$1:$R$101,COLUMN()-7,FALSE)*$E46/SUMIF($G:$G,"="&amp;$G46,$E:$E)</f>
        <v>69.349999999999994</v>
      </c>
      <c r="U46" s="9">
        <f>VLOOKUP($G46,成本汇总!$A$1:$R$101,COLUMN()-7,FALSE)*$E46/SUMIF($G:$G,"="&amp;$G46,$E:$E)</f>
        <v>0</v>
      </c>
      <c r="V46" s="9">
        <f>VLOOKUP($G46,成本汇总!$A$1:$R$101,COLUMN()-7,FALSE)*$E46/SUMIF($G:$G,"="&amp;$G46,$E:$E)</f>
        <v>6.11625</v>
      </c>
      <c r="W46" s="9">
        <f>VLOOKUP($G46,成本汇总!$A$1:$R$101,COLUMN()-7,FALSE)*$E46/SUMIF($G:$G,"="&amp;$G46,$E:$E)</f>
        <v>0</v>
      </c>
      <c r="X46" s="9">
        <f>VLOOKUP($G46,成本汇总!$A$1:$R$101,COLUMN()-7,FALSE)*$E46/SUMIF($G:$G,"="&amp;$G46,$E:$E)</f>
        <v>1129.0525000000002</v>
      </c>
      <c r="Y46" s="43">
        <f>VLOOKUP($G46,成本汇总!$A$1:$R$101,COLUMN()-7,FALSE)*$E46/SUMIF($G:$G,"="&amp;$G46,$E:$E)</f>
        <v>6.11625</v>
      </c>
      <c r="Z46" t="str">
        <f t="shared" si="0"/>
        <v>2016-GOVM-ALL-G&amp;A</v>
      </c>
      <c r="AA46" t="e">
        <f>VLOOKUP(D46,Sheet7!$B$2:$C$13,2,FALSE)</f>
        <v>#N/A</v>
      </c>
      <c r="AB46" t="e">
        <v>#N/A</v>
      </c>
    </row>
    <row r="47" spans="1:28">
      <c r="A47" t="s">
        <v>413</v>
      </c>
      <c r="B47" t="s">
        <v>183</v>
      </c>
      <c r="C47" s="1" t="s">
        <v>425</v>
      </c>
      <c r="D47" t="s">
        <v>416</v>
      </c>
      <c r="E47">
        <v>4</v>
      </c>
      <c r="F47">
        <v>42</v>
      </c>
      <c r="G47" t="s">
        <v>475</v>
      </c>
      <c r="H47" t="s">
        <v>71</v>
      </c>
      <c r="I47" t="str">
        <f>VLOOKUP($G47,成本汇总!$A$1:$R$101,COLUMN()-7,FALSE)</f>
        <v>17J7152</v>
      </c>
      <c r="J47" t="str">
        <f>VLOOKUP($G47,成本汇总!$A$1:$R$101,COLUMN()-7,FALSE)</f>
        <v>韩梅梅</v>
      </c>
      <c r="K47" t="str">
        <f>VLOOKUP($G47,成本汇总!$A$1:$R$101,COLUMN()-7,FALSE)</f>
        <v>韩梅梅公司高管</v>
      </c>
      <c r="L47" t="str">
        <f>VLOOKUP($G47,成本汇总!$A$1:$R$101,COLUMN()-7,FALSE)</f>
        <v>市场营销部</v>
      </c>
      <c r="M47" t="str">
        <f>VLOOKUP($G47,成本汇总!$A$1:$R$101,COLUMN()-7,FALSE)</f>
        <v>主营业务成本</v>
      </c>
      <c r="N47" s="9">
        <f>VLOOKUP($G47,成本汇总!$A$1:$R$101,COLUMN()-7,FALSE)*$E47/SUMIF($G:$G,"="&amp;$G47,$E:$E)</f>
        <v>875</v>
      </c>
      <c r="O47" s="9">
        <f>VLOOKUP($G47,成本汇总!$A$1:$R$101,COLUMN()-7,FALSE)*$E47/SUMIF($G:$G,"="&amp;$G47,$E:$E)</f>
        <v>109.8105</v>
      </c>
      <c r="P47" s="9">
        <f>VLOOKUP($G47,成本汇总!$A$1:$R$101,COLUMN()-7,FALSE)*$E47/SUMIF($G:$G,"="&amp;$G47,$E:$E)</f>
        <v>4.6234999999999999</v>
      </c>
      <c r="Q47" s="9">
        <f>VLOOKUP($G47,成本汇总!$A$1:$R$101,COLUMN()-7,FALSE)*$E47/SUMIF($G:$G,"="&amp;$G47,$E:$E)</f>
        <v>1.7337499999999999</v>
      </c>
      <c r="R47" s="9">
        <f>VLOOKUP($G47,成本汇总!$A$1:$R$101,COLUMN()-7,FALSE)*$E47/SUMIF($G:$G,"="&amp;$G47,$E:$E)</f>
        <v>4.6234999999999999</v>
      </c>
      <c r="S47" s="9">
        <f>VLOOKUP($G47,成本汇总!$A$1:$R$101,COLUMN()-7,FALSE)*$E47/SUMIF($G:$G,"="&amp;$G47,$E:$E)</f>
        <v>57.795000000000002</v>
      </c>
      <c r="T47" s="9">
        <f>VLOOKUP($G47,成本汇总!$A$1:$R$101,COLUMN()-7,FALSE)*$E47/SUMIF($G:$G,"="&amp;$G47,$E:$E)</f>
        <v>69.349999999999994</v>
      </c>
      <c r="U47" s="9">
        <f>VLOOKUP($G47,成本汇总!$A$1:$R$101,COLUMN()-7,FALSE)*$E47/SUMIF($G:$G,"="&amp;$G47,$E:$E)</f>
        <v>0</v>
      </c>
      <c r="V47" s="9">
        <f>VLOOKUP($G47,成本汇总!$A$1:$R$101,COLUMN()-7,FALSE)*$E47/SUMIF($G:$G,"="&amp;$G47,$E:$E)</f>
        <v>6.11625</v>
      </c>
      <c r="W47" s="9">
        <f>VLOOKUP($G47,成本汇总!$A$1:$R$101,COLUMN()-7,FALSE)*$E47/SUMIF($G:$G,"="&amp;$G47,$E:$E)</f>
        <v>0</v>
      </c>
      <c r="X47" s="9">
        <f>VLOOKUP($G47,成本汇总!$A$1:$R$101,COLUMN()-7,FALSE)*$E47/SUMIF($G:$G,"="&amp;$G47,$E:$E)</f>
        <v>1129.0525000000002</v>
      </c>
      <c r="Y47" s="43">
        <f>VLOOKUP($G47,成本汇总!$A$1:$R$101,COLUMN()-7,FALSE)*$E47/SUMIF($G:$G,"="&amp;$G47,$E:$E)</f>
        <v>6.11625</v>
      </c>
      <c r="Z47" t="str">
        <f t="shared" si="0"/>
        <v>2017-UPA-ALL-R&amp;DSYDC</v>
      </c>
      <c r="AA47" t="e">
        <f>VLOOKUP(D47,Sheet7!$B$2:$C$13,2,FALSE)</f>
        <v>#N/A</v>
      </c>
      <c r="AB47" t="e">
        <v>#N/A</v>
      </c>
    </row>
    <row r="48" spans="1:28">
      <c r="A48" t="s">
        <v>413</v>
      </c>
      <c r="B48" t="s">
        <v>183</v>
      </c>
      <c r="C48" s="1" t="s">
        <v>425</v>
      </c>
      <c r="D48" t="s">
        <v>409</v>
      </c>
      <c r="E48">
        <v>4</v>
      </c>
      <c r="F48">
        <v>42</v>
      </c>
      <c r="G48" t="s">
        <v>475</v>
      </c>
      <c r="H48" t="s">
        <v>71</v>
      </c>
      <c r="I48" t="str">
        <f>VLOOKUP($G48,成本汇总!$A$1:$R$101,COLUMN()-7,FALSE)</f>
        <v>17J7152</v>
      </c>
      <c r="J48" t="str">
        <f>VLOOKUP($G48,成本汇总!$A$1:$R$101,COLUMN()-7,FALSE)</f>
        <v>韩梅梅</v>
      </c>
      <c r="K48" t="str">
        <f>VLOOKUP($G48,成本汇总!$A$1:$R$101,COLUMN()-7,FALSE)</f>
        <v>韩梅梅公司高管</v>
      </c>
      <c r="L48" t="str">
        <f>VLOOKUP($G48,成本汇总!$A$1:$R$101,COLUMN()-7,FALSE)</f>
        <v>市场营销部</v>
      </c>
      <c r="M48" t="str">
        <f>VLOOKUP($G48,成本汇总!$A$1:$R$101,COLUMN()-7,FALSE)</f>
        <v>主营业务成本</v>
      </c>
      <c r="N48" s="9">
        <f>VLOOKUP($G48,成本汇总!$A$1:$R$101,COLUMN()-7,FALSE)*$E48/SUMIF($G:$G,"="&amp;$G48,$E:$E)</f>
        <v>875</v>
      </c>
      <c r="O48" s="9">
        <f>VLOOKUP($G48,成本汇总!$A$1:$R$101,COLUMN()-7,FALSE)*$E48/SUMIF($G:$G,"="&amp;$G48,$E:$E)</f>
        <v>109.8105</v>
      </c>
      <c r="P48" s="9">
        <f>VLOOKUP($G48,成本汇总!$A$1:$R$101,COLUMN()-7,FALSE)*$E48/SUMIF($G:$G,"="&amp;$G48,$E:$E)</f>
        <v>4.6234999999999999</v>
      </c>
      <c r="Q48" s="9">
        <f>VLOOKUP($G48,成本汇总!$A$1:$R$101,COLUMN()-7,FALSE)*$E48/SUMIF($G:$G,"="&amp;$G48,$E:$E)</f>
        <v>1.7337499999999999</v>
      </c>
      <c r="R48" s="9">
        <f>VLOOKUP($G48,成本汇总!$A$1:$R$101,COLUMN()-7,FALSE)*$E48/SUMIF($G:$G,"="&amp;$G48,$E:$E)</f>
        <v>4.6234999999999999</v>
      </c>
      <c r="S48" s="9">
        <f>VLOOKUP($G48,成本汇总!$A$1:$R$101,COLUMN()-7,FALSE)*$E48/SUMIF($G:$G,"="&amp;$G48,$E:$E)</f>
        <v>57.795000000000002</v>
      </c>
      <c r="T48" s="9">
        <f>VLOOKUP($G48,成本汇总!$A$1:$R$101,COLUMN()-7,FALSE)*$E48/SUMIF($G:$G,"="&amp;$G48,$E:$E)</f>
        <v>69.349999999999994</v>
      </c>
      <c r="U48" s="9">
        <f>VLOOKUP($G48,成本汇总!$A$1:$R$101,COLUMN()-7,FALSE)*$E48/SUMIF($G:$G,"="&amp;$G48,$E:$E)</f>
        <v>0</v>
      </c>
      <c r="V48" s="9">
        <f>VLOOKUP($G48,成本汇总!$A$1:$R$101,COLUMN()-7,FALSE)*$E48/SUMIF($G:$G,"="&amp;$G48,$E:$E)</f>
        <v>6.11625</v>
      </c>
      <c r="W48" s="9">
        <f>VLOOKUP($G48,成本汇总!$A$1:$R$101,COLUMN()-7,FALSE)*$E48/SUMIF($G:$G,"="&amp;$G48,$E:$E)</f>
        <v>0</v>
      </c>
      <c r="X48" s="9">
        <f>VLOOKUP($G48,成本汇总!$A$1:$R$101,COLUMN()-7,FALSE)*$E48/SUMIF($G:$G,"="&amp;$G48,$E:$E)</f>
        <v>1129.0525000000002</v>
      </c>
      <c r="Y48" s="43">
        <f>VLOOKUP($G48,成本汇总!$A$1:$R$101,COLUMN()-7,FALSE)*$E48/SUMIF($G:$G,"="&amp;$G48,$E:$E)</f>
        <v>6.11625</v>
      </c>
      <c r="Z48" t="str">
        <f t="shared" si="0"/>
        <v>2017-PPX-BX-UPSP</v>
      </c>
      <c r="AA48" t="e">
        <f>VLOOKUP(D48,Sheet7!$B$2:$C$13,2,FALSE)</f>
        <v>#N/A</v>
      </c>
      <c r="AB48" t="e">
        <v>#N/A</v>
      </c>
    </row>
    <row r="49" spans="1:28">
      <c r="A49" t="s">
        <v>413</v>
      </c>
      <c r="B49" t="s">
        <v>183</v>
      </c>
      <c r="C49" s="1" t="s">
        <v>425</v>
      </c>
      <c r="D49" t="s">
        <v>417</v>
      </c>
      <c r="E49">
        <v>4</v>
      </c>
      <c r="F49">
        <v>42</v>
      </c>
      <c r="G49" t="s">
        <v>475</v>
      </c>
      <c r="H49" t="s">
        <v>71</v>
      </c>
      <c r="I49" t="str">
        <f>VLOOKUP($G49,成本汇总!$A$1:$R$101,COLUMN()-7,FALSE)</f>
        <v>17J7152</v>
      </c>
      <c r="J49" t="str">
        <f>VLOOKUP($G49,成本汇总!$A$1:$R$101,COLUMN()-7,FALSE)</f>
        <v>韩梅梅</v>
      </c>
      <c r="K49" t="str">
        <f>VLOOKUP($G49,成本汇总!$A$1:$R$101,COLUMN()-7,FALSE)</f>
        <v>韩梅梅公司高管</v>
      </c>
      <c r="L49" t="str">
        <f>VLOOKUP($G49,成本汇总!$A$1:$R$101,COLUMN()-7,FALSE)</f>
        <v>市场营销部</v>
      </c>
      <c r="M49" t="str">
        <f>VLOOKUP($G49,成本汇总!$A$1:$R$101,COLUMN()-7,FALSE)</f>
        <v>主营业务成本</v>
      </c>
      <c r="N49" s="9">
        <f>VLOOKUP($G49,成本汇总!$A$1:$R$101,COLUMN()-7,FALSE)*$E49/SUMIF($G:$G,"="&amp;$G49,$E:$E)</f>
        <v>875</v>
      </c>
      <c r="O49" s="9">
        <f>VLOOKUP($G49,成本汇总!$A$1:$R$101,COLUMN()-7,FALSE)*$E49/SUMIF($G:$G,"="&amp;$G49,$E:$E)</f>
        <v>109.8105</v>
      </c>
      <c r="P49" s="9">
        <f>VLOOKUP($G49,成本汇总!$A$1:$R$101,COLUMN()-7,FALSE)*$E49/SUMIF($G:$G,"="&amp;$G49,$E:$E)</f>
        <v>4.6234999999999999</v>
      </c>
      <c r="Q49" s="9">
        <f>VLOOKUP($G49,成本汇总!$A$1:$R$101,COLUMN()-7,FALSE)*$E49/SUMIF($G:$G,"="&amp;$G49,$E:$E)</f>
        <v>1.7337499999999999</v>
      </c>
      <c r="R49" s="9">
        <f>VLOOKUP($G49,成本汇总!$A$1:$R$101,COLUMN()-7,FALSE)*$E49/SUMIF($G:$G,"="&amp;$G49,$E:$E)</f>
        <v>4.6234999999999999</v>
      </c>
      <c r="S49" s="9">
        <f>VLOOKUP($G49,成本汇总!$A$1:$R$101,COLUMN()-7,FALSE)*$E49/SUMIF($G:$G,"="&amp;$G49,$E:$E)</f>
        <v>57.795000000000002</v>
      </c>
      <c r="T49" s="9">
        <f>VLOOKUP($G49,成本汇总!$A$1:$R$101,COLUMN()-7,FALSE)*$E49/SUMIF($G:$G,"="&amp;$G49,$E:$E)</f>
        <v>69.349999999999994</v>
      </c>
      <c r="U49" s="9">
        <f>VLOOKUP($G49,成本汇总!$A$1:$R$101,COLUMN()-7,FALSE)*$E49/SUMIF($G:$G,"="&amp;$G49,$E:$E)</f>
        <v>0</v>
      </c>
      <c r="V49" s="9">
        <f>VLOOKUP($G49,成本汇总!$A$1:$R$101,COLUMN()-7,FALSE)*$E49/SUMIF($G:$G,"="&amp;$G49,$E:$E)</f>
        <v>6.11625</v>
      </c>
      <c r="W49" s="9">
        <f>VLOOKUP($G49,成本汇总!$A$1:$R$101,COLUMN()-7,FALSE)*$E49/SUMIF($G:$G,"="&amp;$G49,$E:$E)</f>
        <v>0</v>
      </c>
      <c r="X49" s="9">
        <f>VLOOKUP($G49,成本汇总!$A$1:$R$101,COLUMN()-7,FALSE)*$E49/SUMIF($G:$G,"="&amp;$G49,$E:$E)</f>
        <v>1129.0525000000002</v>
      </c>
      <c r="Y49" s="43">
        <f>VLOOKUP($G49,成本汇总!$A$1:$R$101,COLUMN()-7,FALSE)*$E49/SUMIF($G:$G,"="&amp;$G49,$E:$E)</f>
        <v>6.11625</v>
      </c>
      <c r="Z49" t="str">
        <f t="shared" si="0"/>
        <v>2017-FJJR-CA-BSC</v>
      </c>
      <c r="AA49" t="e">
        <f>VLOOKUP(D49,Sheet7!$B$2:$C$13,2,FALSE)</f>
        <v>#N/A</v>
      </c>
      <c r="AB49" t="e">
        <v>#N/A</v>
      </c>
    </row>
    <row r="50" spans="1:28">
      <c r="A50" t="s">
        <v>413</v>
      </c>
      <c r="B50" t="s">
        <v>183</v>
      </c>
      <c r="C50" s="1" t="s">
        <v>425</v>
      </c>
      <c r="D50" t="s">
        <v>397</v>
      </c>
      <c r="E50">
        <v>4</v>
      </c>
      <c r="F50">
        <v>42</v>
      </c>
      <c r="G50" t="s">
        <v>475</v>
      </c>
      <c r="H50" t="s">
        <v>71</v>
      </c>
      <c r="I50" t="str">
        <f>VLOOKUP($G50,成本汇总!$A$1:$R$101,COLUMN()-7,FALSE)</f>
        <v>17J7152</v>
      </c>
      <c r="J50" t="str">
        <f>VLOOKUP($G50,成本汇总!$A$1:$R$101,COLUMN()-7,FALSE)</f>
        <v>韩梅梅</v>
      </c>
      <c r="K50" t="str">
        <f>VLOOKUP($G50,成本汇总!$A$1:$R$101,COLUMN()-7,FALSE)</f>
        <v>韩梅梅公司高管</v>
      </c>
      <c r="L50" t="str">
        <f>VLOOKUP($G50,成本汇总!$A$1:$R$101,COLUMN()-7,FALSE)</f>
        <v>市场营销部</v>
      </c>
      <c r="M50" t="str">
        <f>VLOOKUP($G50,成本汇总!$A$1:$R$101,COLUMN()-7,FALSE)</f>
        <v>主营业务成本</v>
      </c>
      <c r="N50" s="9">
        <f>VLOOKUP($G50,成本汇总!$A$1:$R$101,COLUMN()-7,FALSE)*$E50/SUMIF($G:$G,"="&amp;$G50,$E:$E)</f>
        <v>875</v>
      </c>
      <c r="O50" s="9">
        <f>VLOOKUP($G50,成本汇总!$A$1:$R$101,COLUMN()-7,FALSE)*$E50/SUMIF($G:$G,"="&amp;$G50,$E:$E)</f>
        <v>109.8105</v>
      </c>
      <c r="P50" s="9">
        <f>VLOOKUP($G50,成本汇总!$A$1:$R$101,COLUMN()-7,FALSE)*$E50/SUMIF($G:$G,"="&amp;$G50,$E:$E)</f>
        <v>4.6234999999999999</v>
      </c>
      <c r="Q50" s="9">
        <f>VLOOKUP($G50,成本汇总!$A$1:$R$101,COLUMN()-7,FALSE)*$E50/SUMIF($G:$G,"="&amp;$G50,$E:$E)</f>
        <v>1.7337499999999999</v>
      </c>
      <c r="R50" s="9">
        <f>VLOOKUP($G50,成本汇总!$A$1:$R$101,COLUMN()-7,FALSE)*$E50/SUMIF($G:$G,"="&amp;$G50,$E:$E)</f>
        <v>4.6234999999999999</v>
      </c>
      <c r="S50" s="9">
        <f>VLOOKUP($G50,成本汇总!$A$1:$R$101,COLUMN()-7,FALSE)*$E50/SUMIF($G:$G,"="&amp;$G50,$E:$E)</f>
        <v>57.795000000000002</v>
      </c>
      <c r="T50" s="9">
        <f>VLOOKUP($G50,成本汇总!$A$1:$R$101,COLUMN()-7,FALSE)*$E50/SUMIF($G:$G,"="&amp;$G50,$E:$E)</f>
        <v>69.349999999999994</v>
      </c>
      <c r="U50" s="9">
        <f>VLOOKUP($G50,成本汇总!$A$1:$R$101,COLUMN()-7,FALSE)*$E50/SUMIF($G:$G,"="&amp;$G50,$E:$E)</f>
        <v>0</v>
      </c>
      <c r="V50" s="9">
        <f>VLOOKUP($G50,成本汇总!$A$1:$R$101,COLUMN()-7,FALSE)*$E50/SUMIF($G:$G,"="&amp;$G50,$E:$E)</f>
        <v>6.11625</v>
      </c>
      <c r="W50" s="9">
        <f>VLOOKUP($G50,成本汇总!$A$1:$R$101,COLUMN()-7,FALSE)*$E50/SUMIF($G:$G,"="&amp;$G50,$E:$E)</f>
        <v>0</v>
      </c>
      <c r="X50" s="9">
        <f>VLOOKUP($G50,成本汇总!$A$1:$R$101,COLUMN()-7,FALSE)*$E50/SUMIF($G:$G,"="&amp;$G50,$E:$E)</f>
        <v>1129.0525000000002</v>
      </c>
      <c r="Y50" s="43">
        <f>VLOOKUP($G50,成本汇总!$A$1:$R$101,COLUMN()-7,FALSE)*$E50/SUMIF($G:$G,"="&amp;$G50,$E:$E)</f>
        <v>6.11625</v>
      </c>
      <c r="Z50" t="str">
        <f t="shared" si="0"/>
        <v>2016-ZGYL-ALL-G&amp;A</v>
      </c>
      <c r="AA50" t="e">
        <f>VLOOKUP(D50,Sheet7!$B$2:$C$13,2,FALSE)</f>
        <v>#N/A</v>
      </c>
      <c r="AB50" t="e">
        <v>#N/A</v>
      </c>
    </row>
    <row r="51" spans="1:28">
      <c r="A51" t="s">
        <v>413</v>
      </c>
      <c r="B51" t="s">
        <v>183</v>
      </c>
      <c r="C51" s="1" t="s">
        <v>425</v>
      </c>
      <c r="D51" t="s">
        <v>370</v>
      </c>
      <c r="E51">
        <v>4</v>
      </c>
      <c r="F51">
        <v>42</v>
      </c>
      <c r="G51" t="s">
        <v>475</v>
      </c>
      <c r="H51" t="s">
        <v>71</v>
      </c>
      <c r="I51" t="str">
        <f>VLOOKUP($G51,成本汇总!$A$1:$R$101,COLUMN()-7,FALSE)</f>
        <v>17J7152</v>
      </c>
      <c r="J51" t="str">
        <f>VLOOKUP($G51,成本汇总!$A$1:$R$101,COLUMN()-7,FALSE)</f>
        <v>韩梅梅</v>
      </c>
      <c r="K51" t="str">
        <f>VLOOKUP($G51,成本汇总!$A$1:$R$101,COLUMN()-7,FALSE)</f>
        <v>韩梅梅公司高管</v>
      </c>
      <c r="L51" t="str">
        <f>VLOOKUP($G51,成本汇总!$A$1:$R$101,COLUMN()-7,FALSE)</f>
        <v>市场营销部</v>
      </c>
      <c r="M51" t="str">
        <f>VLOOKUP($G51,成本汇总!$A$1:$R$101,COLUMN()-7,FALSE)</f>
        <v>主营业务成本</v>
      </c>
      <c r="N51" s="9">
        <f>VLOOKUP($G51,成本汇总!$A$1:$R$101,COLUMN()-7,FALSE)*$E51/SUMIF($G:$G,"="&amp;$G51,$E:$E)</f>
        <v>875</v>
      </c>
      <c r="O51" s="9">
        <f>VLOOKUP($G51,成本汇总!$A$1:$R$101,COLUMN()-7,FALSE)*$E51/SUMIF($G:$G,"="&amp;$G51,$E:$E)</f>
        <v>109.8105</v>
      </c>
      <c r="P51" s="9">
        <f>VLOOKUP($G51,成本汇总!$A$1:$R$101,COLUMN()-7,FALSE)*$E51/SUMIF($G:$G,"="&amp;$G51,$E:$E)</f>
        <v>4.6234999999999999</v>
      </c>
      <c r="Q51" s="9">
        <f>VLOOKUP($G51,成本汇总!$A$1:$R$101,COLUMN()-7,FALSE)*$E51/SUMIF($G:$G,"="&amp;$G51,$E:$E)</f>
        <v>1.7337499999999999</v>
      </c>
      <c r="R51" s="9">
        <f>VLOOKUP($G51,成本汇总!$A$1:$R$101,COLUMN()-7,FALSE)*$E51/SUMIF($G:$G,"="&amp;$G51,$E:$E)</f>
        <v>4.6234999999999999</v>
      </c>
      <c r="S51" s="9">
        <f>VLOOKUP($G51,成本汇总!$A$1:$R$101,COLUMN()-7,FALSE)*$E51/SUMIF($G:$G,"="&amp;$G51,$E:$E)</f>
        <v>57.795000000000002</v>
      </c>
      <c r="T51" s="9">
        <f>VLOOKUP($G51,成本汇总!$A$1:$R$101,COLUMN()-7,FALSE)*$E51/SUMIF($G:$G,"="&amp;$G51,$E:$E)</f>
        <v>69.349999999999994</v>
      </c>
      <c r="U51" s="9">
        <f>VLOOKUP($G51,成本汇总!$A$1:$R$101,COLUMN()-7,FALSE)*$E51/SUMIF($G:$G,"="&amp;$G51,$E:$E)</f>
        <v>0</v>
      </c>
      <c r="V51" s="9">
        <f>VLOOKUP($G51,成本汇总!$A$1:$R$101,COLUMN()-7,FALSE)*$E51/SUMIF($G:$G,"="&amp;$G51,$E:$E)</f>
        <v>6.11625</v>
      </c>
      <c r="W51" s="9">
        <f>VLOOKUP($G51,成本汇总!$A$1:$R$101,COLUMN()-7,FALSE)*$E51/SUMIF($G:$G,"="&amp;$G51,$E:$E)</f>
        <v>0</v>
      </c>
      <c r="X51" s="9">
        <f>VLOOKUP($G51,成本汇总!$A$1:$R$101,COLUMN()-7,FALSE)*$E51/SUMIF($G:$G,"="&amp;$G51,$E:$E)</f>
        <v>1129.0525000000002</v>
      </c>
      <c r="Y51" s="43">
        <f>VLOOKUP($G51,成本汇总!$A$1:$R$101,COLUMN()-7,FALSE)*$E51/SUMIF($G:$G,"="&amp;$G51,$E:$E)</f>
        <v>6.11625</v>
      </c>
      <c r="Z51" t="str">
        <f t="shared" si="0"/>
        <v>2016-GOVM-ALL-G&amp;A</v>
      </c>
      <c r="AA51" t="e">
        <f>VLOOKUP(D51,Sheet7!$B$2:$C$13,2,FALSE)</f>
        <v>#N/A</v>
      </c>
      <c r="AB51" t="e">
        <v>#N/A</v>
      </c>
    </row>
    <row r="52" spans="1:28">
      <c r="A52" t="s">
        <v>413</v>
      </c>
      <c r="B52" t="s">
        <v>183</v>
      </c>
      <c r="C52" s="1" t="s">
        <v>425</v>
      </c>
      <c r="D52" t="s">
        <v>392</v>
      </c>
      <c r="E52">
        <v>4</v>
      </c>
      <c r="F52">
        <v>42</v>
      </c>
      <c r="G52" t="s">
        <v>475</v>
      </c>
      <c r="H52" t="s">
        <v>71</v>
      </c>
      <c r="I52" t="str">
        <f>VLOOKUP($G52,成本汇总!$A$1:$R$101,COLUMN()-7,FALSE)</f>
        <v>17J7152</v>
      </c>
      <c r="J52" t="str">
        <f>VLOOKUP($G52,成本汇总!$A$1:$R$101,COLUMN()-7,FALSE)</f>
        <v>韩梅梅</v>
      </c>
      <c r="K52" t="str">
        <f>VLOOKUP($G52,成本汇总!$A$1:$R$101,COLUMN()-7,FALSE)</f>
        <v>韩梅梅公司高管</v>
      </c>
      <c r="L52" t="str">
        <f>VLOOKUP($G52,成本汇总!$A$1:$R$101,COLUMN()-7,FALSE)</f>
        <v>市场营销部</v>
      </c>
      <c r="M52" t="str">
        <f>VLOOKUP($G52,成本汇总!$A$1:$R$101,COLUMN()-7,FALSE)</f>
        <v>主营业务成本</v>
      </c>
      <c r="N52" s="9">
        <f>VLOOKUP($G52,成本汇总!$A$1:$R$101,COLUMN()-7,FALSE)*$E52/SUMIF($G:$G,"="&amp;$G52,$E:$E)</f>
        <v>875</v>
      </c>
      <c r="O52" s="9">
        <f>VLOOKUP($G52,成本汇总!$A$1:$R$101,COLUMN()-7,FALSE)*$E52/SUMIF($G:$G,"="&amp;$G52,$E:$E)</f>
        <v>109.8105</v>
      </c>
      <c r="P52" s="9">
        <f>VLOOKUP($G52,成本汇总!$A$1:$R$101,COLUMN()-7,FALSE)*$E52/SUMIF($G:$G,"="&amp;$G52,$E:$E)</f>
        <v>4.6234999999999999</v>
      </c>
      <c r="Q52" s="9">
        <f>VLOOKUP($G52,成本汇总!$A$1:$R$101,COLUMN()-7,FALSE)*$E52/SUMIF($G:$G,"="&amp;$G52,$E:$E)</f>
        <v>1.7337499999999999</v>
      </c>
      <c r="R52" s="9">
        <f>VLOOKUP($G52,成本汇总!$A$1:$R$101,COLUMN()-7,FALSE)*$E52/SUMIF($G:$G,"="&amp;$G52,$E:$E)</f>
        <v>4.6234999999999999</v>
      </c>
      <c r="S52" s="9">
        <f>VLOOKUP($G52,成本汇总!$A$1:$R$101,COLUMN()-7,FALSE)*$E52/SUMIF($G:$G,"="&amp;$G52,$E:$E)</f>
        <v>57.795000000000002</v>
      </c>
      <c r="T52" s="9">
        <f>VLOOKUP($G52,成本汇总!$A$1:$R$101,COLUMN()-7,FALSE)*$E52/SUMIF($G:$G,"="&amp;$G52,$E:$E)</f>
        <v>69.349999999999994</v>
      </c>
      <c r="U52" s="9">
        <f>VLOOKUP($G52,成本汇总!$A$1:$R$101,COLUMN()-7,FALSE)*$E52/SUMIF($G:$G,"="&amp;$G52,$E:$E)</f>
        <v>0</v>
      </c>
      <c r="V52" s="9">
        <f>VLOOKUP($G52,成本汇总!$A$1:$R$101,COLUMN()-7,FALSE)*$E52/SUMIF($G:$G,"="&amp;$G52,$E:$E)</f>
        <v>6.11625</v>
      </c>
      <c r="W52" s="9">
        <f>VLOOKUP($G52,成本汇总!$A$1:$R$101,COLUMN()-7,FALSE)*$E52/SUMIF($G:$G,"="&amp;$G52,$E:$E)</f>
        <v>0</v>
      </c>
      <c r="X52" s="9">
        <f>VLOOKUP($G52,成本汇总!$A$1:$R$101,COLUMN()-7,FALSE)*$E52/SUMIF($G:$G,"="&amp;$G52,$E:$E)</f>
        <v>1129.0525000000002</v>
      </c>
      <c r="Y52" s="43">
        <f>VLOOKUP($G52,成本汇总!$A$1:$R$101,COLUMN()-7,FALSE)*$E52/SUMIF($G:$G,"="&amp;$G52,$E:$E)</f>
        <v>6.11625</v>
      </c>
      <c r="Z52" t="str">
        <f t="shared" si="0"/>
        <v>2017-UPA-CA-INF</v>
      </c>
      <c r="AA52" t="e">
        <f>VLOOKUP(D52,Sheet7!$B$2:$C$13,2,FALSE)</f>
        <v>#N/A</v>
      </c>
      <c r="AB52" t="e">
        <v>#N/A</v>
      </c>
    </row>
    <row r="53" spans="1:28">
      <c r="A53" t="s">
        <v>413</v>
      </c>
      <c r="B53" t="s">
        <v>183</v>
      </c>
      <c r="C53" s="1" t="s">
        <v>425</v>
      </c>
      <c r="D53" t="s">
        <v>358</v>
      </c>
      <c r="E53">
        <v>0</v>
      </c>
      <c r="F53">
        <v>42</v>
      </c>
      <c r="G53" t="s">
        <v>475</v>
      </c>
      <c r="H53" t="s">
        <v>71</v>
      </c>
      <c r="I53" t="str">
        <f>VLOOKUP($G53,成本汇总!$A$1:$R$101,COLUMN()-7,FALSE)</f>
        <v>17J7152</v>
      </c>
      <c r="J53" t="str">
        <f>VLOOKUP($G53,成本汇总!$A$1:$R$101,COLUMN()-7,FALSE)</f>
        <v>韩梅梅</v>
      </c>
      <c r="K53" t="str">
        <f>VLOOKUP($G53,成本汇总!$A$1:$R$101,COLUMN()-7,FALSE)</f>
        <v>韩梅梅公司高管</v>
      </c>
      <c r="L53" t="str">
        <f>VLOOKUP($G53,成本汇总!$A$1:$R$101,COLUMN()-7,FALSE)</f>
        <v>市场营销部</v>
      </c>
      <c r="M53" t="str">
        <f>VLOOKUP($G53,成本汇总!$A$1:$R$101,COLUMN()-7,FALSE)</f>
        <v>主营业务成本</v>
      </c>
      <c r="N53" s="9">
        <f>VLOOKUP($G53,成本汇总!$A$1:$R$101,COLUMN()-7,FALSE)*$E53/SUMIF($G:$G,"="&amp;$G53,$E:$E)</f>
        <v>0</v>
      </c>
      <c r="O53" s="9">
        <f>VLOOKUP($G53,成本汇总!$A$1:$R$101,COLUMN()-7,FALSE)*$E53/SUMIF($G:$G,"="&amp;$G53,$E:$E)</f>
        <v>0</v>
      </c>
      <c r="P53" s="9">
        <f>VLOOKUP($G53,成本汇总!$A$1:$R$101,COLUMN()-7,FALSE)*$E53/SUMIF($G:$G,"="&amp;$G53,$E:$E)</f>
        <v>0</v>
      </c>
      <c r="Q53" s="9">
        <f>VLOOKUP($G53,成本汇总!$A$1:$R$101,COLUMN()-7,FALSE)*$E53/SUMIF($G:$G,"="&amp;$G53,$E:$E)</f>
        <v>0</v>
      </c>
      <c r="R53" s="9">
        <f>VLOOKUP($G53,成本汇总!$A$1:$R$101,COLUMN()-7,FALSE)*$E53/SUMIF($G:$G,"="&amp;$G53,$E:$E)</f>
        <v>0</v>
      </c>
      <c r="S53" s="9">
        <f>VLOOKUP($G53,成本汇总!$A$1:$R$101,COLUMN()-7,FALSE)*$E53/SUMIF($G:$G,"="&amp;$G53,$E:$E)</f>
        <v>0</v>
      </c>
      <c r="T53" s="9">
        <f>VLOOKUP($G53,成本汇总!$A$1:$R$101,COLUMN()-7,FALSE)*$E53/SUMIF($G:$G,"="&amp;$G53,$E:$E)</f>
        <v>0</v>
      </c>
      <c r="U53" s="9">
        <f>VLOOKUP($G53,成本汇总!$A$1:$R$101,COLUMN()-7,FALSE)*$E53/SUMIF($G:$G,"="&amp;$G53,$E:$E)</f>
        <v>0</v>
      </c>
      <c r="V53" s="9">
        <f>VLOOKUP($G53,成本汇总!$A$1:$R$101,COLUMN()-7,FALSE)*$E53/SUMIF($G:$G,"="&amp;$G53,$E:$E)</f>
        <v>0</v>
      </c>
      <c r="W53" s="9">
        <f>VLOOKUP($G53,成本汇总!$A$1:$R$101,COLUMN()-7,FALSE)*$E53/SUMIF($G:$G,"="&amp;$G53,$E:$E)</f>
        <v>0</v>
      </c>
      <c r="X53" s="9">
        <f>VLOOKUP($G53,成本汇总!$A$1:$R$101,COLUMN()-7,FALSE)*$E53/SUMIF($G:$G,"="&amp;$G53,$E:$E)</f>
        <v>0</v>
      </c>
      <c r="Y53" s="43">
        <f>VLOOKUP($G53,成本汇总!$A$1:$R$101,COLUMN()-7,FALSE)*$E53/SUMIF($G:$G,"="&amp;$G53,$E:$E)</f>
        <v>0</v>
      </c>
      <c r="Z53" t="str">
        <f t="shared" si="0"/>
        <v>2016-JDDT-ALL-R&amp;D</v>
      </c>
      <c r="AA53" t="e">
        <f>VLOOKUP(D53,Sheet7!$B$2:$C$13,2,FALSE)</f>
        <v>#N/A</v>
      </c>
      <c r="AB53" t="e">
        <v>#N/A</v>
      </c>
    </row>
    <row r="54" spans="1:28">
      <c r="A54" t="s">
        <v>413</v>
      </c>
      <c r="B54" t="s">
        <v>183</v>
      </c>
      <c r="C54" s="1" t="s">
        <v>425</v>
      </c>
      <c r="D54" t="s">
        <v>398</v>
      </c>
      <c r="E54">
        <v>4</v>
      </c>
      <c r="F54">
        <v>42</v>
      </c>
      <c r="G54" t="s">
        <v>475</v>
      </c>
      <c r="H54" t="s">
        <v>71</v>
      </c>
      <c r="I54" t="str">
        <f>VLOOKUP($G54,成本汇总!$A$1:$R$101,COLUMN()-7,FALSE)</f>
        <v>17J7152</v>
      </c>
      <c r="J54" t="str">
        <f>VLOOKUP($G54,成本汇总!$A$1:$R$101,COLUMN()-7,FALSE)</f>
        <v>韩梅梅</v>
      </c>
      <c r="K54" t="str">
        <f>VLOOKUP($G54,成本汇总!$A$1:$R$101,COLUMN()-7,FALSE)</f>
        <v>韩梅梅公司高管</v>
      </c>
      <c r="L54" t="str">
        <f>VLOOKUP($G54,成本汇总!$A$1:$R$101,COLUMN()-7,FALSE)</f>
        <v>市场营销部</v>
      </c>
      <c r="M54" t="str">
        <f>VLOOKUP($G54,成本汇总!$A$1:$R$101,COLUMN()-7,FALSE)</f>
        <v>主营业务成本</v>
      </c>
      <c r="N54" s="9">
        <f>VLOOKUP($G54,成本汇总!$A$1:$R$101,COLUMN()-7,FALSE)*$E54/SUMIF($G:$G,"="&amp;$G54,$E:$E)</f>
        <v>875</v>
      </c>
      <c r="O54" s="9">
        <f>VLOOKUP($G54,成本汇总!$A$1:$R$101,COLUMN()-7,FALSE)*$E54/SUMIF($G:$G,"="&amp;$G54,$E:$E)</f>
        <v>109.8105</v>
      </c>
      <c r="P54" s="9">
        <f>VLOOKUP($G54,成本汇总!$A$1:$R$101,COLUMN()-7,FALSE)*$E54/SUMIF($G:$G,"="&amp;$G54,$E:$E)</f>
        <v>4.6234999999999999</v>
      </c>
      <c r="Q54" s="9">
        <f>VLOOKUP($G54,成本汇总!$A$1:$R$101,COLUMN()-7,FALSE)*$E54/SUMIF($G:$G,"="&amp;$G54,$E:$E)</f>
        <v>1.7337499999999999</v>
      </c>
      <c r="R54" s="9">
        <f>VLOOKUP($G54,成本汇总!$A$1:$R$101,COLUMN()-7,FALSE)*$E54/SUMIF($G:$G,"="&amp;$G54,$E:$E)</f>
        <v>4.6234999999999999</v>
      </c>
      <c r="S54" s="9">
        <f>VLOOKUP($G54,成本汇总!$A$1:$R$101,COLUMN()-7,FALSE)*$E54/SUMIF($G:$G,"="&amp;$G54,$E:$E)</f>
        <v>57.795000000000002</v>
      </c>
      <c r="T54" s="9">
        <f>VLOOKUP($G54,成本汇总!$A$1:$R$101,COLUMN()-7,FALSE)*$E54/SUMIF($G:$G,"="&amp;$G54,$E:$E)</f>
        <v>69.349999999999994</v>
      </c>
      <c r="U54" s="9">
        <f>VLOOKUP($G54,成本汇总!$A$1:$R$101,COLUMN()-7,FALSE)*$E54/SUMIF($G:$G,"="&amp;$G54,$E:$E)</f>
        <v>0</v>
      </c>
      <c r="V54" s="9">
        <f>VLOOKUP($G54,成本汇总!$A$1:$R$101,COLUMN()-7,FALSE)*$E54/SUMIF($G:$G,"="&amp;$G54,$E:$E)</f>
        <v>6.11625</v>
      </c>
      <c r="W54" s="9">
        <f>VLOOKUP($G54,成本汇总!$A$1:$R$101,COLUMN()-7,FALSE)*$E54/SUMIF($G:$G,"="&amp;$G54,$E:$E)</f>
        <v>0</v>
      </c>
      <c r="X54" s="9">
        <f>VLOOKUP($G54,成本汇总!$A$1:$R$101,COLUMN()-7,FALSE)*$E54/SUMIF($G:$G,"="&amp;$G54,$E:$E)</f>
        <v>1129.0525000000002</v>
      </c>
      <c r="Y54" s="43">
        <f>VLOOKUP($G54,成本汇总!$A$1:$R$101,COLUMN()-7,FALSE)*$E54/SUMIF($G:$G,"="&amp;$G54,$E:$E)</f>
        <v>6.11625</v>
      </c>
      <c r="Z54" t="str">
        <f t="shared" si="0"/>
        <v>2017-JSKJ-BX-SC</v>
      </c>
      <c r="AA54" t="e">
        <f>VLOOKUP(D54,Sheet7!$B$2:$C$13,2,FALSE)</f>
        <v>#N/A</v>
      </c>
      <c r="AB54" t="e">
        <v>#N/A</v>
      </c>
    </row>
    <row r="55" spans="1:28">
      <c r="A55" t="s">
        <v>413</v>
      </c>
      <c r="B55" t="s">
        <v>183</v>
      </c>
      <c r="C55" s="1" t="s">
        <v>425</v>
      </c>
      <c r="D55" t="s">
        <v>415</v>
      </c>
      <c r="E55">
        <v>4</v>
      </c>
      <c r="F55">
        <v>42</v>
      </c>
      <c r="G55" t="s">
        <v>475</v>
      </c>
      <c r="H55" t="s">
        <v>71</v>
      </c>
      <c r="I55" t="str">
        <f>VLOOKUP($G55,成本汇总!$A$1:$R$101,COLUMN()-7,FALSE)</f>
        <v>17J7152</v>
      </c>
      <c r="J55" t="str">
        <f>VLOOKUP($G55,成本汇总!$A$1:$R$101,COLUMN()-7,FALSE)</f>
        <v>韩梅梅</v>
      </c>
      <c r="K55" t="str">
        <f>VLOOKUP($G55,成本汇总!$A$1:$R$101,COLUMN()-7,FALSE)</f>
        <v>韩梅梅公司高管</v>
      </c>
      <c r="L55" t="str">
        <f>VLOOKUP($G55,成本汇总!$A$1:$R$101,COLUMN()-7,FALSE)</f>
        <v>市场营销部</v>
      </c>
      <c r="M55" t="str">
        <f>VLOOKUP($G55,成本汇总!$A$1:$R$101,COLUMN()-7,FALSE)</f>
        <v>主营业务成本</v>
      </c>
      <c r="N55" s="9">
        <f>VLOOKUP($G55,成本汇总!$A$1:$R$101,COLUMN()-7,FALSE)*$E55/SUMIF($G:$G,"="&amp;$G55,$E:$E)</f>
        <v>875</v>
      </c>
      <c r="O55" s="9">
        <f>VLOOKUP($G55,成本汇总!$A$1:$R$101,COLUMN()-7,FALSE)*$E55/SUMIF($G:$G,"="&amp;$G55,$E:$E)</f>
        <v>109.8105</v>
      </c>
      <c r="P55" s="9">
        <f>VLOOKUP($G55,成本汇总!$A$1:$R$101,COLUMN()-7,FALSE)*$E55/SUMIF($G:$G,"="&amp;$G55,$E:$E)</f>
        <v>4.6234999999999999</v>
      </c>
      <c r="Q55" s="9">
        <f>VLOOKUP($G55,成本汇总!$A$1:$R$101,COLUMN()-7,FALSE)*$E55/SUMIF($G:$G,"="&amp;$G55,$E:$E)</f>
        <v>1.7337499999999999</v>
      </c>
      <c r="R55" s="9">
        <f>VLOOKUP($G55,成本汇总!$A$1:$R$101,COLUMN()-7,FALSE)*$E55/SUMIF($G:$G,"="&amp;$G55,$E:$E)</f>
        <v>4.6234999999999999</v>
      </c>
      <c r="S55" s="9">
        <f>VLOOKUP($G55,成本汇总!$A$1:$R$101,COLUMN()-7,FALSE)*$E55/SUMIF($G:$G,"="&amp;$G55,$E:$E)</f>
        <v>57.795000000000002</v>
      </c>
      <c r="T55" s="9">
        <f>VLOOKUP($G55,成本汇总!$A$1:$R$101,COLUMN()-7,FALSE)*$E55/SUMIF($G:$G,"="&amp;$G55,$E:$E)</f>
        <v>69.349999999999994</v>
      </c>
      <c r="U55" s="9">
        <f>VLOOKUP($G55,成本汇总!$A$1:$R$101,COLUMN()-7,FALSE)*$E55/SUMIF($G:$G,"="&amp;$G55,$E:$E)</f>
        <v>0</v>
      </c>
      <c r="V55" s="9">
        <f>VLOOKUP($G55,成本汇总!$A$1:$R$101,COLUMN()-7,FALSE)*$E55/SUMIF($G:$G,"="&amp;$G55,$E:$E)</f>
        <v>6.11625</v>
      </c>
      <c r="W55" s="9">
        <f>VLOOKUP($G55,成本汇总!$A$1:$R$101,COLUMN()-7,FALSE)*$E55/SUMIF($G:$G,"="&amp;$G55,$E:$E)</f>
        <v>0</v>
      </c>
      <c r="X55" s="9">
        <f>VLOOKUP($G55,成本汇总!$A$1:$R$101,COLUMN()-7,FALSE)*$E55/SUMIF($G:$G,"="&amp;$G55,$E:$E)</f>
        <v>1129.0525000000002</v>
      </c>
      <c r="Y55" s="43">
        <f>VLOOKUP($G55,成本汇总!$A$1:$R$101,COLUMN()-7,FALSE)*$E55/SUMIF($G:$G,"="&amp;$G55,$E:$E)</f>
        <v>6.11625</v>
      </c>
      <c r="Z55" t="str">
        <f t="shared" si="0"/>
        <v>2017-SHFW-SL-SC</v>
      </c>
      <c r="AA55" t="e">
        <f>VLOOKUP(D55,Sheet7!$B$2:$C$13,2,FALSE)</f>
        <v>#N/A</v>
      </c>
      <c r="AB55" t="e">
        <v>#N/A</v>
      </c>
    </row>
    <row r="56" spans="1:28">
      <c r="A56" t="s">
        <v>413</v>
      </c>
      <c r="B56" t="s">
        <v>183</v>
      </c>
      <c r="C56" s="1" t="s">
        <v>425</v>
      </c>
      <c r="D56" t="s">
        <v>395</v>
      </c>
      <c r="E56">
        <v>4</v>
      </c>
      <c r="F56">
        <v>42</v>
      </c>
      <c r="G56" t="s">
        <v>475</v>
      </c>
      <c r="H56" t="s">
        <v>71</v>
      </c>
      <c r="I56" t="str">
        <f>VLOOKUP($G56,成本汇总!$A$1:$R$101,COLUMN()-7,FALSE)</f>
        <v>17J7152</v>
      </c>
      <c r="J56" t="str">
        <f>VLOOKUP($G56,成本汇总!$A$1:$R$101,COLUMN()-7,FALSE)</f>
        <v>韩梅梅</v>
      </c>
      <c r="K56" t="str">
        <f>VLOOKUP($G56,成本汇总!$A$1:$R$101,COLUMN()-7,FALSE)</f>
        <v>韩梅梅公司高管</v>
      </c>
      <c r="L56" t="str">
        <f>VLOOKUP($G56,成本汇总!$A$1:$R$101,COLUMN()-7,FALSE)</f>
        <v>市场营销部</v>
      </c>
      <c r="M56" t="str">
        <f>VLOOKUP($G56,成本汇总!$A$1:$R$101,COLUMN()-7,FALSE)</f>
        <v>主营业务成本</v>
      </c>
      <c r="N56" s="9">
        <f>VLOOKUP($G56,成本汇总!$A$1:$R$101,COLUMN()-7,FALSE)*$E56/SUMIF($G:$G,"="&amp;$G56,$E:$E)</f>
        <v>875</v>
      </c>
      <c r="O56" s="9">
        <f>VLOOKUP($G56,成本汇总!$A$1:$R$101,COLUMN()-7,FALSE)*$E56/SUMIF($G:$G,"="&amp;$G56,$E:$E)</f>
        <v>109.8105</v>
      </c>
      <c r="P56" s="9">
        <f>VLOOKUP($G56,成本汇总!$A$1:$R$101,COLUMN()-7,FALSE)*$E56/SUMIF($G:$G,"="&amp;$G56,$E:$E)</f>
        <v>4.6234999999999999</v>
      </c>
      <c r="Q56" s="9">
        <f>VLOOKUP($G56,成本汇总!$A$1:$R$101,COLUMN()-7,FALSE)*$E56/SUMIF($G:$G,"="&amp;$G56,$E:$E)</f>
        <v>1.7337499999999999</v>
      </c>
      <c r="R56" s="9">
        <f>VLOOKUP($G56,成本汇总!$A$1:$R$101,COLUMN()-7,FALSE)*$E56/SUMIF($G:$G,"="&amp;$G56,$E:$E)</f>
        <v>4.6234999999999999</v>
      </c>
      <c r="S56" s="9">
        <f>VLOOKUP($G56,成本汇总!$A$1:$R$101,COLUMN()-7,FALSE)*$E56/SUMIF($G:$G,"="&amp;$G56,$E:$E)</f>
        <v>57.795000000000002</v>
      </c>
      <c r="T56" s="9">
        <f>VLOOKUP($G56,成本汇总!$A$1:$R$101,COLUMN()-7,FALSE)*$E56/SUMIF($G:$G,"="&amp;$G56,$E:$E)</f>
        <v>69.349999999999994</v>
      </c>
      <c r="U56" s="9">
        <f>VLOOKUP($G56,成本汇总!$A$1:$R$101,COLUMN()-7,FALSE)*$E56/SUMIF($G:$G,"="&amp;$G56,$E:$E)</f>
        <v>0</v>
      </c>
      <c r="V56" s="9">
        <f>VLOOKUP($G56,成本汇总!$A$1:$R$101,COLUMN()-7,FALSE)*$E56/SUMIF($G:$G,"="&amp;$G56,$E:$E)</f>
        <v>6.11625</v>
      </c>
      <c r="W56" s="9">
        <f>VLOOKUP($G56,成本汇总!$A$1:$R$101,COLUMN()-7,FALSE)*$E56/SUMIF($G:$G,"="&amp;$G56,$E:$E)</f>
        <v>0</v>
      </c>
      <c r="X56" s="9">
        <f>VLOOKUP($G56,成本汇总!$A$1:$R$101,COLUMN()-7,FALSE)*$E56/SUMIF($G:$G,"="&amp;$G56,$E:$E)</f>
        <v>1129.0525000000002</v>
      </c>
      <c r="Y56" s="43">
        <f>VLOOKUP($G56,成本汇总!$A$1:$R$101,COLUMN()-7,FALSE)*$E56/SUMIF($G:$G,"="&amp;$G56,$E:$E)</f>
        <v>6.11625</v>
      </c>
      <c r="Z56" t="str">
        <f t="shared" si="0"/>
        <v>2017-PMY-SC-R&amp;D</v>
      </c>
      <c r="AA56" t="e">
        <f>VLOOKUP(D56,Sheet7!$B$2:$C$13,2,FALSE)</f>
        <v>#N/A</v>
      </c>
      <c r="AB56" t="e">
        <v>#N/A</v>
      </c>
    </row>
    <row r="57" spans="1:28">
      <c r="A57" t="s">
        <v>413</v>
      </c>
      <c r="B57" t="s">
        <v>183</v>
      </c>
      <c r="C57" s="1" t="s">
        <v>425</v>
      </c>
      <c r="D57" t="s">
        <v>430</v>
      </c>
      <c r="E57">
        <v>4</v>
      </c>
      <c r="F57">
        <v>42</v>
      </c>
      <c r="G57" t="s">
        <v>475</v>
      </c>
      <c r="H57" t="s">
        <v>71</v>
      </c>
      <c r="I57" t="str">
        <f>VLOOKUP($G57,成本汇总!$A$1:$R$101,COLUMN()-7,FALSE)</f>
        <v>17J7152</v>
      </c>
      <c r="J57" t="str">
        <f>VLOOKUP($G57,成本汇总!$A$1:$R$101,COLUMN()-7,FALSE)</f>
        <v>韩梅梅</v>
      </c>
      <c r="K57" t="str">
        <f>VLOOKUP($G57,成本汇总!$A$1:$R$101,COLUMN()-7,FALSE)</f>
        <v>韩梅梅公司高管</v>
      </c>
      <c r="L57" t="str">
        <f>VLOOKUP($G57,成本汇总!$A$1:$R$101,COLUMN()-7,FALSE)</f>
        <v>市场营销部</v>
      </c>
      <c r="M57" t="str">
        <f>VLOOKUP($G57,成本汇总!$A$1:$R$101,COLUMN()-7,FALSE)</f>
        <v>主营业务成本</v>
      </c>
      <c r="N57" s="9">
        <f>VLOOKUP($G57,成本汇总!$A$1:$R$101,COLUMN()-7,FALSE)*$E57/SUMIF($G:$G,"="&amp;$G57,$E:$E)</f>
        <v>875</v>
      </c>
      <c r="O57" s="9">
        <f>VLOOKUP($G57,成本汇总!$A$1:$R$101,COLUMN()-7,FALSE)*$E57/SUMIF($G:$G,"="&amp;$G57,$E:$E)</f>
        <v>109.8105</v>
      </c>
      <c r="P57" s="9">
        <f>VLOOKUP($G57,成本汇总!$A$1:$R$101,COLUMN()-7,FALSE)*$E57/SUMIF($G:$G,"="&amp;$G57,$E:$E)</f>
        <v>4.6234999999999999</v>
      </c>
      <c r="Q57" s="9">
        <f>VLOOKUP($G57,成本汇总!$A$1:$R$101,COLUMN()-7,FALSE)*$E57/SUMIF($G:$G,"="&amp;$G57,$E:$E)</f>
        <v>1.7337499999999999</v>
      </c>
      <c r="R57" s="9">
        <f>VLOOKUP($G57,成本汇总!$A$1:$R$101,COLUMN()-7,FALSE)*$E57/SUMIF($G:$G,"="&amp;$G57,$E:$E)</f>
        <v>4.6234999999999999</v>
      </c>
      <c r="S57" s="9">
        <f>VLOOKUP($G57,成本汇总!$A$1:$R$101,COLUMN()-7,FALSE)*$E57/SUMIF($G:$G,"="&amp;$G57,$E:$E)</f>
        <v>57.795000000000002</v>
      </c>
      <c r="T57" s="9">
        <f>VLOOKUP($G57,成本汇总!$A$1:$R$101,COLUMN()-7,FALSE)*$E57/SUMIF($G:$G,"="&amp;$G57,$E:$E)</f>
        <v>69.349999999999994</v>
      </c>
      <c r="U57" s="9">
        <f>VLOOKUP($G57,成本汇总!$A$1:$R$101,COLUMN()-7,FALSE)*$E57/SUMIF($G:$G,"="&amp;$G57,$E:$E)</f>
        <v>0</v>
      </c>
      <c r="V57" s="9">
        <f>VLOOKUP($G57,成本汇总!$A$1:$R$101,COLUMN()-7,FALSE)*$E57/SUMIF($G:$G,"="&amp;$G57,$E:$E)</f>
        <v>6.11625</v>
      </c>
      <c r="W57" s="9">
        <f>VLOOKUP($G57,成本汇总!$A$1:$R$101,COLUMN()-7,FALSE)*$E57/SUMIF($G:$G,"="&amp;$G57,$E:$E)</f>
        <v>0</v>
      </c>
      <c r="X57" s="9">
        <f>VLOOKUP($G57,成本汇总!$A$1:$R$101,COLUMN()-7,FALSE)*$E57/SUMIF($G:$G,"="&amp;$G57,$E:$E)</f>
        <v>1129.0525000000002</v>
      </c>
      <c r="Y57" s="43">
        <f>VLOOKUP($G57,成本汇总!$A$1:$R$101,COLUMN()-7,FALSE)*$E57/SUMIF($G:$G,"="&amp;$G57,$E:$E)</f>
        <v>6.11625</v>
      </c>
      <c r="Z57" t="str">
        <f t="shared" si="0"/>
        <v>2016-SHWK-ALL-UPAS</v>
      </c>
      <c r="AA57" t="e">
        <f>VLOOKUP(D57,Sheet7!$B$2:$C$13,2,FALSE)</f>
        <v>#N/A</v>
      </c>
      <c r="AB57" t="e">
        <v>#N/A</v>
      </c>
    </row>
    <row r="58" spans="1:28">
      <c r="A58" t="s">
        <v>413</v>
      </c>
      <c r="B58" t="s">
        <v>183</v>
      </c>
      <c r="C58" s="1" t="s">
        <v>426</v>
      </c>
      <c r="D58" t="s">
        <v>416</v>
      </c>
      <c r="E58">
        <v>2</v>
      </c>
      <c r="F58">
        <v>43</v>
      </c>
      <c r="G58" t="s">
        <v>475</v>
      </c>
      <c r="H58" t="s">
        <v>71</v>
      </c>
      <c r="I58" t="str">
        <f>VLOOKUP($G58,成本汇总!$A$1:$R$101,COLUMN()-7,FALSE)</f>
        <v>17J7152</v>
      </c>
      <c r="J58" t="str">
        <f>VLOOKUP($G58,成本汇总!$A$1:$R$101,COLUMN()-7,FALSE)</f>
        <v>韩梅梅</v>
      </c>
      <c r="K58" t="str">
        <f>VLOOKUP($G58,成本汇总!$A$1:$R$101,COLUMN()-7,FALSE)</f>
        <v>韩梅梅公司高管</v>
      </c>
      <c r="L58" t="str">
        <f>VLOOKUP($G58,成本汇总!$A$1:$R$101,COLUMN()-7,FALSE)</f>
        <v>市场营销部</v>
      </c>
      <c r="M58" t="str">
        <f>VLOOKUP($G58,成本汇总!$A$1:$R$101,COLUMN()-7,FALSE)</f>
        <v>主营业务成本</v>
      </c>
      <c r="N58" s="9">
        <f>VLOOKUP($G58,成本汇总!$A$1:$R$101,COLUMN()-7,FALSE)*$E58/SUMIF($G:$G,"="&amp;$G58,$E:$E)</f>
        <v>437.5</v>
      </c>
      <c r="O58" s="9">
        <f>VLOOKUP($G58,成本汇总!$A$1:$R$101,COLUMN()-7,FALSE)*$E58/SUMIF($G:$G,"="&amp;$G58,$E:$E)</f>
        <v>54.905250000000002</v>
      </c>
      <c r="P58" s="9">
        <f>VLOOKUP($G58,成本汇总!$A$1:$R$101,COLUMN()-7,FALSE)*$E58/SUMIF($G:$G,"="&amp;$G58,$E:$E)</f>
        <v>2.31175</v>
      </c>
      <c r="Q58" s="9">
        <f>VLOOKUP($G58,成本汇总!$A$1:$R$101,COLUMN()-7,FALSE)*$E58/SUMIF($G:$G,"="&amp;$G58,$E:$E)</f>
        <v>0.86687499999999995</v>
      </c>
      <c r="R58" s="9">
        <f>VLOOKUP($G58,成本汇总!$A$1:$R$101,COLUMN()-7,FALSE)*$E58/SUMIF($G:$G,"="&amp;$G58,$E:$E)</f>
        <v>2.31175</v>
      </c>
      <c r="S58" s="9">
        <f>VLOOKUP($G58,成本汇总!$A$1:$R$101,COLUMN()-7,FALSE)*$E58/SUMIF($G:$G,"="&amp;$G58,$E:$E)</f>
        <v>28.897500000000001</v>
      </c>
      <c r="T58" s="9">
        <f>VLOOKUP($G58,成本汇总!$A$1:$R$101,COLUMN()-7,FALSE)*$E58/SUMIF($G:$G,"="&amp;$G58,$E:$E)</f>
        <v>34.674999999999997</v>
      </c>
      <c r="U58" s="9">
        <f>VLOOKUP($G58,成本汇总!$A$1:$R$101,COLUMN()-7,FALSE)*$E58/SUMIF($G:$G,"="&amp;$G58,$E:$E)</f>
        <v>0</v>
      </c>
      <c r="V58" s="9">
        <f>VLOOKUP($G58,成本汇总!$A$1:$R$101,COLUMN()-7,FALSE)*$E58/SUMIF($G:$G,"="&amp;$G58,$E:$E)</f>
        <v>3.058125</v>
      </c>
      <c r="W58" s="9">
        <f>VLOOKUP($G58,成本汇总!$A$1:$R$101,COLUMN()-7,FALSE)*$E58/SUMIF($G:$G,"="&amp;$G58,$E:$E)</f>
        <v>0</v>
      </c>
      <c r="X58" s="9">
        <f>VLOOKUP($G58,成本汇总!$A$1:$R$101,COLUMN()-7,FALSE)*$E58/SUMIF($G:$G,"="&amp;$G58,$E:$E)</f>
        <v>564.52625000000012</v>
      </c>
      <c r="Y58" s="43">
        <f>VLOOKUP($G58,成本汇总!$A$1:$R$101,COLUMN()-7,FALSE)*$E58/SUMIF($G:$G,"="&amp;$G58,$E:$E)</f>
        <v>3.058125</v>
      </c>
      <c r="Z58" t="str">
        <f t="shared" si="0"/>
        <v>2017-UPA-ALL-R&amp;DSYDC</v>
      </c>
      <c r="AA58" t="e">
        <f>VLOOKUP(D58,Sheet7!$B$2:$C$13,2,FALSE)</f>
        <v>#N/A</v>
      </c>
      <c r="AB58" t="e">
        <v>#N/A</v>
      </c>
    </row>
    <row r="59" spans="1:28">
      <c r="A59" t="s">
        <v>413</v>
      </c>
      <c r="B59" t="s">
        <v>183</v>
      </c>
      <c r="C59" s="1" t="s">
        <v>426</v>
      </c>
      <c r="D59" t="s">
        <v>392</v>
      </c>
      <c r="E59">
        <v>2</v>
      </c>
      <c r="F59">
        <v>43</v>
      </c>
      <c r="G59" t="s">
        <v>475</v>
      </c>
      <c r="H59" t="s">
        <v>71</v>
      </c>
      <c r="I59" t="str">
        <f>VLOOKUP($G59,成本汇总!$A$1:$R$101,COLUMN()-7,FALSE)</f>
        <v>17J7152</v>
      </c>
      <c r="J59" t="str">
        <f>VLOOKUP($G59,成本汇总!$A$1:$R$101,COLUMN()-7,FALSE)</f>
        <v>韩梅梅</v>
      </c>
      <c r="K59" t="str">
        <f>VLOOKUP($G59,成本汇总!$A$1:$R$101,COLUMN()-7,FALSE)</f>
        <v>韩梅梅公司高管</v>
      </c>
      <c r="L59" t="str">
        <f>VLOOKUP($G59,成本汇总!$A$1:$R$101,COLUMN()-7,FALSE)</f>
        <v>市场营销部</v>
      </c>
      <c r="M59" t="str">
        <f>VLOOKUP($G59,成本汇总!$A$1:$R$101,COLUMN()-7,FALSE)</f>
        <v>主营业务成本</v>
      </c>
      <c r="N59" s="9">
        <f>VLOOKUP($G59,成本汇总!$A$1:$R$101,COLUMN()-7,FALSE)*$E59/SUMIF($G:$G,"="&amp;$G59,$E:$E)</f>
        <v>437.5</v>
      </c>
      <c r="O59" s="9">
        <f>VLOOKUP($G59,成本汇总!$A$1:$R$101,COLUMN()-7,FALSE)*$E59/SUMIF($G:$G,"="&amp;$G59,$E:$E)</f>
        <v>54.905250000000002</v>
      </c>
      <c r="P59" s="9">
        <f>VLOOKUP($G59,成本汇总!$A$1:$R$101,COLUMN()-7,FALSE)*$E59/SUMIF($G:$G,"="&amp;$G59,$E:$E)</f>
        <v>2.31175</v>
      </c>
      <c r="Q59" s="9">
        <f>VLOOKUP($G59,成本汇总!$A$1:$R$101,COLUMN()-7,FALSE)*$E59/SUMIF($G:$G,"="&amp;$G59,$E:$E)</f>
        <v>0.86687499999999995</v>
      </c>
      <c r="R59" s="9">
        <f>VLOOKUP($G59,成本汇总!$A$1:$R$101,COLUMN()-7,FALSE)*$E59/SUMIF($G:$G,"="&amp;$G59,$E:$E)</f>
        <v>2.31175</v>
      </c>
      <c r="S59" s="9">
        <f>VLOOKUP($G59,成本汇总!$A$1:$R$101,COLUMN()-7,FALSE)*$E59/SUMIF($G:$G,"="&amp;$G59,$E:$E)</f>
        <v>28.897500000000001</v>
      </c>
      <c r="T59" s="9">
        <f>VLOOKUP($G59,成本汇总!$A$1:$R$101,COLUMN()-7,FALSE)*$E59/SUMIF($G:$G,"="&amp;$G59,$E:$E)</f>
        <v>34.674999999999997</v>
      </c>
      <c r="U59" s="9">
        <f>VLOOKUP($G59,成本汇总!$A$1:$R$101,COLUMN()-7,FALSE)*$E59/SUMIF($G:$G,"="&amp;$G59,$E:$E)</f>
        <v>0</v>
      </c>
      <c r="V59" s="9">
        <f>VLOOKUP($G59,成本汇总!$A$1:$R$101,COLUMN()-7,FALSE)*$E59/SUMIF($G:$G,"="&amp;$G59,$E:$E)</f>
        <v>3.058125</v>
      </c>
      <c r="W59" s="9">
        <f>VLOOKUP($G59,成本汇总!$A$1:$R$101,COLUMN()-7,FALSE)*$E59/SUMIF($G:$G,"="&amp;$G59,$E:$E)</f>
        <v>0</v>
      </c>
      <c r="X59" s="9">
        <f>VLOOKUP($G59,成本汇总!$A$1:$R$101,COLUMN()-7,FALSE)*$E59/SUMIF($G:$G,"="&amp;$G59,$E:$E)</f>
        <v>564.52625000000012</v>
      </c>
      <c r="Y59" s="43">
        <f>VLOOKUP($G59,成本汇总!$A$1:$R$101,COLUMN()-7,FALSE)*$E59/SUMIF($G:$G,"="&amp;$G59,$E:$E)</f>
        <v>3.058125</v>
      </c>
      <c r="Z59" t="str">
        <f t="shared" si="0"/>
        <v>2017-UPA-CA-INF</v>
      </c>
      <c r="AA59" t="e">
        <f>VLOOKUP(D59,Sheet7!$B$2:$C$13,2,FALSE)</f>
        <v>#N/A</v>
      </c>
      <c r="AB59" t="e">
        <v>#N/A</v>
      </c>
    </row>
    <row r="60" spans="1:28">
      <c r="A60" t="s">
        <v>413</v>
      </c>
      <c r="B60" t="s">
        <v>183</v>
      </c>
      <c r="C60" s="1" t="s">
        <v>426</v>
      </c>
      <c r="D60" t="s">
        <v>386</v>
      </c>
      <c r="E60">
        <v>2</v>
      </c>
      <c r="F60">
        <v>43</v>
      </c>
      <c r="G60" t="s">
        <v>475</v>
      </c>
      <c r="H60" t="s">
        <v>71</v>
      </c>
      <c r="I60" t="str">
        <f>VLOOKUP($G60,成本汇总!$A$1:$R$101,COLUMN()-7,FALSE)</f>
        <v>17J7152</v>
      </c>
      <c r="J60" t="str">
        <f>VLOOKUP($G60,成本汇总!$A$1:$R$101,COLUMN()-7,FALSE)</f>
        <v>韩梅梅</v>
      </c>
      <c r="K60" t="str">
        <f>VLOOKUP($G60,成本汇总!$A$1:$R$101,COLUMN()-7,FALSE)</f>
        <v>韩梅梅公司高管</v>
      </c>
      <c r="L60" t="str">
        <f>VLOOKUP($G60,成本汇总!$A$1:$R$101,COLUMN()-7,FALSE)</f>
        <v>市场营销部</v>
      </c>
      <c r="M60" t="str">
        <f>VLOOKUP($G60,成本汇总!$A$1:$R$101,COLUMN()-7,FALSE)</f>
        <v>主营业务成本</v>
      </c>
      <c r="N60" s="9">
        <f>VLOOKUP($G60,成本汇总!$A$1:$R$101,COLUMN()-7,FALSE)*$E60/SUMIF($G:$G,"="&amp;$G60,$E:$E)</f>
        <v>437.5</v>
      </c>
      <c r="O60" s="9">
        <f>VLOOKUP($G60,成本汇总!$A$1:$R$101,COLUMN()-7,FALSE)*$E60/SUMIF($G:$G,"="&amp;$G60,$E:$E)</f>
        <v>54.905250000000002</v>
      </c>
      <c r="P60" s="9">
        <f>VLOOKUP($G60,成本汇总!$A$1:$R$101,COLUMN()-7,FALSE)*$E60/SUMIF($G:$G,"="&amp;$G60,$E:$E)</f>
        <v>2.31175</v>
      </c>
      <c r="Q60" s="9">
        <f>VLOOKUP($G60,成本汇总!$A$1:$R$101,COLUMN()-7,FALSE)*$E60/SUMIF($G:$G,"="&amp;$G60,$E:$E)</f>
        <v>0.86687499999999995</v>
      </c>
      <c r="R60" s="9">
        <f>VLOOKUP($G60,成本汇总!$A$1:$R$101,COLUMN()-7,FALSE)*$E60/SUMIF($G:$G,"="&amp;$G60,$E:$E)</f>
        <v>2.31175</v>
      </c>
      <c r="S60" s="9">
        <f>VLOOKUP($G60,成本汇总!$A$1:$R$101,COLUMN()-7,FALSE)*$E60/SUMIF($G:$G,"="&amp;$G60,$E:$E)</f>
        <v>28.897500000000001</v>
      </c>
      <c r="T60" s="9">
        <f>VLOOKUP($G60,成本汇总!$A$1:$R$101,COLUMN()-7,FALSE)*$E60/SUMIF($G:$G,"="&amp;$G60,$E:$E)</f>
        <v>34.674999999999997</v>
      </c>
      <c r="U60" s="9">
        <f>VLOOKUP($G60,成本汇总!$A$1:$R$101,COLUMN()-7,FALSE)*$E60/SUMIF($G:$G,"="&amp;$G60,$E:$E)</f>
        <v>0</v>
      </c>
      <c r="V60" s="9">
        <f>VLOOKUP($G60,成本汇总!$A$1:$R$101,COLUMN()-7,FALSE)*$E60/SUMIF($G:$G,"="&amp;$G60,$E:$E)</f>
        <v>3.058125</v>
      </c>
      <c r="W60" s="9">
        <f>VLOOKUP($G60,成本汇总!$A$1:$R$101,COLUMN()-7,FALSE)*$E60/SUMIF($G:$G,"="&amp;$G60,$E:$E)</f>
        <v>0</v>
      </c>
      <c r="X60" s="9">
        <f>VLOOKUP($G60,成本汇总!$A$1:$R$101,COLUMN()-7,FALSE)*$E60/SUMIF($G:$G,"="&amp;$G60,$E:$E)</f>
        <v>564.52625000000012</v>
      </c>
      <c r="Y60" s="43">
        <f>VLOOKUP($G60,成本汇总!$A$1:$R$101,COLUMN()-7,FALSE)*$E60/SUMIF($G:$G,"="&amp;$G60,$E:$E)</f>
        <v>3.058125</v>
      </c>
      <c r="Z60" t="str">
        <f t="shared" si="0"/>
        <v>2017-UPA-DL-R&amp;DSYDT</v>
      </c>
      <c r="AA60" t="e">
        <f>VLOOKUP(D60,Sheet7!$B$2:$C$13,2,FALSE)</f>
        <v>#N/A</v>
      </c>
      <c r="AB60" t="e">
        <v>#N/A</v>
      </c>
    </row>
    <row r="61" spans="1:28">
      <c r="A61" t="s">
        <v>413</v>
      </c>
      <c r="B61" t="s">
        <v>183</v>
      </c>
      <c r="C61" s="1" t="s">
        <v>426</v>
      </c>
      <c r="D61" t="s">
        <v>430</v>
      </c>
      <c r="E61">
        <v>2</v>
      </c>
      <c r="F61">
        <v>43</v>
      </c>
      <c r="G61" t="s">
        <v>475</v>
      </c>
      <c r="H61" t="s">
        <v>71</v>
      </c>
      <c r="I61" t="str">
        <f>VLOOKUP($G61,成本汇总!$A$1:$R$101,COLUMN()-7,FALSE)</f>
        <v>17J7152</v>
      </c>
      <c r="J61" t="str">
        <f>VLOOKUP($G61,成本汇总!$A$1:$R$101,COLUMN()-7,FALSE)</f>
        <v>韩梅梅</v>
      </c>
      <c r="K61" t="str">
        <f>VLOOKUP($G61,成本汇总!$A$1:$R$101,COLUMN()-7,FALSE)</f>
        <v>韩梅梅公司高管</v>
      </c>
      <c r="L61" t="str">
        <f>VLOOKUP($G61,成本汇总!$A$1:$R$101,COLUMN()-7,FALSE)</f>
        <v>市场营销部</v>
      </c>
      <c r="M61" t="str">
        <f>VLOOKUP($G61,成本汇总!$A$1:$R$101,COLUMN()-7,FALSE)</f>
        <v>主营业务成本</v>
      </c>
      <c r="N61" s="9">
        <f>VLOOKUP($G61,成本汇总!$A$1:$R$101,COLUMN()-7,FALSE)*$E61/SUMIF($G:$G,"="&amp;$G61,$E:$E)</f>
        <v>437.5</v>
      </c>
      <c r="O61" s="9">
        <f>VLOOKUP($G61,成本汇总!$A$1:$R$101,COLUMN()-7,FALSE)*$E61/SUMIF($G:$G,"="&amp;$G61,$E:$E)</f>
        <v>54.905250000000002</v>
      </c>
      <c r="P61" s="9">
        <f>VLOOKUP($G61,成本汇总!$A$1:$R$101,COLUMN()-7,FALSE)*$E61/SUMIF($G:$G,"="&amp;$G61,$E:$E)</f>
        <v>2.31175</v>
      </c>
      <c r="Q61" s="9">
        <f>VLOOKUP($G61,成本汇总!$A$1:$R$101,COLUMN()-7,FALSE)*$E61/SUMIF($G:$G,"="&amp;$G61,$E:$E)</f>
        <v>0.86687499999999995</v>
      </c>
      <c r="R61" s="9">
        <f>VLOOKUP($G61,成本汇总!$A$1:$R$101,COLUMN()-7,FALSE)*$E61/SUMIF($G:$G,"="&amp;$G61,$E:$E)</f>
        <v>2.31175</v>
      </c>
      <c r="S61" s="9">
        <f>VLOOKUP($G61,成本汇总!$A$1:$R$101,COLUMN()-7,FALSE)*$E61/SUMIF($G:$G,"="&amp;$G61,$E:$E)</f>
        <v>28.897500000000001</v>
      </c>
      <c r="T61" s="9">
        <f>VLOOKUP($G61,成本汇总!$A$1:$R$101,COLUMN()-7,FALSE)*$E61/SUMIF($G:$G,"="&amp;$G61,$E:$E)</f>
        <v>34.674999999999997</v>
      </c>
      <c r="U61" s="9">
        <f>VLOOKUP($G61,成本汇总!$A$1:$R$101,COLUMN()-7,FALSE)*$E61/SUMIF($G:$G,"="&amp;$G61,$E:$E)</f>
        <v>0</v>
      </c>
      <c r="V61" s="9">
        <f>VLOOKUP($G61,成本汇总!$A$1:$R$101,COLUMN()-7,FALSE)*$E61/SUMIF($G:$G,"="&amp;$G61,$E:$E)</f>
        <v>3.058125</v>
      </c>
      <c r="W61" s="9">
        <f>VLOOKUP($G61,成本汇总!$A$1:$R$101,COLUMN()-7,FALSE)*$E61/SUMIF($G:$G,"="&amp;$G61,$E:$E)</f>
        <v>0</v>
      </c>
      <c r="X61" s="9">
        <f>VLOOKUP($G61,成本汇总!$A$1:$R$101,COLUMN()-7,FALSE)*$E61/SUMIF($G:$G,"="&amp;$G61,$E:$E)</f>
        <v>564.52625000000012</v>
      </c>
      <c r="Y61" s="43">
        <f>VLOOKUP($G61,成本汇总!$A$1:$R$101,COLUMN()-7,FALSE)*$E61/SUMIF($G:$G,"="&amp;$G61,$E:$E)</f>
        <v>3.058125</v>
      </c>
      <c r="Z61" t="str">
        <f t="shared" si="0"/>
        <v>2016-SHWK-ALL-UPAS</v>
      </c>
      <c r="AA61" t="e">
        <f>VLOOKUP(D61,Sheet7!$B$2:$C$13,2,FALSE)</f>
        <v>#N/A</v>
      </c>
      <c r="AB61" t="e">
        <v>#N/A</v>
      </c>
    </row>
    <row r="62" spans="1:28">
      <c r="A62" t="s">
        <v>413</v>
      </c>
      <c r="B62" t="s">
        <v>183</v>
      </c>
      <c r="C62" s="1" t="s">
        <v>426</v>
      </c>
      <c r="D62" t="s">
        <v>343</v>
      </c>
      <c r="E62">
        <v>4</v>
      </c>
      <c r="F62">
        <v>43</v>
      </c>
      <c r="G62" t="s">
        <v>475</v>
      </c>
      <c r="H62" t="s">
        <v>71</v>
      </c>
      <c r="I62" t="str">
        <f>VLOOKUP($G62,成本汇总!$A$1:$R$101,COLUMN()-7,FALSE)</f>
        <v>17J7152</v>
      </c>
      <c r="J62" t="str">
        <f>VLOOKUP($G62,成本汇总!$A$1:$R$101,COLUMN()-7,FALSE)</f>
        <v>韩梅梅</v>
      </c>
      <c r="K62" t="str">
        <f>VLOOKUP($G62,成本汇总!$A$1:$R$101,COLUMN()-7,FALSE)</f>
        <v>韩梅梅公司高管</v>
      </c>
      <c r="L62" t="str">
        <f>VLOOKUP($G62,成本汇总!$A$1:$R$101,COLUMN()-7,FALSE)</f>
        <v>市场营销部</v>
      </c>
      <c r="M62" t="str">
        <f>VLOOKUP($G62,成本汇总!$A$1:$R$101,COLUMN()-7,FALSE)</f>
        <v>主营业务成本</v>
      </c>
      <c r="N62" s="9">
        <f>VLOOKUP($G62,成本汇总!$A$1:$R$101,COLUMN()-7,FALSE)*$E62/SUMIF($G:$G,"="&amp;$G62,$E:$E)</f>
        <v>875</v>
      </c>
      <c r="O62" s="9">
        <f>VLOOKUP($G62,成本汇总!$A$1:$R$101,COLUMN()-7,FALSE)*$E62/SUMIF($G:$G,"="&amp;$G62,$E:$E)</f>
        <v>109.8105</v>
      </c>
      <c r="P62" s="9">
        <f>VLOOKUP($G62,成本汇总!$A$1:$R$101,COLUMN()-7,FALSE)*$E62/SUMIF($G:$G,"="&amp;$G62,$E:$E)</f>
        <v>4.6234999999999999</v>
      </c>
      <c r="Q62" s="9">
        <f>VLOOKUP($G62,成本汇总!$A$1:$R$101,COLUMN()-7,FALSE)*$E62/SUMIF($G:$G,"="&amp;$G62,$E:$E)</f>
        <v>1.7337499999999999</v>
      </c>
      <c r="R62" s="9">
        <f>VLOOKUP($G62,成本汇总!$A$1:$R$101,COLUMN()-7,FALSE)*$E62/SUMIF($G:$G,"="&amp;$G62,$E:$E)</f>
        <v>4.6234999999999999</v>
      </c>
      <c r="S62" s="9">
        <f>VLOOKUP($G62,成本汇总!$A$1:$R$101,COLUMN()-7,FALSE)*$E62/SUMIF($G:$G,"="&amp;$G62,$E:$E)</f>
        <v>57.795000000000002</v>
      </c>
      <c r="T62" s="9">
        <f>VLOOKUP($G62,成本汇总!$A$1:$R$101,COLUMN()-7,FALSE)*$E62/SUMIF($G:$G,"="&amp;$G62,$E:$E)</f>
        <v>69.349999999999994</v>
      </c>
      <c r="U62" s="9">
        <f>VLOOKUP($G62,成本汇总!$A$1:$R$101,COLUMN()-7,FALSE)*$E62/SUMIF($G:$G,"="&amp;$G62,$E:$E)</f>
        <v>0</v>
      </c>
      <c r="V62" s="9">
        <f>VLOOKUP($G62,成本汇总!$A$1:$R$101,COLUMN()-7,FALSE)*$E62/SUMIF($G:$G,"="&amp;$G62,$E:$E)</f>
        <v>6.11625</v>
      </c>
      <c r="W62" s="9">
        <f>VLOOKUP($G62,成本汇总!$A$1:$R$101,COLUMN()-7,FALSE)*$E62/SUMIF($G:$G,"="&amp;$G62,$E:$E)</f>
        <v>0</v>
      </c>
      <c r="X62" s="9">
        <f>VLOOKUP($G62,成本汇总!$A$1:$R$101,COLUMN()-7,FALSE)*$E62/SUMIF($G:$G,"="&amp;$G62,$E:$E)</f>
        <v>1129.0525000000002</v>
      </c>
      <c r="Y62" s="43">
        <f>VLOOKUP($G62,成本汇总!$A$1:$R$101,COLUMN()-7,FALSE)*$E62/SUMIF($G:$G,"="&amp;$G62,$E:$E)</f>
        <v>6.11625</v>
      </c>
      <c r="Z62" t="str">
        <f t="shared" si="0"/>
        <v>2016-UPA-ALL-G&amp;A</v>
      </c>
      <c r="AA62" t="e">
        <f>VLOOKUP(D62,Sheet7!$B$2:$C$13,2,FALSE)</f>
        <v>#N/A</v>
      </c>
      <c r="AB62" t="e">
        <v>#N/A</v>
      </c>
    </row>
    <row r="63" spans="1:28">
      <c r="A63" t="s">
        <v>413</v>
      </c>
      <c r="B63" t="s">
        <v>183</v>
      </c>
      <c r="C63" s="1" t="s">
        <v>426</v>
      </c>
      <c r="D63" t="s">
        <v>393</v>
      </c>
      <c r="E63">
        <v>4</v>
      </c>
      <c r="F63">
        <v>43</v>
      </c>
      <c r="G63" t="s">
        <v>475</v>
      </c>
      <c r="H63" t="s">
        <v>71</v>
      </c>
      <c r="I63" t="str">
        <f>VLOOKUP($G63,成本汇总!$A$1:$R$101,COLUMN()-7,FALSE)</f>
        <v>17J7152</v>
      </c>
      <c r="J63" t="str">
        <f>VLOOKUP($G63,成本汇总!$A$1:$R$101,COLUMN()-7,FALSE)</f>
        <v>韩梅梅</v>
      </c>
      <c r="K63" t="str">
        <f>VLOOKUP($G63,成本汇总!$A$1:$R$101,COLUMN()-7,FALSE)</f>
        <v>韩梅梅公司高管</v>
      </c>
      <c r="L63" t="str">
        <f>VLOOKUP($G63,成本汇总!$A$1:$R$101,COLUMN()-7,FALSE)</f>
        <v>市场营销部</v>
      </c>
      <c r="M63" t="str">
        <f>VLOOKUP($G63,成本汇总!$A$1:$R$101,COLUMN()-7,FALSE)</f>
        <v>主营业务成本</v>
      </c>
      <c r="N63" s="9">
        <f>VLOOKUP($G63,成本汇总!$A$1:$R$101,COLUMN()-7,FALSE)*$E63/SUMIF($G:$G,"="&amp;$G63,$E:$E)</f>
        <v>875</v>
      </c>
      <c r="O63" s="9">
        <f>VLOOKUP($G63,成本汇总!$A$1:$R$101,COLUMN()-7,FALSE)*$E63/SUMIF($G:$G,"="&amp;$G63,$E:$E)</f>
        <v>109.8105</v>
      </c>
      <c r="P63" s="9">
        <f>VLOOKUP($G63,成本汇总!$A$1:$R$101,COLUMN()-7,FALSE)*$E63/SUMIF($G:$G,"="&amp;$G63,$E:$E)</f>
        <v>4.6234999999999999</v>
      </c>
      <c r="Q63" s="9">
        <f>VLOOKUP($G63,成本汇总!$A$1:$R$101,COLUMN()-7,FALSE)*$E63/SUMIF($G:$G,"="&amp;$G63,$E:$E)</f>
        <v>1.7337499999999999</v>
      </c>
      <c r="R63" s="9">
        <f>VLOOKUP($G63,成本汇总!$A$1:$R$101,COLUMN()-7,FALSE)*$E63/SUMIF($G:$G,"="&amp;$G63,$E:$E)</f>
        <v>4.6234999999999999</v>
      </c>
      <c r="S63" s="9">
        <f>VLOOKUP($G63,成本汇总!$A$1:$R$101,COLUMN()-7,FALSE)*$E63/SUMIF($G:$G,"="&amp;$G63,$E:$E)</f>
        <v>57.795000000000002</v>
      </c>
      <c r="T63" s="9">
        <f>VLOOKUP($G63,成本汇总!$A$1:$R$101,COLUMN()-7,FALSE)*$E63/SUMIF($G:$G,"="&amp;$G63,$E:$E)</f>
        <v>69.349999999999994</v>
      </c>
      <c r="U63" s="9">
        <f>VLOOKUP($G63,成本汇总!$A$1:$R$101,COLUMN()-7,FALSE)*$E63/SUMIF($G:$G,"="&amp;$G63,$E:$E)</f>
        <v>0</v>
      </c>
      <c r="V63" s="9">
        <f>VLOOKUP($G63,成本汇总!$A$1:$R$101,COLUMN()-7,FALSE)*$E63/SUMIF($G:$G,"="&amp;$G63,$E:$E)</f>
        <v>6.11625</v>
      </c>
      <c r="W63" s="9">
        <f>VLOOKUP($G63,成本汇总!$A$1:$R$101,COLUMN()-7,FALSE)*$E63/SUMIF($G:$G,"="&amp;$G63,$E:$E)</f>
        <v>0</v>
      </c>
      <c r="X63" s="9">
        <f>VLOOKUP($G63,成本汇总!$A$1:$R$101,COLUMN()-7,FALSE)*$E63/SUMIF($G:$G,"="&amp;$G63,$E:$E)</f>
        <v>1129.0525000000002</v>
      </c>
      <c r="Y63" s="43">
        <f>VLOOKUP($G63,成本汇总!$A$1:$R$101,COLUMN()-7,FALSE)*$E63/SUMIF($G:$G,"="&amp;$G63,$E:$E)</f>
        <v>6.11625</v>
      </c>
      <c r="Z63" t="str">
        <f t="shared" si="0"/>
        <v>2017-ZLZHY-MD-UPAS</v>
      </c>
      <c r="AA63" t="e">
        <f>VLOOKUP(D63,Sheet7!$B$2:$C$13,2,FALSE)</f>
        <v>#N/A</v>
      </c>
      <c r="AB63" t="e">
        <v>#N/A</v>
      </c>
    </row>
    <row r="64" spans="1:28">
      <c r="A64" t="s">
        <v>413</v>
      </c>
      <c r="B64" t="s">
        <v>183</v>
      </c>
      <c r="C64" s="1" t="s">
        <v>426</v>
      </c>
      <c r="D64" t="s">
        <v>370</v>
      </c>
      <c r="E64">
        <v>4</v>
      </c>
      <c r="F64">
        <v>43</v>
      </c>
      <c r="G64" t="s">
        <v>475</v>
      </c>
      <c r="H64" t="s">
        <v>71</v>
      </c>
      <c r="I64" t="str">
        <f>VLOOKUP($G64,成本汇总!$A$1:$R$101,COLUMN()-7,FALSE)</f>
        <v>17J7152</v>
      </c>
      <c r="J64" t="str">
        <f>VLOOKUP($G64,成本汇总!$A$1:$R$101,COLUMN()-7,FALSE)</f>
        <v>韩梅梅</v>
      </c>
      <c r="K64" t="str">
        <f>VLOOKUP($G64,成本汇总!$A$1:$R$101,COLUMN()-7,FALSE)</f>
        <v>韩梅梅公司高管</v>
      </c>
      <c r="L64" t="str">
        <f>VLOOKUP($G64,成本汇总!$A$1:$R$101,COLUMN()-7,FALSE)</f>
        <v>市场营销部</v>
      </c>
      <c r="M64" t="str">
        <f>VLOOKUP($G64,成本汇总!$A$1:$R$101,COLUMN()-7,FALSE)</f>
        <v>主营业务成本</v>
      </c>
      <c r="N64" s="9">
        <f>VLOOKUP($G64,成本汇总!$A$1:$R$101,COLUMN()-7,FALSE)*$E64/SUMIF($G:$G,"="&amp;$G64,$E:$E)</f>
        <v>875</v>
      </c>
      <c r="O64" s="9">
        <f>VLOOKUP($G64,成本汇总!$A$1:$R$101,COLUMN()-7,FALSE)*$E64/SUMIF($G:$G,"="&amp;$G64,$E:$E)</f>
        <v>109.8105</v>
      </c>
      <c r="P64" s="9">
        <f>VLOOKUP($G64,成本汇总!$A$1:$R$101,COLUMN()-7,FALSE)*$E64/SUMIF($G:$G,"="&amp;$G64,$E:$E)</f>
        <v>4.6234999999999999</v>
      </c>
      <c r="Q64" s="9">
        <f>VLOOKUP($G64,成本汇总!$A$1:$R$101,COLUMN()-7,FALSE)*$E64/SUMIF($G:$G,"="&amp;$G64,$E:$E)</f>
        <v>1.7337499999999999</v>
      </c>
      <c r="R64" s="9">
        <f>VLOOKUP($G64,成本汇总!$A$1:$R$101,COLUMN()-7,FALSE)*$E64/SUMIF($G:$G,"="&amp;$G64,$E:$E)</f>
        <v>4.6234999999999999</v>
      </c>
      <c r="S64" s="9">
        <f>VLOOKUP($G64,成本汇总!$A$1:$R$101,COLUMN()-7,FALSE)*$E64/SUMIF($G:$G,"="&amp;$G64,$E:$E)</f>
        <v>57.795000000000002</v>
      </c>
      <c r="T64" s="9">
        <f>VLOOKUP($G64,成本汇总!$A$1:$R$101,COLUMN()-7,FALSE)*$E64/SUMIF($G:$G,"="&amp;$G64,$E:$E)</f>
        <v>69.349999999999994</v>
      </c>
      <c r="U64" s="9">
        <f>VLOOKUP($G64,成本汇总!$A$1:$R$101,COLUMN()-7,FALSE)*$E64/SUMIF($G:$G,"="&amp;$G64,$E:$E)</f>
        <v>0</v>
      </c>
      <c r="V64" s="9">
        <f>VLOOKUP($G64,成本汇总!$A$1:$R$101,COLUMN()-7,FALSE)*$E64/SUMIF($G:$G,"="&amp;$G64,$E:$E)</f>
        <v>6.11625</v>
      </c>
      <c r="W64" s="9">
        <f>VLOOKUP($G64,成本汇总!$A$1:$R$101,COLUMN()-7,FALSE)*$E64/SUMIF($G:$G,"="&amp;$G64,$E:$E)</f>
        <v>0</v>
      </c>
      <c r="X64" s="9">
        <f>VLOOKUP($G64,成本汇总!$A$1:$R$101,COLUMN()-7,FALSE)*$E64/SUMIF($G:$G,"="&amp;$G64,$E:$E)</f>
        <v>1129.0525000000002</v>
      </c>
      <c r="Y64" s="43">
        <f>VLOOKUP($G64,成本汇总!$A$1:$R$101,COLUMN()-7,FALSE)*$E64/SUMIF($G:$G,"="&amp;$G64,$E:$E)</f>
        <v>6.11625</v>
      </c>
      <c r="Z64" t="str">
        <f t="shared" si="0"/>
        <v>2016-GOVM-ALL-G&amp;A</v>
      </c>
      <c r="AA64" t="e">
        <f>VLOOKUP(D64,Sheet7!$B$2:$C$13,2,FALSE)</f>
        <v>#N/A</v>
      </c>
      <c r="AB64" t="e">
        <v>#N/A</v>
      </c>
    </row>
    <row r="65" spans="1:28">
      <c r="A65" t="s">
        <v>413</v>
      </c>
      <c r="B65" t="s">
        <v>183</v>
      </c>
      <c r="C65" s="1" t="s">
        <v>426</v>
      </c>
      <c r="D65" t="s">
        <v>417</v>
      </c>
      <c r="E65">
        <v>4</v>
      </c>
      <c r="F65">
        <v>43</v>
      </c>
      <c r="G65" t="s">
        <v>475</v>
      </c>
      <c r="H65" t="s">
        <v>71</v>
      </c>
      <c r="I65" t="str">
        <f>VLOOKUP($G65,成本汇总!$A$1:$R$101,COLUMN()-7,FALSE)</f>
        <v>17J7152</v>
      </c>
      <c r="J65" t="str">
        <f>VLOOKUP($G65,成本汇总!$A$1:$R$101,COLUMN()-7,FALSE)</f>
        <v>韩梅梅</v>
      </c>
      <c r="K65" t="str">
        <f>VLOOKUP($G65,成本汇总!$A$1:$R$101,COLUMN()-7,FALSE)</f>
        <v>韩梅梅公司高管</v>
      </c>
      <c r="L65" t="str">
        <f>VLOOKUP($G65,成本汇总!$A$1:$R$101,COLUMN()-7,FALSE)</f>
        <v>市场营销部</v>
      </c>
      <c r="M65" t="str">
        <f>VLOOKUP($G65,成本汇总!$A$1:$R$101,COLUMN()-7,FALSE)</f>
        <v>主营业务成本</v>
      </c>
      <c r="N65" s="9">
        <f>VLOOKUP($G65,成本汇总!$A$1:$R$101,COLUMN()-7,FALSE)*$E65/SUMIF($G:$G,"="&amp;$G65,$E:$E)</f>
        <v>875</v>
      </c>
      <c r="O65" s="9">
        <f>VLOOKUP($G65,成本汇总!$A$1:$R$101,COLUMN()-7,FALSE)*$E65/SUMIF($G:$G,"="&amp;$G65,$E:$E)</f>
        <v>109.8105</v>
      </c>
      <c r="P65" s="9">
        <f>VLOOKUP($G65,成本汇总!$A$1:$R$101,COLUMN()-7,FALSE)*$E65/SUMIF($G:$G,"="&amp;$G65,$E:$E)</f>
        <v>4.6234999999999999</v>
      </c>
      <c r="Q65" s="9">
        <f>VLOOKUP($G65,成本汇总!$A$1:$R$101,COLUMN()-7,FALSE)*$E65/SUMIF($G:$G,"="&amp;$G65,$E:$E)</f>
        <v>1.7337499999999999</v>
      </c>
      <c r="R65" s="9">
        <f>VLOOKUP($G65,成本汇总!$A$1:$R$101,COLUMN()-7,FALSE)*$E65/SUMIF($G:$G,"="&amp;$G65,$E:$E)</f>
        <v>4.6234999999999999</v>
      </c>
      <c r="S65" s="9">
        <f>VLOOKUP($G65,成本汇总!$A$1:$R$101,COLUMN()-7,FALSE)*$E65/SUMIF($G:$G,"="&amp;$G65,$E:$E)</f>
        <v>57.795000000000002</v>
      </c>
      <c r="T65" s="9">
        <f>VLOOKUP($G65,成本汇总!$A$1:$R$101,COLUMN()-7,FALSE)*$E65/SUMIF($G:$G,"="&amp;$G65,$E:$E)</f>
        <v>69.349999999999994</v>
      </c>
      <c r="U65" s="9">
        <f>VLOOKUP($G65,成本汇总!$A$1:$R$101,COLUMN()-7,FALSE)*$E65/SUMIF($G:$G,"="&amp;$G65,$E:$E)</f>
        <v>0</v>
      </c>
      <c r="V65" s="9">
        <f>VLOOKUP($G65,成本汇总!$A$1:$R$101,COLUMN()-7,FALSE)*$E65/SUMIF($G:$G,"="&amp;$G65,$E:$E)</f>
        <v>6.11625</v>
      </c>
      <c r="W65" s="9">
        <f>VLOOKUP($G65,成本汇总!$A$1:$R$101,COLUMN()-7,FALSE)*$E65/SUMIF($G:$G,"="&amp;$G65,$E:$E)</f>
        <v>0</v>
      </c>
      <c r="X65" s="9">
        <f>VLOOKUP($G65,成本汇总!$A$1:$R$101,COLUMN()-7,FALSE)*$E65/SUMIF($G:$G,"="&amp;$G65,$E:$E)</f>
        <v>1129.0525000000002</v>
      </c>
      <c r="Y65" s="43">
        <f>VLOOKUP($G65,成本汇总!$A$1:$R$101,COLUMN()-7,FALSE)*$E65/SUMIF($G:$G,"="&amp;$G65,$E:$E)</f>
        <v>6.11625</v>
      </c>
      <c r="Z65" t="str">
        <f t="shared" si="0"/>
        <v>2017-FJJR-CA-BSC</v>
      </c>
      <c r="AA65" t="e">
        <f>VLOOKUP(D65,Sheet7!$B$2:$C$13,2,FALSE)</f>
        <v>#N/A</v>
      </c>
      <c r="AB65" t="e">
        <v>#N/A</v>
      </c>
    </row>
    <row r="66" spans="1:28">
      <c r="A66" t="s">
        <v>413</v>
      </c>
      <c r="B66" t="s">
        <v>183</v>
      </c>
      <c r="C66" s="1" t="s">
        <v>426</v>
      </c>
      <c r="D66" t="s">
        <v>415</v>
      </c>
      <c r="E66">
        <v>8</v>
      </c>
      <c r="F66">
        <v>43</v>
      </c>
      <c r="G66" t="s">
        <v>475</v>
      </c>
      <c r="H66" t="s">
        <v>71</v>
      </c>
      <c r="I66" t="str">
        <f>VLOOKUP($G66,成本汇总!$A$1:$R$101,COLUMN()-7,FALSE)</f>
        <v>17J7152</v>
      </c>
      <c r="J66" t="str">
        <f>VLOOKUP($G66,成本汇总!$A$1:$R$101,COLUMN()-7,FALSE)</f>
        <v>韩梅梅</v>
      </c>
      <c r="K66" t="str">
        <f>VLOOKUP($G66,成本汇总!$A$1:$R$101,COLUMN()-7,FALSE)</f>
        <v>韩梅梅公司高管</v>
      </c>
      <c r="L66" t="str">
        <f>VLOOKUP($G66,成本汇总!$A$1:$R$101,COLUMN()-7,FALSE)</f>
        <v>市场营销部</v>
      </c>
      <c r="M66" t="str">
        <f>VLOOKUP($G66,成本汇总!$A$1:$R$101,COLUMN()-7,FALSE)</f>
        <v>主营业务成本</v>
      </c>
      <c r="N66" s="9">
        <f>VLOOKUP($G66,成本汇总!$A$1:$R$101,COLUMN()-7,FALSE)*$E66/SUMIF($G:$G,"="&amp;$G66,$E:$E)</f>
        <v>1750</v>
      </c>
      <c r="O66" s="9">
        <f>VLOOKUP($G66,成本汇总!$A$1:$R$101,COLUMN()-7,FALSE)*$E66/SUMIF($G:$G,"="&amp;$G66,$E:$E)</f>
        <v>219.62100000000001</v>
      </c>
      <c r="P66" s="9">
        <f>VLOOKUP($G66,成本汇总!$A$1:$R$101,COLUMN()-7,FALSE)*$E66/SUMIF($G:$G,"="&amp;$G66,$E:$E)</f>
        <v>9.2469999999999999</v>
      </c>
      <c r="Q66" s="9">
        <f>VLOOKUP($G66,成本汇总!$A$1:$R$101,COLUMN()-7,FALSE)*$E66/SUMIF($G:$G,"="&amp;$G66,$E:$E)</f>
        <v>3.4674999999999998</v>
      </c>
      <c r="R66" s="9">
        <f>VLOOKUP($G66,成本汇总!$A$1:$R$101,COLUMN()-7,FALSE)*$E66/SUMIF($G:$G,"="&amp;$G66,$E:$E)</f>
        <v>9.2469999999999999</v>
      </c>
      <c r="S66" s="9">
        <f>VLOOKUP($G66,成本汇总!$A$1:$R$101,COLUMN()-7,FALSE)*$E66/SUMIF($G:$G,"="&amp;$G66,$E:$E)</f>
        <v>115.59</v>
      </c>
      <c r="T66" s="9">
        <f>VLOOKUP($G66,成本汇总!$A$1:$R$101,COLUMN()-7,FALSE)*$E66/SUMIF($G:$G,"="&amp;$G66,$E:$E)</f>
        <v>138.69999999999999</v>
      </c>
      <c r="U66" s="9">
        <f>VLOOKUP($G66,成本汇总!$A$1:$R$101,COLUMN()-7,FALSE)*$E66/SUMIF($G:$G,"="&amp;$G66,$E:$E)</f>
        <v>0</v>
      </c>
      <c r="V66" s="9">
        <f>VLOOKUP($G66,成本汇总!$A$1:$R$101,COLUMN()-7,FALSE)*$E66/SUMIF($G:$G,"="&amp;$G66,$E:$E)</f>
        <v>12.2325</v>
      </c>
      <c r="W66" s="9">
        <f>VLOOKUP($G66,成本汇总!$A$1:$R$101,COLUMN()-7,FALSE)*$E66/SUMIF($G:$G,"="&amp;$G66,$E:$E)</f>
        <v>0</v>
      </c>
      <c r="X66" s="9">
        <f>VLOOKUP($G66,成本汇总!$A$1:$R$101,COLUMN()-7,FALSE)*$E66/SUMIF($G:$G,"="&amp;$G66,$E:$E)</f>
        <v>2258.1050000000005</v>
      </c>
      <c r="Y66" s="43">
        <f>VLOOKUP($G66,成本汇总!$A$1:$R$101,COLUMN()-7,FALSE)*$E66/SUMIF($G:$G,"="&amp;$G66,$E:$E)</f>
        <v>12.2325</v>
      </c>
      <c r="Z66" t="str">
        <f t="shared" si="0"/>
        <v>2017-SHFW-SL-SC</v>
      </c>
      <c r="AA66" t="e">
        <f>VLOOKUP(D66,Sheet7!$B$2:$C$13,2,FALSE)</f>
        <v>#N/A</v>
      </c>
      <c r="AB66" t="e">
        <v>#N/A</v>
      </c>
    </row>
    <row r="67" spans="1:28">
      <c r="A67" t="s">
        <v>413</v>
      </c>
      <c r="B67" t="s">
        <v>183</v>
      </c>
      <c r="C67" s="1" t="s">
        <v>426</v>
      </c>
      <c r="D67" t="s">
        <v>390</v>
      </c>
      <c r="E67">
        <v>4</v>
      </c>
      <c r="F67">
        <v>43</v>
      </c>
      <c r="G67" t="s">
        <v>475</v>
      </c>
      <c r="H67" t="s">
        <v>71</v>
      </c>
      <c r="I67" t="str">
        <f>VLOOKUP($G67,成本汇总!$A$1:$R$101,COLUMN()-7,FALSE)</f>
        <v>17J7152</v>
      </c>
      <c r="J67" t="str">
        <f>VLOOKUP($G67,成本汇总!$A$1:$R$101,COLUMN()-7,FALSE)</f>
        <v>韩梅梅</v>
      </c>
      <c r="K67" t="str">
        <f>VLOOKUP($G67,成本汇总!$A$1:$R$101,COLUMN()-7,FALSE)</f>
        <v>韩梅梅公司高管</v>
      </c>
      <c r="L67" t="str">
        <f>VLOOKUP($G67,成本汇总!$A$1:$R$101,COLUMN()-7,FALSE)</f>
        <v>市场营销部</v>
      </c>
      <c r="M67" t="str">
        <f>VLOOKUP($G67,成本汇总!$A$1:$R$101,COLUMN()-7,FALSE)</f>
        <v>主营业务成本</v>
      </c>
      <c r="N67" s="9">
        <f>VLOOKUP($G67,成本汇总!$A$1:$R$101,COLUMN()-7,FALSE)*$E67/SUMIF($G:$G,"="&amp;$G67,$E:$E)</f>
        <v>875</v>
      </c>
      <c r="O67" s="9">
        <f>VLOOKUP($G67,成本汇总!$A$1:$R$101,COLUMN()-7,FALSE)*$E67/SUMIF($G:$G,"="&amp;$G67,$E:$E)</f>
        <v>109.8105</v>
      </c>
      <c r="P67" s="9">
        <f>VLOOKUP($G67,成本汇总!$A$1:$R$101,COLUMN()-7,FALSE)*$E67/SUMIF($G:$G,"="&amp;$G67,$E:$E)</f>
        <v>4.6234999999999999</v>
      </c>
      <c r="Q67" s="9">
        <f>VLOOKUP($G67,成本汇总!$A$1:$R$101,COLUMN()-7,FALSE)*$E67/SUMIF($G:$G,"="&amp;$G67,$E:$E)</f>
        <v>1.7337499999999999</v>
      </c>
      <c r="R67" s="9">
        <f>VLOOKUP($G67,成本汇总!$A$1:$R$101,COLUMN()-7,FALSE)*$E67/SUMIF($G:$G,"="&amp;$G67,$E:$E)</f>
        <v>4.6234999999999999</v>
      </c>
      <c r="S67" s="9">
        <f>VLOOKUP($G67,成本汇总!$A$1:$R$101,COLUMN()-7,FALSE)*$E67/SUMIF($G:$G,"="&amp;$G67,$E:$E)</f>
        <v>57.795000000000002</v>
      </c>
      <c r="T67" s="9">
        <f>VLOOKUP($G67,成本汇总!$A$1:$R$101,COLUMN()-7,FALSE)*$E67/SUMIF($G:$G,"="&amp;$G67,$E:$E)</f>
        <v>69.349999999999994</v>
      </c>
      <c r="U67" s="9">
        <f>VLOOKUP($G67,成本汇总!$A$1:$R$101,COLUMN()-7,FALSE)*$E67/SUMIF($G:$G,"="&amp;$G67,$E:$E)</f>
        <v>0</v>
      </c>
      <c r="V67" s="9">
        <f>VLOOKUP($G67,成本汇总!$A$1:$R$101,COLUMN()-7,FALSE)*$E67/SUMIF($G:$G,"="&amp;$G67,$E:$E)</f>
        <v>6.11625</v>
      </c>
      <c r="W67" s="9">
        <f>VLOOKUP($G67,成本汇总!$A$1:$R$101,COLUMN()-7,FALSE)*$E67/SUMIF($G:$G,"="&amp;$G67,$E:$E)</f>
        <v>0</v>
      </c>
      <c r="X67" s="9">
        <f>VLOOKUP($G67,成本汇总!$A$1:$R$101,COLUMN()-7,FALSE)*$E67/SUMIF($G:$G,"="&amp;$G67,$E:$E)</f>
        <v>1129.0525000000002</v>
      </c>
      <c r="Y67" s="43">
        <f>VLOOKUP($G67,成本汇总!$A$1:$R$101,COLUMN()-7,FALSE)*$E67/SUMIF($G:$G,"="&amp;$G67,$E:$E)</f>
        <v>6.11625</v>
      </c>
      <c r="Z67" t="str">
        <f t="shared" ref="Z67:Z103" si="1">IFERROR(AA67,D67)</f>
        <v>2016-SZGJ-ALL-SA</v>
      </c>
      <c r="AA67" t="e">
        <f>VLOOKUP(D67,Sheet7!$B$2:$C$13,2,FALSE)</f>
        <v>#N/A</v>
      </c>
      <c r="AB67" t="e">
        <v>#N/A</v>
      </c>
    </row>
    <row r="68" spans="1:28">
      <c r="A68" t="s">
        <v>413</v>
      </c>
      <c r="B68" t="s">
        <v>183</v>
      </c>
      <c r="C68" s="1" t="s">
        <v>426</v>
      </c>
      <c r="D68" t="s">
        <v>355</v>
      </c>
      <c r="E68">
        <v>2</v>
      </c>
      <c r="F68">
        <v>43</v>
      </c>
      <c r="G68" t="s">
        <v>475</v>
      </c>
      <c r="H68" t="s">
        <v>71</v>
      </c>
      <c r="I68" t="str">
        <f>VLOOKUP($G68,成本汇总!$A$1:$R$101,COLUMN()-7,FALSE)</f>
        <v>17J7152</v>
      </c>
      <c r="J68" t="str">
        <f>VLOOKUP($G68,成本汇总!$A$1:$R$101,COLUMN()-7,FALSE)</f>
        <v>韩梅梅</v>
      </c>
      <c r="K68" t="str">
        <f>VLOOKUP($G68,成本汇总!$A$1:$R$101,COLUMN()-7,FALSE)</f>
        <v>韩梅梅公司高管</v>
      </c>
      <c r="L68" t="str">
        <f>VLOOKUP($G68,成本汇总!$A$1:$R$101,COLUMN()-7,FALSE)</f>
        <v>市场营销部</v>
      </c>
      <c r="M68" t="str">
        <f>VLOOKUP($G68,成本汇总!$A$1:$R$101,COLUMN()-7,FALSE)</f>
        <v>主营业务成本</v>
      </c>
      <c r="N68" s="9">
        <f>VLOOKUP($G68,成本汇总!$A$1:$R$101,COLUMN()-7,FALSE)*$E68/SUMIF($G:$G,"="&amp;$G68,$E:$E)</f>
        <v>437.5</v>
      </c>
      <c r="O68" s="9">
        <f>VLOOKUP($G68,成本汇总!$A$1:$R$101,COLUMN()-7,FALSE)*$E68/SUMIF($G:$G,"="&amp;$G68,$E:$E)</f>
        <v>54.905250000000002</v>
      </c>
      <c r="P68" s="9">
        <f>VLOOKUP($G68,成本汇总!$A$1:$R$101,COLUMN()-7,FALSE)*$E68/SUMIF($G:$G,"="&amp;$G68,$E:$E)</f>
        <v>2.31175</v>
      </c>
      <c r="Q68" s="9">
        <f>VLOOKUP($G68,成本汇总!$A$1:$R$101,COLUMN()-7,FALSE)*$E68/SUMIF($G:$G,"="&amp;$G68,$E:$E)</f>
        <v>0.86687499999999995</v>
      </c>
      <c r="R68" s="9">
        <f>VLOOKUP($G68,成本汇总!$A$1:$R$101,COLUMN()-7,FALSE)*$E68/SUMIF($G:$G,"="&amp;$G68,$E:$E)</f>
        <v>2.31175</v>
      </c>
      <c r="S68" s="9">
        <f>VLOOKUP($G68,成本汇总!$A$1:$R$101,COLUMN()-7,FALSE)*$E68/SUMIF($G:$G,"="&amp;$G68,$E:$E)</f>
        <v>28.897500000000001</v>
      </c>
      <c r="T68" s="9">
        <f>VLOOKUP($G68,成本汇总!$A$1:$R$101,COLUMN()-7,FALSE)*$E68/SUMIF($G:$G,"="&amp;$G68,$E:$E)</f>
        <v>34.674999999999997</v>
      </c>
      <c r="U68" s="9">
        <f>VLOOKUP($G68,成本汇总!$A$1:$R$101,COLUMN()-7,FALSE)*$E68/SUMIF($G:$G,"="&amp;$G68,$E:$E)</f>
        <v>0</v>
      </c>
      <c r="V68" s="9">
        <f>VLOOKUP($G68,成本汇总!$A$1:$R$101,COLUMN()-7,FALSE)*$E68/SUMIF($G:$G,"="&amp;$G68,$E:$E)</f>
        <v>3.058125</v>
      </c>
      <c r="W68" s="9">
        <f>VLOOKUP($G68,成本汇总!$A$1:$R$101,COLUMN()-7,FALSE)*$E68/SUMIF($G:$G,"="&amp;$G68,$E:$E)</f>
        <v>0</v>
      </c>
      <c r="X68" s="9">
        <f>VLOOKUP($G68,成本汇总!$A$1:$R$101,COLUMN()-7,FALSE)*$E68/SUMIF($G:$G,"="&amp;$G68,$E:$E)</f>
        <v>564.52625000000012</v>
      </c>
      <c r="Y68" s="43">
        <f>VLOOKUP($G68,成本汇总!$A$1:$R$101,COLUMN()-7,FALSE)*$E68/SUMIF($G:$G,"="&amp;$G68,$E:$E)</f>
        <v>3.058125</v>
      </c>
      <c r="Z68" t="str">
        <f t="shared" si="1"/>
        <v>2016-MSXFJR-ALL-UPAS</v>
      </c>
      <c r="AA68" t="e">
        <f>VLOOKUP(D68,Sheet7!$B$2:$C$13,2,FALSE)</f>
        <v>#N/A</v>
      </c>
      <c r="AB68" t="e">
        <v>#N/A</v>
      </c>
    </row>
    <row r="69" spans="1:28">
      <c r="A69" t="s">
        <v>413</v>
      </c>
      <c r="B69" t="s">
        <v>183</v>
      </c>
      <c r="C69" s="1" t="s">
        <v>426</v>
      </c>
      <c r="D69" t="s">
        <v>397</v>
      </c>
      <c r="E69">
        <v>2</v>
      </c>
      <c r="F69">
        <v>43</v>
      </c>
      <c r="G69" t="s">
        <v>475</v>
      </c>
      <c r="H69" t="s">
        <v>71</v>
      </c>
      <c r="I69" t="str">
        <f>VLOOKUP($G69,成本汇总!$A$1:$R$101,COLUMN()-7,FALSE)</f>
        <v>17J7152</v>
      </c>
      <c r="J69" t="str">
        <f>VLOOKUP($G69,成本汇总!$A$1:$R$101,COLUMN()-7,FALSE)</f>
        <v>韩梅梅</v>
      </c>
      <c r="K69" t="str">
        <f>VLOOKUP($G69,成本汇总!$A$1:$R$101,COLUMN()-7,FALSE)</f>
        <v>韩梅梅公司高管</v>
      </c>
      <c r="L69" t="str">
        <f>VLOOKUP($G69,成本汇总!$A$1:$R$101,COLUMN()-7,FALSE)</f>
        <v>市场营销部</v>
      </c>
      <c r="M69" t="str">
        <f>VLOOKUP($G69,成本汇总!$A$1:$R$101,COLUMN()-7,FALSE)</f>
        <v>主营业务成本</v>
      </c>
      <c r="N69" s="9">
        <f>VLOOKUP($G69,成本汇总!$A$1:$R$101,COLUMN()-7,FALSE)*$E69/SUMIF($G:$G,"="&amp;$G69,$E:$E)</f>
        <v>437.5</v>
      </c>
      <c r="O69" s="9">
        <f>VLOOKUP($G69,成本汇总!$A$1:$R$101,COLUMN()-7,FALSE)*$E69/SUMIF($G:$G,"="&amp;$G69,$E:$E)</f>
        <v>54.905250000000002</v>
      </c>
      <c r="P69" s="9">
        <f>VLOOKUP($G69,成本汇总!$A$1:$R$101,COLUMN()-7,FALSE)*$E69/SUMIF($G:$G,"="&amp;$G69,$E:$E)</f>
        <v>2.31175</v>
      </c>
      <c r="Q69" s="9">
        <f>VLOOKUP($G69,成本汇总!$A$1:$R$101,COLUMN()-7,FALSE)*$E69/SUMIF($G:$G,"="&amp;$G69,$E:$E)</f>
        <v>0.86687499999999995</v>
      </c>
      <c r="R69" s="9">
        <f>VLOOKUP($G69,成本汇总!$A$1:$R$101,COLUMN()-7,FALSE)*$E69/SUMIF($G:$G,"="&amp;$G69,$E:$E)</f>
        <v>2.31175</v>
      </c>
      <c r="S69" s="9">
        <f>VLOOKUP($G69,成本汇总!$A$1:$R$101,COLUMN()-7,FALSE)*$E69/SUMIF($G:$G,"="&amp;$G69,$E:$E)</f>
        <v>28.897500000000001</v>
      </c>
      <c r="T69" s="9">
        <f>VLOOKUP($G69,成本汇总!$A$1:$R$101,COLUMN()-7,FALSE)*$E69/SUMIF($G:$G,"="&amp;$G69,$E:$E)</f>
        <v>34.674999999999997</v>
      </c>
      <c r="U69" s="9">
        <f>VLOOKUP($G69,成本汇总!$A$1:$R$101,COLUMN()-7,FALSE)*$E69/SUMIF($G:$G,"="&amp;$G69,$E:$E)</f>
        <v>0</v>
      </c>
      <c r="V69" s="9">
        <f>VLOOKUP($G69,成本汇总!$A$1:$R$101,COLUMN()-7,FALSE)*$E69/SUMIF($G:$G,"="&amp;$G69,$E:$E)</f>
        <v>3.058125</v>
      </c>
      <c r="W69" s="9">
        <f>VLOOKUP($G69,成本汇总!$A$1:$R$101,COLUMN()-7,FALSE)*$E69/SUMIF($G:$G,"="&amp;$G69,$E:$E)</f>
        <v>0</v>
      </c>
      <c r="X69" s="9">
        <f>VLOOKUP($G69,成本汇总!$A$1:$R$101,COLUMN()-7,FALSE)*$E69/SUMIF($G:$G,"="&amp;$G69,$E:$E)</f>
        <v>564.52625000000012</v>
      </c>
      <c r="Y69" s="43">
        <f>VLOOKUP($G69,成本汇总!$A$1:$R$101,COLUMN()-7,FALSE)*$E69/SUMIF($G:$G,"="&amp;$G69,$E:$E)</f>
        <v>3.058125</v>
      </c>
      <c r="Z69" t="str">
        <f t="shared" si="1"/>
        <v>2016-ZGYL-ALL-G&amp;A</v>
      </c>
      <c r="AA69" t="e">
        <f>VLOOKUP(D69,Sheet7!$B$2:$C$13,2,FALSE)</f>
        <v>#N/A</v>
      </c>
      <c r="AB69" t="e">
        <v>#N/A</v>
      </c>
    </row>
    <row r="70" spans="1:28">
      <c r="A70" t="s">
        <v>413</v>
      </c>
      <c r="B70" t="s">
        <v>183</v>
      </c>
      <c r="C70" s="1" t="s">
        <v>423</v>
      </c>
      <c r="D70" t="s">
        <v>9</v>
      </c>
      <c r="E70">
        <v>8</v>
      </c>
      <c r="F70">
        <v>40</v>
      </c>
      <c r="G70" t="s">
        <v>465</v>
      </c>
      <c r="H70" t="s">
        <v>71</v>
      </c>
      <c r="I70" t="str">
        <f>VLOOKUP($G70,成本汇总!$A$1:$R$101,COLUMN()-7,FALSE)</f>
        <v>13C0183</v>
      </c>
      <c r="J70" t="str">
        <f>VLOOKUP($G70,成本汇总!$A$1:$R$101,COLUMN()-7,FALSE)</f>
        <v>张三</v>
      </c>
      <c r="K70" t="str">
        <f>VLOOKUP($G70,成本汇总!$A$1:$R$101,COLUMN()-7,FALSE)</f>
        <v>张三公司高管</v>
      </c>
      <c r="L70" t="str">
        <f>VLOOKUP($G70,成本汇总!$A$1:$R$101,COLUMN()-7,FALSE)</f>
        <v>办公室</v>
      </c>
      <c r="M70" t="str">
        <f>VLOOKUP($G70,成本汇总!$A$1:$R$101,COLUMN()-7,FALSE)</f>
        <v>管理费用</v>
      </c>
      <c r="N70" s="9">
        <f>VLOOKUP($G70,成本汇总!$A$1:$R$101,COLUMN()-7,FALSE)*$E70/SUMIF($G:$G,"="&amp;$G70,$E:$E)</f>
        <v>500</v>
      </c>
      <c r="O70" s="9">
        <f>VLOOKUP($G70,成本汇总!$A$1:$R$101,COLUMN()-7,FALSE)*$E70/SUMIF($G:$G,"="&amp;$G70,$E:$E)</f>
        <v>219.62100000000001</v>
      </c>
      <c r="P70" s="9">
        <f>VLOOKUP($G70,成本汇总!$A$1:$R$101,COLUMN()-7,FALSE)*$E70/SUMIF($G:$G,"="&amp;$G70,$E:$E)</f>
        <v>9.2469999999999999</v>
      </c>
      <c r="Q70" s="9">
        <f>VLOOKUP($G70,成本汇总!$A$1:$R$101,COLUMN()-7,FALSE)*$E70/SUMIF($G:$G,"="&amp;$G70,$E:$E)</f>
        <v>3.4674999999999998</v>
      </c>
      <c r="R70" s="9">
        <f>VLOOKUP($G70,成本汇总!$A$1:$R$101,COLUMN()-7,FALSE)*$E70/SUMIF($G:$G,"="&amp;$G70,$E:$E)</f>
        <v>9.2469999999999999</v>
      </c>
      <c r="S70" s="9">
        <f>VLOOKUP($G70,成本汇总!$A$1:$R$101,COLUMN()-7,FALSE)*$E70/SUMIF($G:$G,"="&amp;$G70,$E:$E)</f>
        <v>115.59</v>
      </c>
      <c r="T70" s="9">
        <f>VLOOKUP($G70,成本汇总!$A$1:$R$101,COLUMN()-7,FALSE)*$E70/SUMIF($G:$G,"="&amp;$G70,$E:$E)</f>
        <v>138.69999999999999</v>
      </c>
      <c r="U70" s="9">
        <f>VLOOKUP($G70,成本汇总!$A$1:$R$101,COLUMN()-7,FALSE)*$E70/SUMIF($G:$G,"="&amp;$G70,$E:$E)</f>
        <v>0</v>
      </c>
      <c r="V70" s="9">
        <f>VLOOKUP($G70,成本汇总!$A$1:$R$101,COLUMN()-7,FALSE)*$E70/SUMIF($G:$G,"="&amp;$G70,$E:$E)</f>
        <v>8.9824999999999999</v>
      </c>
      <c r="W70" s="9">
        <f>VLOOKUP($G70,成本汇总!$A$1:$R$101,COLUMN()-7,FALSE)*$E70/SUMIF($G:$G,"="&amp;$G70,$E:$E)</f>
        <v>0</v>
      </c>
      <c r="X70" s="9">
        <f>VLOOKUP($G70,成本汇总!$A$1:$R$101,COLUMN()-7,FALSE)*$E70/SUMIF($G:$G,"="&amp;$G70,$E:$E)</f>
        <v>1004.8550000000001</v>
      </c>
      <c r="Y70" s="43">
        <f>VLOOKUP($G70,成本汇总!$A$1:$R$101,COLUMN()-7,FALSE)*$E70/SUMIF($G:$G,"="&amp;$G70,$E:$E)</f>
        <v>8.9824999999999999</v>
      </c>
      <c r="Z70" t="str">
        <f t="shared" si="1"/>
        <v>A</v>
      </c>
      <c r="AA70" t="str">
        <f>VLOOKUP(D70,Sheet7!$B$2:$C$13,2,FALSE)</f>
        <v>A</v>
      </c>
      <c r="AB70" t="e">
        <v>#N/A</v>
      </c>
    </row>
    <row r="71" spans="1:28">
      <c r="A71" t="s">
        <v>413</v>
      </c>
      <c r="B71" t="s">
        <v>183</v>
      </c>
      <c r="C71" s="1" t="s">
        <v>423</v>
      </c>
      <c r="D71" t="s">
        <v>317</v>
      </c>
      <c r="E71">
        <v>32</v>
      </c>
      <c r="F71">
        <v>40</v>
      </c>
      <c r="G71" t="s">
        <v>465</v>
      </c>
      <c r="H71" t="s">
        <v>71</v>
      </c>
      <c r="I71" t="str">
        <f>VLOOKUP($G71,成本汇总!$A$1:$R$101,COLUMN()-7,FALSE)</f>
        <v>13C0183</v>
      </c>
      <c r="J71" t="str">
        <f>VLOOKUP($G71,成本汇总!$A$1:$R$101,COLUMN()-7,FALSE)</f>
        <v>张三</v>
      </c>
      <c r="K71" t="str">
        <f>VLOOKUP($G71,成本汇总!$A$1:$R$101,COLUMN()-7,FALSE)</f>
        <v>张三公司高管</v>
      </c>
      <c r="L71" t="str">
        <f>VLOOKUP($G71,成本汇总!$A$1:$R$101,COLUMN()-7,FALSE)</f>
        <v>办公室</v>
      </c>
      <c r="M71" t="str">
        <f>VLOOKUP($G71,成本汇总!$A$1:$R$101,COLUMN()-7,FALSE)</f>
        <v>管理费用</v>
      </c>
      <c r="N71" s="9">
        <f>VLOOKUP($G71,成本汇总!$A$1:$R$101,COLUMN()-7,FALSE)*$E71/SUMIF($G:$G,"="&amp;$G71,$E:$E)</f>
        <v>2000</v>
      </c>
      <c r="O71" s="9">
        <f>VLOOKUP($G71,成本汇总!$A$1:$R$101,COLUMN()-7,FALSE)*$E71/SUMIF($G:$G,"="&amp;$G71,$E:$E)</f>
        <v>878.48400000000004</v>
      </c>
      <c r="P71" s="9">
        <f>VLOOKUP($G71,成本汇总!$A$1:$R$101,COLUMN()-7,FALSE)*$E71/SUMIF($G:$G,"="&amp;$G71,$E:$E)</f>
        <v>36.988</v>
      </c>
      <c r="Q71" s="9">
        <f>VLOOKUP($G71,成本汇总!$A$1:$R$101,COLUMN()-7,FALSE)*$E71/SUMIF($G:$G,"="&amp;$G71,$E:$E)</f>
        <v>13.87</v>
      </c>
      <c r="R71" s="9">
        <f>VLOOKUP($G71,成本汇总!$A$1:$R$101,COLUMN()-7,FALSE)*$E71/SUMIF($G:$G,"="&amp;$G71,$E:$E)</f>
        <v>36.988</v>
      </c>
      <c r="S71" s="9">
        <f>VLOOKUP($G71,成本汇总!$A$1:$R$101,COLUMN()-7,FALSE)*$E71/SUMIF($G:$G,"="&amp;$G71,$E:$E)</f>
        <v>462.36</v>
      </c>
      <c r="T71" s="9">
        <f>VLOOKUP($G71,成本汇总!$A$1:$R$101,COLUMN()-7,FALSE)*$E71/SUMIF($G:$G,"="&amp;$G71,$E:$E)</f>
        <v>554.79999999999995</v>
      </c>
      <c r="U71" s="9">
        <f>VLOOKUP($G71,成本汇总!$A$1:$R$101,COLUMN()-7,FALSE)*$E71/SUMIF($G:$G,"="&amp;$G71,$E:$E)</f>
        <v>0</v>
      </c>
      <c r="V71" s="9">
        <f>VLOOKUP($G71,成本汇总!$A$1:$R$101,COLUMN()-7,FALSE)*$E71/SUMIF($G:$G,"="&amp;$G71,$E:$E)</f>
        <v>35.93</v>
      </c>
      <c r="W71" s="9">
        <f>VLOOKUP($G71,成本汇总!$A$1:$R$101,COLUMN()-7,FALSE)*$E71/SUMIF($G:$G,"="&amp;$G71,$E:$E)</f>
        <v>0</v>
      </c>
      <c r="X71" s="9">
        <f>VLOOKUP($G71,成本汇总!$A$1:$R$101,COLUMN()-7,FALSE)*$E71/SUMIF($G:$G,"="&amp;$G71,$E:$E)</f>
        <v>4019.4200000000005</v>
      </c>
      <c r="Y71" s="43">
        <f>VLOOKUP($G71,成本汇总!$A$1:$R$101,COLUMN()-7,FALSE)*$E71/SUMIF($G:$G,"="&amp;$G71,$E:$E)</f>
        <v>35.93</v>
      </c>
      <c r="Z71" t="str">
        <f t="shared" si="1"/>
        <v>A</v>
      </c>
      <c r="AA71" t="str">
        <f>VLOOKUP(D71,Sheet7!$B$2:$C$13,2,FALSE)</f>
        <v>A</v>
      </c>
      <c r="AB71" t="e">
        <v>#N/A</v>
      </c>
    </row>
    <row r="72" spans="1:28">
      <c r="A72" t="s">
        <v>413</v>
      </c>
      <c r="B72" t="s">
        <v>183</v>
      </c>
      <c r="C72" s="1" t="s">
        <v>424</v>
      </c>
      <c r="D72" t="s">
        <v>384</v>
      </c>
      <c r="E72">
        <v>20</v>
      </c>
      <c r="F72">
        <v>41</v>
      </c>
      <c r="G72" t="s">
        <v>465</v>
      </c>
      <c r="H72" t="s">
        <v>71</v>
      </c>
      <c r="I72" t="str">
        <f>VLOOKUP($G72,成本汇总!$A$1:$R$101,COLUMN()-7,FALSE)</f>
        <v>13C0183</v>
      </c>
      <c r="J72" t="str">
        <f>VLOOKUP($G72,成本汇总!$A$1:$R$101,COLUMN()-7,FALSE)</f>
        <v>张三</v>
      </c>
      <c r="K72" t="str">
        <f>VLOOKUP($G72,成本汇总!$A$1:$R$101,COLUMN()-7,FALSE)</f>
        <v>张三公司高管</v>
      </c>
      <c r="L72" t="str">
        <f>VLOOKUP($G72,成本汇总!$A$1:$R$101,COLUMN()-7,FALSE)</f>
        <v>办公室</v>
      </c>
      <c r="M72" t="str">
        <f>VLOOKUP($G72,成本汇总!$A$1:$R$101,COLUMN()-7,FALSE)</f>
        <v>管理费用</v>
      </c>
      <c r="N72" s="9">
        <f>VLOOKUP($G72,成本汇总!$A$1:$R$101,COLUMN()-7,FALSE)*$E72/SUMIF($G:$G,"="&amp;$G72,$E:$E)</f>
        <v>1250</v>
      </c>
      <c r="O72" s="9">
        <f>VLOOKUP($G72,成本汇总!$A$1:$R$101,COLUMN()-7,FALSE)*$E72/SUMIF($G:$G,"="&amp;$G72,$E:$E)</f>
        <v>549.05250000000001</v>
      </c>
      <c r="P72" s="9">
        <f>VLOOKUP($G72,成本汇总!$A$1:$R$101,COLUMN()-7,FALSE)*$E72/SUMIF($G:$G,"="&amp;$G72,$E:$E)</f>
        <v>23.1175</v>
      </c>
      <c r="Q72" s="9">
        <f>VLOOKUP($G72,成本汇总!$A$1:$R$101,COLUMN()-7,FALSE)*$E72/SUMIF($G:$G,"="&amp;$G72,$E:$E)</f>
        <v>8.6687499999999993</v>
      </c>
      <c r="R72" s="9">
        <f>VLOOKUP($G72,成本汇总!$A$1:$R$101,COLUMN()-7,FALSE)*$E72/SUMIF($G:$G,"="&amp;$G72,$E:$E)</f>
        <v>23.1175</v>
      </c>
      <c r="S72" s="9">
        <f>VLOOKUP($G72,成本汇总!$A$1:$R$101,COLUMN()-7,FALSE)*$E72/SUMIF($G:$G,"="&amp;$G72,$E:$E)</f>
        <v>288.97500000000002</v>
      </c>
      <c r="T72" s="9">
        <f>VLOOKUP($G72,成本汇总!$A$1:$R$101,COLUMN()-7,FALSE)*$E72/SUMIF($G:$G,"="&amp;$G72,$E:$E)</f>
        <v>346.75</v>
      </c>
      <c r="U72" s="9">
        <f>VLOOKUP($G72,成本汇总!$A$1:$R$101,COLUMN()-7,FALSE)*$E72/SUMIF($G:$G,"="&amp;$G72,$E:$E)</f>
        <v>0</v>
      </c>
      <c r="V72" s="9">
        <f>VLOOKUP($G72,成本汇总!$A$1:$R$101,COLUMN()-7,FALSE)*$E72/SUMIF($G:$G,"="&amp;$G72,$E:$E)</f>
        <v>22.456250000000001</v>
      </c>
      <c r="W72" s="9">
        <f>VLOOKUP($G72,成本汇总!$A$1:$R$101,COLUMN()-7,FALSE)*$E72/SUMIF($G:$G,"="&amp;$G72,$E:$E)</f>
        <v>0</v>
      </c>
      <c r="X72" s="9">
        <f>VLOOKUP($G72,成本汇总!$A$1:$R$101,COLUMN()-7,FALSE)*$E72/SUMIF($G:$G,"="&amp;$G72,$E:$E)</f>
        <v>2512.1375000000003</v>
      </c>
      <c r="Y72" s="43">
        <f>VLOOKUP($G72,成本汇总!$A$1:$R$101,COLUMN()-7,FALSE)*$E72/SUMIF($G:$G,"="&amp;$G72,$E:$E)</f>
        <v>22.456250000000001</v>
      </c>
      <c r="Z72" t="str">
        <f t="shared" si="1"/>
        <v>2017-UPA-BF-M&amp;D</v>
      </c>
      <c r="AA72" t="e">
        <f>VLOOKUP(D72,Sheet7!$B$2:$C$13,2,FALSE)</f>
        <v>#N/A</v>
      </c>
      <c r="AB72" t="e">
        <v>#N/A</v>
      </c>
    </row>
    <row r="73" spans="1:28">
      <c r="A73" t="s">
        <v>413</v>
      </c>
      <c r="B73" t="s">
        <v>183</v>
      </c>
      <c r="C73" s="1" t="s">
        <v>424</v>
      </c>
      <c r="D73" t="s">
        <v>431</v>
      </c>
      <c r="E73">
        <v>4</v>
      </c>
      <c r="F73">
        <v>41</v>
      </c>
      <c r="G73" t="s">
        <v>465</v>
      </c>
      <c r="H73" t="s">
        <v>71</v>
      </c>
      <c r="I73" t="str">
        <f>VLOOKUP($G73,成本汇总!$A$1:$R$101,COLUMN()-7,FALSE)</f>
        <v>13C0183</v>
      </c>
      <c r="J73" t="str">
        <f>VLOOKUP($G73,成本汇总!$A$1:$R$101,COLUMN()-7,FALSE)</f>
        <v>张三</v>
      </c>
      <c r="K73" t="str">
        <f>VLOOKUP($G73,成本汇总!$A$1:$R$101,COLUMN()-7,FALSE)</f>
        <v>张三公司高管</v>
      </c>
      <c r="L73" t="str">
        <f>VLOOKUP($G73,成本汇总!$A$1:$R$101,COLUMN()-7,FALSE)</f>
        <v>办公室</v>
      </c>
      <c r="M73" t="str">
        <f>VLOOKUP($G73,成本汇总!$A$1:$R$101,COLUMN()-7,FALSE)</f>
        <v>管理费用</v>
      </c>
      <c r="N73" s="9">
        <f>VLOOKUP($G73,成本汇总!$A$1:$R$101,COLUMN()-7,FALSE)*$E73/SUMIF($G:$G,"="&amp;$G73,$E:$E)</f>
        <v>250</v>
      </c>
      <c r="O73" s="9">
        <f>VLOOKUP($G73,成本汇总!$A$1:$R$101,COLUMN()-7,FALSE)*$E73/SUMIF($G:$G,"="&amp;$G73,$E:$E)</f>
        <v>109.8105</v>
      </c>
      <c r="P73" s="9">
        <f>VLOOKUP($G73,成本汇总!$A$1:$R$101,COLUMN()-7,FALSE)*$E73/SUMIF($G:$G,"="&amp;$G73,$E:$E)</f>
        <v>4.6234999999999999</v>
      </c>
      <c r="Q73" s="9">
        <f>VLOOKUP($G73,成本汇总!$A$1:$R$101,COLUMN()-7,FALSE)*$E73/SUMIF($G:$G,"="&amp;$G73,$E:$E)</f>
        <v>1.7337499999999999</v>
      </c>
      <c r="R73" s="9">
        <f>VLOOKUP($G73,成本汇总!$A$1:$R$101,COLUMN()-7,FALSE)*$E73/SUMIF($G:$G,"="&amp;$G73,$E:$E)</f>
        <v>4.6234999999999999</v>
      </c>
      <c r="S73" s="9">
        <f>VLOOKUP($G73,成本汇总!$A$1:$R$101,COLUMN()-7,FALSE)*$E73/SUMIF($G:$G,"="&amp;$G73,$E:$E)</f>
        <v>57.795000000000002</v>
      </c>
      <c r="T73" s="9">
        <f>VLOOKUP($G73,成本汇总!$A$1:$R$101,COLUMN()-7,FALSE)*$E73/SUMIF($G:$G,"="&amp;$G73,$E:$E)</f>
        <v>69.349999999999994</v>
      </c>
      <c r="U73" s="9">
        <f>VLOOKUP($G73,成本汇总!$A$1:$R$101,COLUMN()-7,FALSE)*$E73/SUMIF($G:$G,"="&amp;$G73,$E:$E)</f>
        <v>0</v>
      </c>
      <c r="V73" s="9">
        <f>VLOOKUP($G73,成本汇总!$A$1:$R$101,COLUMN()-7,FALSE)*$E73/SUMIF($G:$G,"="&amp;$G73,$E:$E)</f>
        <v>4.49125</v>
      </c>
      <c r="W73" s="9">
        <f>VLOOKUP($G73,成本汇总!$A$1:$R$101,COLUMN()-7,FALSE)*$E73/SUMIF($G:$G,"="&amp;$G73,$E:$E)</f>
        <v>0</v>
      </c>
      <c r="X73" s="9">
        <f>VLOOKUP($G73,成本汇总!$A$1:$R$101,COLUMN()-7,FALSE)*$E73/SUMIF($G:$G,"="&amp;$G73,$E:$E)</f>
        <v>502.42750000000007</v>
      </c>
      <c r="Y73" s="43">
        <f>VLOOKUP($G73,成本汇总!$A$1:$R$101,COLUMN()-7,FALSE)*$E73/SUMIF($G:$G,"="&amp;$G73,$E:$E)</f>
        <v>4.49125</v>
      </c>
      <c r="Z73" t="str">
        <f t="shared" si="1"/>
        <v>2015-UPA-HR-PR</v>
      </c>
      <c r="AA73" t="e">
        <f>VLOOKUP(D73,Sheet7!$B$2:$C$13,2,FALSE)</f>
        <v>#N/A</v>
      </c>
      <c r="AB73" t="e">
        <v>#N/A</v>
      </c>
    </row>
    <row r="74" spans="1:28">
      <c r="A74" t="s">
        <v>413</v>
      </c>
      <c r="B74" t="s">
        <v>183</v>
      </c>
      <c r="C74" s="1" t="s">
        <v>424</v>
      </c>
      <c r="D74" t="s">
        <v>401</v>
      </c>
      <c r="E74">
        <v>7</v>
      </c>
      <c r="F74">
        <v>41</v>
      </c>
      <c r="G74" t="s">
        <v>465</v>
      </c>
      <c r="H74" t="s">
        <v>71</v>
      </c>
      <c r="I74" t="str">
        <f>VLOOKUP($G74,成本汇总!$A$1:$R$101,COLUMN()-7,FALSE)</f>
        <v>13C0183</v>
      </c>
      <c r="J74" t="str">
        <f>VLOOKUP($G74,成本汇总!$A$1:$R$101,COLUMN()-7,FALSE)</f>
        <v>张三</v>
      </c>
      <c r="K74" t="str">
        <f>VLOOKUP($G74,成本汇总!$A$1:$R$101,COLUMN()-7,FALSE)</f>
        <v>张三公司高管</v>
      </c>
      <c r="L74" t="str">
        <f>VLOOKUP($G74,成本汇总!$A$1:$R$101,COLUMN()-7,FALSE)</f>
        <v>办公室</v>
      </c>
      <c r="M74" t="str">
        <f>VLOOKUP($G74,成本汇总!$A$1:$R$101,COLUMN()-7,FALSE)</f>
        <v>管理费用</v>
      </c>
      <c r="N74" s="9">
        <f>VLOOKUP($G74,成本汇总!$A$1:$R$101,COLUMN()-7,FALSE)*$E74/SUMIF($G:$G,"="&amp;$G74,$E:$E)</f>
        <v>437.5</v>
      </c>
      <c r="O74" s="9">
        <f>VLOOKUP($G74,成本汇总!$A$1:$R$101,COLUMN()-7,FALSE)*$E74/SUMIF($G:$G,"="&amp;$G74,$E:$E)</f>
        <v>192.16837500000003</v>
      </c>
      <c r="P74" s="9">
        <f>VLOOKUP($G74,成本汇总!$A$1:$R$101,COLUMN()-7,FALSE)*$E74/SUMIF($G:$G,"="&amp;$G74,$E:$E)</f>
        <v>8.0911249999999999</v>
      </c>
      <c r="Q74" s="9">
        <f>VLOOKUP($G74,成本汇总!$A$1:$R$101,COLUMN()-7,FALSE)*$E74/SUMIF($G:$G,"="&amp;$G74,$E:$E)</f>
        <v>3.0340624999999997</v>
      </c>
      <c r="R74" s="9">
        <f>VLOOKUP($G74,成本汇总!$A$1:$R$101,COLUMN()-7,FALSE)*$E74/SUMIF($G:$G,"="&amp;$G74,$E:$E)</f>
        <v>8.0911249999999999</v>
      </c>
      <c r="S74" s="9">
        <f>VLOOKUP($G74,成本汇总!$A$1:$R$101,COLUMN()-7,FALSE)*$E74/SUMIF($G:$G,"="&amp;$G74,$E:$E)</f>
        <v>101.14125000000001</v>
      </c>
      <c r="T74" s="9">
        <f>VLOOKUP($G74,成本汇总!$A$1:$R$101,COLUMN()-7,FALSE)*$E74/SUMIF($G:$G,"="&amp;$G74,$E:$E)</f>
        <v>121.3625</v>
      </c>
      <c r="U74" s="9">
        <f>VLOOKUP($G74,成本汇总!$A$1:$R$101,COLUMN()-7,FALSE)*$E74/SUMIF($G:$G,"="&amp;$G74,$E:$E)</f>
        <v>0</v>
      </c>
      <c r="V74" s="9">
        <f>VLOOKUP($G74,成本汇总!$A$1:$R$101,COLUMN()-7,FALSE)*$E74/SUMIF($G:$G,"="&amp;$G74,$E:$E)</f>
        <v>7.8596874999999997</v>
      </c>
      <c r="W74" s="9">
        <f>VLOOKUP($G74,成本汇总!$A$1:$R$101,COLUMN()-7,FALSE)*$E74/SUMIF($G:$G,"="&amp;$G74,$E:$E)</f>
        <v>0</v>
      </c>
      <c r="X74" s="9">
        <f>VLOOKUP($G74,成本汇总!$A$1:$R$101,COLUMN()-7,FALSE)*$E74/SUMIF($G:$G,"="&amp;$G74,$E:$E)</f>
        <v>879.24812500000007</v>
      </c>
      <c r="Y74" s="43">
        <f>VLOOKUP($G74,成本汇总!$A$1:$R$101,COLUMN()-7,FALSE)*$E74/SUMIF($G:$G,"="&amp;$G74,$E:$E)</f>
        <v>7.8596874999999997</v>
      </c>
      <c r="Z74" t="str">
        <f t="shared" si="1"/>
        <v>2017-FG-ZI-IND</v>
      </c>
      <c r="AA74" t="e">
        <f>VLOOKUP(D74,Sheet7!$B$2:$C$13,2,FALSE)</f>
        <v>#N/A</v>
      </c>
      <c r="AB74" t="e">
        <v>#N/A</v>
      </c>
    </row>
    <row r="75" spans="1:28">
      <c r="A75" t="s">
        <v>413</v>
      </c>
      <c r="B75" t="s">
        <v>183</v>
      </c>
      <c r="C75" s="1" t="s">
        <v>424</v>
      </c>
      <c r="D75" t="s">
        <v>420</v>
      </c>
      <c r="E75">
        <v>7</v>
      </c>
      <c r="F75">
        <v>41</v>
      </c>
      <c r="G75" t="s">
        <v>465</v>
      </c>
      <c r="H75" t="s">
        <v>71</v>
      </c>
      <c r="I75" t="str">
        <f>VLOOKUP($G75,成本汇总!$A$1:$R$101,COLUMN()-7,FALSE)</f>
        <v>13C0183</v>
      </c>
      <c r="J75" t="str">
        <f>VLOOKUP($G75,成本汇总!$A$1:$R$101,COLUMN()-7,FALSE)</f>
        <v>张三</v>
      </c>
      <c r="K75" t="str">
        <f>VLOOKUP($G75,成本汇总!$A$1:$R$101,COLUMN()-7,FALSE)</f>
        <v>张三公司高管</v>
      </c>
      <c r="L75" t="str">
        <f>VLOOKUP($G75,成本汇总!$A$1:$R$101,COLUMN()-7,FALSE)</f>
        <v>办公室</v>
      </c>
      <c r="M75" t="str">
        <f>VLOOKUP($G75,成本汇总!$A$1:$R$101,COLUMN()-7,FALSE)</f>
        <v>管理费用</v>
      </c>
      <c r="N75" s="9">
        <f>VLOOKUP($G75,成本汇总!$A$1:$R$101,COLUMN()-7,FALSE)*$E75/SUMIF($G:$G,"="&amp;$G75,$E:$E)</f>
        <v>437.5</v>
      </c>
      <c r="O75" s="9">
        <f>VLOOKUP($G75,成本汇总!$A$1:$R$101,COLUMN()-7,FALSE)*$E75/SUMIF($G:$G,"="&amp;$G75,$E:$E)</f>
        <v>192.16837500000003</v>
      </c>
      <c r="P75" s="9">
        <f>VLOOKUP($G75,成本汇总!$A$1:$R$101,COLUMN()-7,FALSE)*$E75/SUMIF($G:$G,"="&amp;$G75,$E:$E)</f>
        <v>8.0911249999999999</v>
      </c>
      <c r="Q75" s="9">
        <f>VLOOKUP($G75,成本汇总!$A$1:$R$101,COLUMN()-7,FALSE)*$E75/SUMIF($G:$G,"="&amp;$G75,$E:$E)</f>
        <v>3.0340624999999997</v>
      </c>
      <c r="R75" s="9">
        <f>VLOOKUP($G75,成本汇总!$A$1:$R$101,COLUMN()-7,FALSE)*$E75/SUMIF($G:$G,"="&amp;$G75,$E:$E)</f>
        <v>8.0911249999999999</v>
      </c>
      <c r="S75" s="9">
        <f>VLOOKUP($G75,成本汇总!$A$1:$R$101,COLUMN()-7,FALSE)*$E75/SUMIF($G:$G,"="&amp;$G75,$E:$E)</f>
        <v>101.14125000000001</v>
      </c>
      <c r="T75" s="9">
        <f>VLOOKUP($G75,成本汇总!$A$1:$R$101,COLUMN()-7,FALSE)*$E75/SUMIF($G:$G,"="&amp;$G75,$E:$E)</f>
        <v>121.3625</v>
      </c>
      <c r="U75" s="9">
        <f>VLOOKUP($G75,成本汇总!$A$1:$R$101,COLUMN()-7,FALSE)*$E75/SUMIF($G:$G,"="&amp;$G75,$E:$E)</f>
        <v>0</v>
      </c>
      <c r="V75" s="9">
        <f>VLOOKUP($G75,成本汇总!$A$1:$R$101,COLUMN()-7,FALSE)*$E75/SUMIF($G:$G,"="&amp;$G75,$E:$E)</f>
        <v>7.8596874999999997</v>
      </c>
      <c r="W75" s="9">
        <f>VLOOKUP($G75,成本汇总!$A$1:$R$101,COLUMN()-7,FALSE)*$E75/SUMIF($G:$G,"="&amp;$G75,$E:$E)</f>
        <v>0</v>
      </c>
      <c r="X75" s="9">
        <f>VLOOKUP($G75,成本汇总!$A$1:$R$101,COLUMN()-7,FALSE)*$E75/SUMIF($G:$G,"="&amp;$G75,$E:$E)</f>
        <v>879.24812500000007</v>
      </c>
      <c r="Y75" s="43">
        <f>VLOOKUP($G75,成本汇总!$A$1:$R$101,COLUMN()-7,FALSE)*$E75/SUMIF($G:$G,"="&amp;$G75,$E:$E)</f>
        <v>7.8596874999999997</v>
      </c>
      <c r="Z75" t="str">
        <f t="shared" si="1"/>
        <v>2017-YH-ZI-IND</v>
      </c>
      <c r="AA75" t="e">
        <f>VLOOKUP(D75,Sheet7!$B$2:$C$13,2,FALSE)</f>
        <v>#N/A</v>
      </c>
      <c r="AB75" t="e">
        <v>#N/A</v>
      </c>
    </row>
    <row r="76" spans="1:28">
      <c r="A76" t="s">
        <v>413</v>
      </c>
      <c r="B76" t="s">
        <v>183</v>
      </c>
      <c r="C76" s="1" t="s">
        <v>424</v>
      </c>
      <c r="D76" t="s">
        <v>397</v>
      </c>
      <c r="E76">
        <v>2</v>
      </c>
      <c r="F76">
        <v>41</v>
      </c>
      <c r="G76" t="s">
        <v>465</v>
      </c>
      <c r="H76" t="s">
        <v>71</v>
      </c>
      <c r="I76" t="str">
        <f>VLOOKUP($G76,成本汇总!$A$1:$R$101,COLUMN()-7,FALSE)</f>
        <v>13C0183</v>
      </c>
      <c r="J76" t="str">
        <f>VLOOKUP($G76,成本汇总!$A$1:$R$101,COLUMN()-7,FALSE)</f>
        <v>张三</v>
      </c>
      <c r="K76" t="str">
        <f>VLOOKUP($G76,成本汇总!$A$1:$R$101,COLUMN()-7,FALSE)</f>
        <v>张三公司高管</v>
      </c>
      <c r="L76" t="str">
        <f>VLOOKUP($G76,成本汇总!$A$1:$R$101,COLUMN()-7,FALSE)</f>
        <v>办公室</v>
      </c>
      <c r="M76" t="str">
        <f>VLOOKUP($G76,成本汇总!$A$1:$R$101,COLUMN()-7,FALSE)</f>
        <v>管理费用</v>
      </c>
      <c r="N76" s="9">
        <f>VLOOKUP($G76,成本汇总!$A$1:$R$101,COLUMN()-7,FALSE)*$E76/SUMIF($G:$G,"="&amp;$G76,$E:$E)</f>
        <v>125</v>
      </c>
      <c r="O76" s="9">
        <f>VLOOKUP($G76,成本汇总!$A$1:$R$101,COLUMN()-7,FALSE)*$E76/SUMIF($G:$G,"="&amp;$G76,$E:$E)</f>
        <v>54.905250000000002</v>
      </c>
      <c r="P76" s="9">
        <f>VLOOKUP($G76,成本汇总!$A$1:$R$101,COLUMN()-7,FALSE)*$E76/SUMIF($G:$G,"="&amp;$G76,$E:$E)</f>
        <v>2.31175</v>
      </c>
      <c r="Q76" s="9">
        <f>VLOOKUP($G76,成本汇总!$A$1:$R$101,COLUMN()-7,FALSE)*$E76/SUMIF($G:$G,"="&amp;$G76,$E:$E)</f>
        <v>0.86687499999999995</v>
      </c>
      <c r="R76" s="9">
        <f>VLOOKUP($G76,成本汇总!$A$1:$R$101,COLUMN()-7,FALSE)*$E76/SUMIF($G:$G,"="&amp;$G76,$E:$E)</f>
        <v>2.31175</v>
      </c>
      <c r="S76" s="9">
        <f>VLOOKUP($G76,成本汇总!$A$1:$R$101,COLUMN()-7,FALSE)*$E76/SUMIF($G:$G,"="&amp;$G76,$E:$E)</f>
        <v>28.897500000000001</v>
      </c>
      <c r="T76" s="9">
        <f>VLOOKUP($G76,成本汇总!$A$1:$R$101,COLUMN()-7,FALSE)*$E76/SUMIF($G:$G,"="&amp;$G76,$E:$E)</f>
        <v>34.674999999999997</v>
      </c>
      <c r="U76" s="9">
        <f>VLOOKUP($G76,成本汇总!$A$1:$R$101,COLUMN()-7,FALSE)*$E76/SUMIF($G:$G,"="&amp;$G76,$E:$E)</f>
        <v>0</v>
      </c>
      <c r="V76" s="9">
        <f>VLOOKUP($G76,成本汇总!$A$1:$R$101,COLUMN()-7,FALSE)*$E76/SUMIF($G:$G,"="&amp;$G76,$E:$E)</f>
        <v>2.245625</v>
      </c>
      <c r="W76" s="9">
        <f>VLOOKUP($G76,成本汇总!$A$1:$R$101,COLUMN()-7,FALSE)*$E76/SUMIF($G:$G,"="&amp;$G76,$E:$E)</f>
        <v>0</v>
      </c>
      <c r="X76" s="9">
        <f>VLOOKUP($G76,成本汇总!$A$1:$R$101,COLUMN()-7,FALSE)*$E76/SUMIF($G:$G,"="&amp;$G76,$E:$E)</f>
        <v>251.21375000000003</v>
      </c>
      <c r="Y76" s="43">
        <f>VLOOKUP($G76,成本汇总!$A$1:$R$101,COLUMN()-7,FALSE)*$E76/SUMIF($G:$G,"="&amp;$G76,$E:$E)</f>
        <v>2.245625</v>
      </c>
      <c r="Z76" t="str">
        <f t="shared" si="1"/>
        <v>2016-ZGYL-ALL-G&amp;A</v>
      </c>
      <c r="AA76" t="e">
        <f>VLOOKUP(D76,Sheet7!$B$2:$C$13,2,FALSE)</f>
        <v>#N/A</v>
      </c>
      <c r="AB76" t="e">
        <v>#N/A</v>
      </c>
    </row>
    <row r="77" spans="1:28">
      <c r="A77" t="s">
        <v>413</v>
      </c>
      <c r="B77" t="s">
        <v>183</v>
      </c>
      <c r="C77" s="1" t="s">
        <v>425</v>
      </c>
      <c r="D77" t="s">
        <v>384</v>
      </c>
      <c r="E77">
        <v>40</v>
      </c>
      <c r="F77">
        <v>42</v>
      </c>
      <c r="G77" t="s">
        <v>465</v>
      </c>
      <c r="H77" t="s">
        <v>71</v>
      </c>
      <c r="I77" t="str">
        <f>VLOOKUP($G77,成本汇总!$A$1:$R$101,COLUMN()-7,FALSE)</f>
        <v>13C0183</v>
      </c>
      <c r="J77" t="str">
        <f>VLOOKUP($G77,成本汇总!$A$1:$R$101,COLUMN()-7,FALSE)</f>
        <v>张三</v>
      </c>
      <c r="K77" t="str">
        <f>VLOOKUP($G77,成本汇总!$A$1:$R$101,COLUMN()-7,FALSE)</f>
        <v>张三公司高管</v>
      </c>
      <c r="L77" t="str">
        <f>VLOOKUP($G77,成本汇总!$A$1:$R$101,COLUMN()-7,FALSE)</f>
        <v>办公室</v>
      </c>
      <c r="M77" t="str">
        <f>VLOOKUP($G77,成本汇总!$A$1:$R$101,COLUMN()-7,FALSE)</f>
        <v>管理费用</v>
      </c>
      <c r="N77" s="9">
        <f>VLOOKUP($G77,成本汇总!$A$1:$R$101,COLUMN()-7,FALSE)*$E77/SUMIF($G:$G,"="&amp;$G77,$E:$E)</f>
        <v>2500</v>
      </c>
      <c r="O77" s="9">
        <f>VLOOKUP($G77,成本汇总!$A$1:$R$101,COLUMN()-7,FALSE)*$E77/SUMIF($G:$G,"="&amp;$G77,$E:$E)</f>
        <v>1098.105</v>
      </c>
      <c r="P77" s="9">
        <f>VLOOKUP($G77,成本汇总!$A$1:$R$101,COLUMN()-7,FALSE)*$E77/SUMIF($G:$G,"="&amp;$G77,$E:$E)</f>
        <v>46.234999999999999</v>
      </c>
      <c r="Q77" s="9">
        <f>VLOOKUP($G77,成本汇总!$A$1:$R$101,COLUMN()-7,FALSE)*$E77/SUMIF($G:$G,"="&amp;$G77,$E:$E)</f>
        <v>17.337499999999999</v>
      </c>
      <c r="R77" s="9">
        <f>VLOOKUP($G77,成本汇总!$A$1:$R$101,COLUMN()-7,FALSE)*$E77/SUMIF($G:$G,"="&amp;$G77,$E:$E)</f>
        <v>46.234999999999999</v>
      </c>
      <c r="S77" s="9">
        <f>VLOOKUP($G77,成本汇总!$A$1:$R$101,COLUMN()-7,FALSE)*$E77/SUMIF($G:$G,"="&amp;$G77,$E:$E)</f>
        <v>577.95000000000005</v>
      </c>
      <c r="T77" s="9">
        <f>VLOOKUP($G77,成本汇总!$A$1:$R$101,COLUMN()-7,FALSE)*$E77/SUMIF($G:$G,"="&amp;$G77,$E:$E)</f>
        <v>693.5</v>
      </c>
      <c r="U77" s="9">
        <f>VLOOKUP($G77,成本汇总!$A$1:$R$101,COLUMN()-7,FALSE)*$E77/SUMIF($G:$G,"="&amp;$G77,$E:$E)</f>
        <v>0</v>
      </c>
      <c r="V77" s="9">
        <f>VLOOKUP($G77,成本汇总!$A$1:$R$101,COLUMN()-7,FALSE)*$E77/SUMIF($G:$G,"="&amp;$G77,$E:$E)</f>
        <v>44.912500000000001</v>
      </c>
      <c r="W77" s="9">
        <f>VLOOKUP($G77,成本汇总!$A$1:$R$101,COLUMN()-7,FALSE)*$E77/SUMIF($G:$G,"="&amp;$G77,$E:$E)</f>
        <v>0</v>
      </c>
      <c r="X77" s="9">
        <f>VLOOKUP($G77,成本汇总!$A$1:$R$101,COLUMN()-7,FALSE)*$E77/SUMIF($G:$G,"="&amp;$G77,$E:$E)</f>
        <v>5024.2750000000005</v>
      </c>
      <c r="Y77" s="43">
        <f>VLOOKUP($G77,成本汇总!$A$1:$R$101,COLUMN()-7,FALSE)*$E77/SUMIF($G:$G,"="&amp;$G77,$E:$E)</f>
        <v>44.912500000000001</v>
      </c>
      <c r="Z77" t="str">
        <f t="shared" si="1"/>
        <v>2017-UPA-BF-M&amp;D</v>
      </c>
      <c r="AA77" t="e">
        <f>VLOOKUP(D77,Sheet7!$B$2:$C$13,2,FALSE)</f>
        <v>#N/A</v>
      </c>
      <c r="AB77" t="e">
        <v>#N/A</v>
      </c>
    </row>
    <row r="78" spans="1:28">
      <c r="A78" t="s">
        <v>413</v>
      </c>
      <c r="B78" t="s">
        <v>183</v>
      </c>
      <c r="C78" s="1" t="s">
        <v>426</v>
      </c>
      <c r="D78" t="s">
        <v>350</v>
      </c>
      <c r="E78">
        <v>8</v>
      </c>
      <c r="F78">
        <v>43</v>
      </c>
      <c r="G78" t="s">
        <v>465</v>
      </c>
      <c r="H78" t="s">
        <v>71</v>
      </c>
      <c r="I78" t="str">
        <f>VLOOKUP($G78,成本汇总!$A$1:$R$101,COLUMN()-7,FALSE)</f>
        <v>13C0183</v>
      </c>
      <c r="J78" t="str">
        <f>VLOOKUP($G78,成本汇总!$A$1:$R$101,COLUMN()-7,FALSE)</f>
        <v>张三</v>
      </c>
      <c r="K78" t="str">
        <f>VLOOKUP($G78,成本汇总!$A$1:$R$101,COLUMN()-7,FALSE)</f>
        <v>张三公司高管</v>
      </c>
      <c r="L78" t="str">
        <f>VLOOKUP($G78,成本汇总!$A$1:$R$101,COLUMN()-7,FALSE)</f>
        <v>办公室</v>
      </c>
      <c r="M78" t="str">
        <f>VLOOKUP($G78,成本汇总!$A$1:$R$101,COLUMN()-7,FALSE)</f>
        <v>管理费用</v>
      </c>
      <c r="N78" s="9">
        <f>VLOOKUP($G78,成本汇总!$A$1:$R$101,COLUMN()-7,FALSE)*$E78/SUMIF($G:$G,"="&amp;$G78,$E:$E)</f>
        <v>500</v>
      </c>
      <c r="O78" s="9">
        <f>VLOOKUP($G78,成本汇总!$A$1:$R$101,COLUMN()-7,FALSE)*$E78/SUMIF($G:$G,"="&amp;$G78,$E:$E)</f>
        <v>219.62100000000001</v>
      </c>
      <c r="P78" s="9">
        <f>VLOOKUP($G78,成本汇总!$A$1:$R$101,COLUMN()-7,FALSE)*$E78/SUMIF($G:$G,"="&amp;$G78,$E:$E)</f>
        <v>9.2469999999999999</v>
      </c>
      <c r="Q78" s="9">
        <f>VLOOKUP($G78,成本汇总!$A$1:$R$101,COLUMN()-7,FALSE)*$E78/SUMIF($G:$G,"="&amp;$G78,$E:$E)</f>
        <v>3.4674999999999998</v>
      </c>
      <c r="R78" s="9">
        <f>VLOOKUP($G78,成本汇总!$A$1:$R$101,COLUMN()-7,FALSE)*$E78/SUMIF($G:$G,"="&amp;$G78,$E:$E)</f>
        <v>9.2469999999999999</v>
      </c>
      <c r="S78" s="9">
        <f>VLOOKUP($G78,成本汇总!$A$1:$R$101,COLUMN()-7,FALSE)*$E78/SUMIF($G:$G,"="&amp;$G78,$E:$E)</f>
        <v>115.59</v>
      </c>
      <c r="T78" s="9">
        <f>VLOOKUP($G78,成本汇总!$A$1:$R$101,COLUMN()-7,FALSE)*$E78/SUMIF($G:$G,"="&amp;$G78,$E:$E)</f>
        <v>138.69999999999999</v>
      </c>
      <c r="U78" s="9">
        <f>VLOOKUP($G78,成本汇总!$A$1:$R$101,COLUMN()-7,FALSE)*$E78/SUMIF($G:$G,"="&amp;$G78,$E:$E)</f>
        <v>0</v>
      </c>
      <c r="V78" s="9">
        <f>VLOOKUP($G78,成本汇总!$A$1:$R$101,COLUMN()-7,FALSE)*$E78/SUMIF($G:$G,"="&amp;$G78,$E:$E)</f>
        <v>8.9824999999999999</v>
      </c>
      <c r="W78" s="9">
        <f>VLOOKUP($G78,成本汇总!$A$1:$R$101,COLUMN()-7,FALSE)*$E78/SUMIF($G:$G,"="&amp;$G78,$E:$E)</f>
        <v>0</v>
      </c>
      <c r="X78" s="9">
        <f>VLOOKUP($G78,成本汇总!$A$1:$R$101,COLUMN()-7,FALSE)*$E78/SUMIF($G:$G,"="&amp;$G78,$E:$E)</f>
        <v>1004.8550000000001</v>
      </c>
      <c r="Y78" s="43">
        <f>VLOOKUP($G78,成本汇总!$A$1:$R$101,COLUMN()-7,FALSE)*$E78/SUMIF($G:$G,"="&amp;$G78,$E:$E)</f>
        <v>8.9824999999999999</v>
      </c>
      <c r="Z78" t="str">
        <f t="shared" si="1"/>
        <v>2016-UPA-IME-R&amp;D</v>
      </c>
      <c r="AA78" t="e">
        <f>VLOOKUP(D78,Sheet7!$B$2:$C$13,2,FALSE)</f>
        <v>#N/A</v>
      </c>
      <c r="AB78" t="e">
        <v>#N/A</v>
      </c>
    </row>
    <row r="79" spans="1:28">
      <c r="A79" t="s">
        <v>413</v>
      </c>
      <c r="B79" t="s">
        <v>183</v>
      </c>
      <c r="C79" s="1" t="s">
        <v>426</v>
      </c>
      <c r="D79" t="s">
        <v>412</v>
      </c>
      <c r="E79">
        <v>7</v>
      </c>
      <c r="F79">
        <v>43</v>
      </c>
      <c r="G79" t="s">
        <v>465</v>
      </c>
      <c r="H79" t="s">
        <v>71</v>
      </c>
      <c r="I79" t="str">
        <f>VLOOKUP($G79,成本汇总!$A$1:$R$101,COLUMN()-7,FALSE)</f>
        <v>13C0183</v>
      </c>
      <c r="J79" t="str">
        <f>VLOOKUP($G79,成本汇总!$A$1:$R$101,COLUMN()-7,FALSE)</f>
        <v>张三</v>
      </c>
      <c r="K79" t="str">
        <f>VLOOKUP($G79,成本汇总!$A$1:$R$101,COLUMN()-7,FALSE)</f>
        <v>张三公司高管</v>
      </c>
      <c r="L79" t="str">
        <f>VLOOKUP($G79,成本汇总!$A$1:$R$101,COLUMN()-7,FALSE)</f>
        <v>办公室</v>
      </c>
      <c r="M79" t="str">
        <f>VLOOKUP($G79,成本汇总!$A$1:$R$101,COLUMN()-7,FALSE)</f>
        <v>管理费用</v>
      </c>
      <c r="N79" s="9">
        <f>VLOOKUP($G79,成本汇总!$A$1:$R$101,COLUMN()-7,FALSE)*$E79/SUMIF($G:$G,"="&amp;$G79,$E:$E)</f>
        <v>437.5</v>
      </c>
      <c r="O79" s="9">
        <f>VLOOKUP($G79,成本汇总!$A$1:$R$101,COLUMN()-7,FALSE)*$E79/SUMIF($G:$G,"="&amp;$G79,$E:$E)</f>
        <v>192.16837500000003</v>
      </c>
      <c r="P79" s="9">
        <f>VLOOKUP($G79,成本汇总!$A$1:$R$101,COLUMN()-7,FALSE)*$E79/SUMIF($G:$G,"="&amp;$G79,$E:$E)</f>
        <v>8.0911249999999999</v>
      </c>
      <c r="Q79" s="9">
        <f>VLOOKUP($G79,成本汇总!$A$1:$R$101,COLUMN()-7,FALSE)*$E79/SUMIF($G:$G,"="&amp;$G79,$E:$E)</f>
        <v>3.0340624999999997</v>
      </c>
      <c r="R79" s="9">
        <f>VLOOKUP($G79,成本汇总!$A$1:$R$101,COLUMN()-7,FALSE)*$E79/SUMIF($G:$G,"="&amp;$G79,$E:$E)</f>
        <v>8.0911249999999999</v>
      </c>
      <c r="S79" s="9">
        <f>VLOOKUP($G79,成本汇总!$A$1:$R$101,COLUMN()-7,FALSE)*$E79/SUMIF($G:$G,"="&amp;$G79,$E:$E)</f>
        <v>101.14125000000001</v>
      </c>
      <c r="T79" s="9">
        <f>VLOOKUP($G79,成本汇总!$A$1:$R$101,COLUMN()-7,FALSE)*$E79/SUMIF($G:$G,"="&amp;$G79,$E:$E)</f>
        <v>121.3625</v>
      </c>
      <c r="U79" s="9">
        <f>VLOOKUP($G79,成本汇总!$A$1:$R$101,COLUMN()-7,FALSE)*$E79/SUMIF($G:$G,"="&amp;$G79,$E:$E)</f>
        <v>0</v>
      </c>
      <c r="V79" s="9">
        <f>VLOOKUP($G79,成本汇总!$A$1:$R$101,COLUMN()-7,FALSE)*$E79/SUMIF($G:$G,"="&amp;$G79,$E:$E)</f>
        <v>7.8596874999999997</v>
      </c>
      <c r="W79" s="9">
        <f>VLOOKUP($G79,成本汇总!$A$1:$R$101,COLUMN()-7,FALSE)*$E79/SUMIF($G:$G,"="&amp;$G79,$E:$E)</f>
        <v>0</v>
      </c>
      <c r="X79" s="9">
        <f>VLOOKUP($G79,成本汇总!$A$1:$R$101,COLUMN()-7,FALSE)*$E79/SUMIF($G:$G,"="&amp;$G79,$E:$E)</f>
        <v>879.24812500000007</v>
      </c>
      <c r="Y79" s="43">
        <f>VLOOKUP($G79,成本汇总!$A$1:$R$101,COLUMN()-7,FALSE)*$E79/SUMIF($G:$G,"="&amp;$G79,$E:$E)</f>
        <v>7.8596874999999997</v>
      </c>
      <c r="Z79" t="str">
        <f t="shared" si="1"/>
        <v>2016-EGA-IR&amp;D-IND</v>
      </c>
      <c r="AA79" t="e">
        <f>VLOOKUP(D79,Sheet7!$B$2:$C$13,2,FALSE)</f>
        <v>#N/A</v>
      </c>
      <c r="AB79" t="e">
        <v>#N/A</v>
      </c>
    </row>
    <row r="80" spans="1:28">
      <c r="A80" t="s">
        <v>413</v>
      </c>
      <c r="B80" t="s">
        <v>183</v>
      </c>
      <c r="C80" s="1" t="s">
        <v>426</v>
      </c>
      <c r="D80" t="s">
        <v>399</v>
      </c>
      <c r="E80">
        <v>13</v>
      </c>
      <c r="F80">
        <v>43</v>
      </c>
      <c r="G80" t="s">
        <v>465</v>
      </c>
      <c r="H80" t="s">
        <v>71</v>
      </c>
      <c r="I80" t="str">
        <f>VLOOKUP($G80,成本汇总!$A$1:$R$101,COLUMN()-7,FALSE)</f>
        <v>13C0183</v>
      </c>
      <c r="J80" t="str">
        <f>VLOOKUP($G80,成本汇总!$A$1:$R$101,COLUMN()-7,FALSE)</f>
        <v>张三</v>
      </c>
      <c r="K80" t="str">
        <f>VLOOKUP($G80,成本汇总!$A$1:$R$101,COLUMN()-7,FALSE)</f>
        <v>张三公司高管</v>
      </c>
      <c r="L80" t="str">
        <f>VLOOKUP($G80,成本汇总!$A$1:$R$101,COLUMN()-7,FALSE)</f>
        <v>办公室</v>
      </c>
      <c r="M80" t="str">
        <f>VLOOKUP($G80,成本汇总!$A$1:$R$101,COLUMN()-7,FALSE)</f>
        <v>管理费用</v>
      </c>
      <c r="N80" s="9">
        <f>VLOOKUP($G80,成本汇总!$A$1:$R$101,COLUMN()-7,FALSE)*$E80/SUMIF($G:$G,"="&amp;$G80,$E:$E)</f>
        <v>812.5</v>
      </c>
      <c r="O80" s="9">
        <f>VLOOKUP($G80,成本汇总!$A$1:$R$101,COLUMN()-7,FALSE)*$E80/SUMIF($G:$G,"="&amp;$G80,$E:$E)</f>
        <v>356.88412499999998</v>
      </c>
      <c r="P80" s="9">
        <f>VLOOKUP($G80,成本汇总!$A$1:$R$101,COLUMN()-7,FALSE)*$E80/SUMIF($G:$G,"="&amp;$G80,$E:$E)</f>
        <v>15.026374999999998</v>
      </c>
      <c r="Q80" s="9">
        <f>VLOOKUP($G80,成本汇总!$A$1:$R$101,COLUMN()-7,FALSE)*$E80/SUMIF($G:$G,"="&amp;$G80,$E:$E)</f>
        <v>5.6346875000000001</v>
      </c>
      <c r="R80" s="9">
        <f>VLOOKUP($G80,成本汇总!$A$1:$R$101,COLUMN()-7,FALSE)*$E80/SUMIF($G:$G,"="&amp;$G80,$E:$E)</f>
        <v>15.026374999999998</v>
      </c>
      <c r="S80" s="9">
        <f>VLOOKUP($G80,成本汇总!$A$1:$R$101,COLUMN()-7,FALSE)*$E80/SUMIF($G:$G,"="&amp;$G80,$E:$E)</f>
        <v>187.83375000000001</v>
      </c>
      <c r="T80" s="9">
        <f>VLOOKUP($G80,成本汇总!$A$1:$R$101,COLUMN()-7,FALSE)*$E80/SUMIF($G:$G,"="&amp;$G80,$E:$E)</f>
        <v>225.38749999999999</v>
      </c>
      <c r="U80" s="9">
        <f>VLOOKUP($G80,成本汇总!$A$1:$R$101,COLUMN()-7,FALSE)*$E80/SUMIF($G:$G,"="&amp;$G80,$E:$E)</f>
        <v>0</v>
      </c>
      <c r="V80" s="9">
        <f>VLOOKUP($G80,成本汇总!$A$1:$R$101,COLUMN()-7,FALSE)*$E80/SUMIF($G:$G,"="&amp;$G80,$E:$E)</f>
        <v>14.596562500000001</v>
      </c>
      <c r="W80" s="9">
        <f>VLOOKUP($G80,成本汇总!$A$1:$R$101,COLUMN()-7,FALSE)*$E80/SUMIF($G:$G,"="&amp;$G80,$E:$E)</f>
        <v>0</v>
      </c>
      <c r="X80" s="9">
        <f>VLOOKUP($G80,成本汇总!$A$1:$R$101,COLUMN()-7,FALSE)*$E80/SUMIF($G:$G,"="&amp;$G80,$E:$E)</f>
        <v>1632.8893750000002</v>
      </c>
      <c r="Y80" s="43">
        <f>VLOOKUP($G80,成本汇总!$A$1:$R$101,COLUMN()-7,FALSE)*$E80/SUMIF($G:$G,"="&amp;$G80,$E:$E)</f>
        <v>14.596562500000001</v>
      </c>
      <c r="Z80" t="str">
        <f t="shared" si="1"/>
        <v>2017-UBS-ZS-AG</v>
      </c>
      <c r="AA80" t="e">
        <f>VLOOKUP(D80,Sheet7!$B$2:$C$13,2,FALSE)</f>
        <v>#N/A</v>
      </c>
      <c r="AB80" t="e">
        <v>#N/A</v>
      </c>
    </row>
    <row r="81" spans="1:28">
      <c r="A81" t="s">
        <v>413</v>
      </c>
      <c r="B81" t="s">
        <v>183</v>
      </c>
      <c r="C81" s="1" t="s">
        <v>426</v>
      </c>
      <c r="D81" t="s">
        <v>389</v>
      </c>
      <c r="E81">
        <v>12</v>
      </c>
      <c r="F81">
        <v>43</v>
      </c>
      <c r="G81" t="s">
        <v>465</v>
      </c>
      <c r="H81" t="s">
        <v>71</v>
      </c>
      <c r="I81" t="str">
        <f>VLOOKUP($G81,成本汇总!$A$1:$R$101,COLUMN()-7,FALSE)</f>
        <v>13C0183</v>
      </c>
      <c r="J81" t="str">
        <f>VLOOKUP($G81,成本汇总!$A$1:$R$101,COLUMN()-7,FALSE)</f>
        <v>张三</v>
      </c>
      <c r="K81" t="str">
        <f>VLOOKUP($G81,成本汇总!$A$1:$R$101,COLUMN()-7,FALSE)</f>
        <v>张三公司高管</v>
      </c>
      <c r="L81" t="str">
        <f>VLOOKUP($G81,成本汇总!$A$1:$R$101,COLUMN()-7,FALSE)</f>
        <v>办公室</v>
      </c>
      <c r="M81" t="str">
        <f>VLOOKUP($G81,成本汇总!$A$1:$R$101,COLUMN()-7,FALSE)</f>
        <v>管理费用</v>
      </c>
      <c r="N81" s="9">
        <f>VLOOKUP($G81,成本汇总!$A$1:$R$101,COLUMN()-7,FALSE)*$E81/SUMIF($G:$G,"="&amp;$G81,$E:$E)</f>
        <v>750</v>
      </c>
      <c r="O81" s="9">
        <f>VLOOKUP($G81,成本汇总!$A$1:$R$101,COLUMN()-7,FALSE)*$E81/SUMIF($G:$G,"="&amp;$G81,$E:$E)</f>
        <v>329.43150000000003</v>
      </c>
      <c r="P81" s="9">
        <f>VLOOKUP($G81,成本汇总!$A$1:$R$101,COLUMN()-7,FALSE)*$E81/SUMIF($G:$G,"="&amp;$G81,$E:$E)</f>
        <v>13.870499999999998</v>
      </c>
      <c r="Q81" s="9">
        <f>VLOOKUP($G81,成本汇总!$A$1:$R$101,COLUMN()-7,FALSE)*$E81/SUMIF($G:$G,"="&amp;$G81,$E:$E)</f>
        <v>5.2012499999999999</v>
      </c>
      <c r="R81" s="9">
        <f>VLOOKUP($G81,成本汇总!$A$1:$R$101,COLUMN()-7,FALSE)*$E81/SUMIF($G:$G,"="&amp;$G81,$E:$E)</f>
        <v>13.870499999999998</v>
      </c>
      <c r="S81" s="9">
        <f>VLOOKUP($G81,成本汇总!$A$1:$R$101,COLUMN()-7,FALSE)*$E81/SUMIF($G:$G,"="&amp;$G81,$E:$E)</f>
        <v>173.38500000000002</v>
      </c>
      <c r="T81" s="9">
        <f>VLOOKUP($G81,成本汇总!$A$1:$R$101,COLUMN()-7,FALSE)*$E81/SUMIF($G:$G,"="&amp;$G81,$E:$E)</f>
        <v>208.05</v>
      </c>
      <c r="U81" s="9">
        <f>VLOOKUP($G81,成本汇总!$A$1:$R$101,COLUMN()-7,FALSE)*$E81/SUMIF($G:$G,"="&amp;$G81,$E:$E)</f>
        <v>0</v>
      </c>
      <c r="V81" s="9">
        <f>VLOOKUP($G81,成本汇总!$A$1:$R$101,COLUMN()-7,FALSE)*$E81/SUMIF($G:$G,"="&amp;$G81,$E:$E)</f>
        <v>13.473750000000001</v>
      </c>
      <c r="W81" s="9">
        <f>VLOOKUP($G81,成本汇总!$A$1:$R$101,COLUMN()-7,FALSE)*$E81/SUMIF($G:$G,"="&amp;$G81,$E:$E)</f>
        <v>0</v>
      </c>
      <c r="X81" s="9">
        <f>VLOOKUP($G81,成本汇总!$A$1:$R$101,COLUMN()-7,FALSE)*$E81/SUMIF($G:$G,"="&amp;$G81,$E:$E)</f>
        <v>1507.2825</v>
      </c>
      <c r="Y81" s="43">
        <f>VLOOKUP($G81,成本汇总!$A$1:$R$101,COLUMN()-7,FALSE)*$E81/SUMIF($G:$G,"="&amp;$G81,$E:$E)</f>
        <v>13.473750000000001</v>
      </c>
      <c r="Z81" t="str">
        <f t="shared" si="1"/>
        <v>2017-BAM-ZI-IND</v>
      </c>
      <c r="AA81" t="e">
        <f>VLOOKUP(D81,Sheet7!$B$2:$C$13,2,FALSE)</f>
        <v>#N/A</v>
      </c>
      <c r="AB81" t="e">
        <v>#N/A</v>
      </c>
    </row>
    <row r="82" spans="1:28">
      <c r="A82" t="s">
        <v>413</v>
      </c>
      <c r="B82" t="s">
        <v>183</v>
      </c>
      <c r="C82" s="1" t="s">
        <v>423</v>
      </c>
      <c r="D82" t="s">
        <v>317</v>
      </c>
      <c r="E82">
        <v>32</v>
      </c>
      <c r="F82">
        <v>40</v>
      </c>
      <c r="G82" t="s">
        <v>471</v>
      </c>
      <c r="H82" t="s">
        <v>71</v>
      </c>
      <c r="I82" t="str">
        <f>VLOOKUP($G82,成本汇总!$A$1:$R$101,COLUMN()-7,FALSE)</f>
        <v>16L7210</v>
      </c>
      <c r="J82" t="str">
        <f>VLOOKUP($G82,成本汇总!$A$1:$R$101,COLUMN()-7,FALSE)</f>
        <v>赵六</v>
      </c>
      <c r="K82" t="str">
        <f>VLOOKUP($G82,成本汇总!$A$1:$R$101,COLUMN()-7,FALSE)</f>
        <v>赵六公司高管</v>
      </c>
      <c r="L82" t="str">
        <f>VLOOKUP($G82,成本汇总!$A$1:$R$101,COLUMN()-7,FALSE)</f>
        <v>北京分公司</v>
      </c>
      <c r="M82" t="str">
        <f>VLOOKUP($G82,成本汇总!$A$1:$R$101,COLUMN()-7,FALSE)</f>
        <v>主营业务成本</v>
      </c>
      <c r="N82" s="9">
        <f>VLOOKUP($G82,成本汇总!$A$1:$R$101,COLUMN()-7,FALSE)*$E82/SUMIF($G:$G,"="&amp;$G82,$E:$E)</f>
        <v>5000</v>
      </c>
      <c r="O82" s="9">
        <f>VLOOKUP($G82,成本汇总!$A$1:$R$101,COLUMN()-7,FALSE)*$E82/SUMIF($G:$G,"="&amp;$G82,$E:$E)</f>
        <v>603.85799999999995</v>
      </c>
      <c r="P82" s="9">
        <f>VLOOKUP($G82,成本汇总!$A$1:$R$101,COLUMN()-7,FALSE)*$E82/SUMIF($G:$G,"="&amp;$G82,$E:$E)</f>
        <v>22.247999999999998</v>
      </c>
      <c r="Q82" s="9">
        <f>VLOOKUP($G82,成本汇总!$A$1:$R$101,COLUMN()-7,FALSE)*$E82/SUMIF($G:$G,"="&amp;$G82,$E:$E)</f>
        <v>11.442</v>
      </c>
      <c r="R82" s="9">
        <f>VLOOKUP($G82,成本汇总!$A$1:$R$101,COLUMN()-7,FALSE)*$E82/SUMIF($G:$G,"="&amp;$G82,$E:$E)</f>
        <v>28.604000000000003</v>
      </c>
      <c r="S82" s="9">
        <f>VLOOKUP($G82,成本汇总!$A$1:$R$101,COLUMN()-7,FALSE)*$E82/SUMIF($G:$G,"="&amp;$G82,$E:$E)</f>
        <v>292.39400000000001</v>
      </c>
      <c r="T82" s="9">
        <f>VLOOKUP($G82,成本汇总!$A$1:$R$101,COLUMN()-7,FALSE)*$E82/SUMIF($G:$G,"="&amp;$G82,$E:$E)</f>
        <v>410.2</v>
      </c>
      <c r="U82" s="9">
        <f>VLOOKUP($G82,成本汇总!$A$1:$R$101,COLUMN()-7,FALSE)*$E82/SUMIF($G:$G,"="&amp;$G82,$E:$E)</f>
        <v>0</v>
      </c>
      <c r="V82" s="9">
        <f>VLOOKUP($G82,成本汇总!$A$1:$R$101,COLUMN()-7,FALSE)*$E82/SUMIF($G:$G,"="&amp;$G82,$E:$E)</f>
        <v>35.93</v>
      </c>
      <c r="W82" s="9">
        <f>VLOOKUP($G82,成本汇总!$A$1:$R$101,COLUMN()-7,FALSE)*$E82/SUMIF($G:$G,"="&amp;$G82,$E:$E)</f>
        <v>0</v>
      </c>
      <c r="X82" s="9">
        <f>VLOOKUP($G82,成本汇总!$A$1:$R$101,COLUMN()-7,FALSE)*$E82/SUMIF($G:$G,"="&amp;$G82,$E:$E)</f>
        <v>6404.6760000000013</v>
      </c>
      <c r="Y82" s="43">
        <f>VLOOKUP($G82,成本汇总!$A$1:$R$101,COLUMN()-7,FALSE)*$E82/SUMIF($G:$G,"="&amp;$G82,$E:$E)</f>
        <v>35.93</v>
      </c>
      <c r="Z82" t="str">
        <f t="shared" si="1"/>
        <v>A</v>
      </c>
      <c r="AA82" t="str">
        <f>VLOOKUP(D82,Sheet7!$B$2:$C$13,2,FALSE)</f>
        <v>A</v>
      </c>
      <c r="AB82" t="e">
        <v>#N/A</v>
      </c>
    </row>
    <row r="83" spans="1:28">
      <c r="A83" t="s">
        <v>413</v>
      </c>
      <c r="B83" t="s">
        <v>183</v>
      </c>
      <c r="C83" s="1" t="s">
        <v>423</v>
      </c>
      <c r="D83" t="s">
        <v>384</v>
      </c>
      <c r="E83">
        <v>8</v>
      </c>
      <c r="F83">
        <v>40</v>
      </c>
      <c r="G83" t="s">
        <v>471</v>
      </c>
      <c r="H83" t="s">
        <v>71</v>
      </c>
      <c r="I83" t="str">
        <f>VLOOKUP($G83,成本汇总!$A$1:$R$101,COLUMN()-7,FALSE)</f>
        <v>16L7210</v>
      </c>
      <c r="J83" t="str">
        <f>VLOOKUP($G83,成本汇总!$A$1:$R$101,COLUMN()-7,FALSE)</f>
        <v>赵六</v>
      </c>
      <c r="K83" t="str">
        <f>VLOOKUP($G83,成本汇总!$A$1:$R$101,COLUMN()-7,FALSE)</f>
        <v>赵六公司高管</v>
      </c>
      <c r="L83" t="str">
        <f>VLOOKUP($G83,成本汇总!$A$1:$R$101,COLUMN()-7,FALSE)</f>
        <v>北京分公司</v>
      </c>
      <c r="M83" t="str">
        <f>VLOOKUP($G83,成本汇总!$A$1:$R$101,COLUMN()-7,FALSE)</f>
        <v>主营业务成本</v>
      </c>
      <c r="N83" s="9">
        <f>VLOOKUP($G83,成本汇总!$A$1:$R$101,COLUMN()-7,FALSE)*$E83/SUMIF($G:$G,"="&amp;$G83,$E:$E)</f>
        <v>1250</v>
      </c>
      <c r="O83" s="9">
        <f>VLOOKUP($G83,成本汇总!$A$1:$R$101,COLUMN()-7,FALSE)*$E83/SUMIF($G:$G,"="&amp;$G83,$E:$E)</f>
        <v>150.96449999999999</v>
      </c>
      <c r="P83" s="9">
        <f>VLOOKUP($G83,成本汇总!$A$1:$R$101,COLUMN()-7,FALSE)*$E83/SUMIF($G:$G,"="&amp;$G83,$E:$E)</f>
        <v>5.5619999999999994</v>
      </c>
      <c r="Q83" s="9">
        <f>VLOOKUP($G83,成本汇总!$A$1:$R$101,COLUMN()-7,FALSE)*$E83/SUMIF($G:$G,"="&amp;$G83,$E:$E)</f>
        <v>2.8605</v>
      </c>
      <c r="R83" s="9">
        <f>VLOOKUP($G83,成本汇总!$A$1:$R$101,COLUMN()-7,FALSE)*$E83/SUMIF($G:$G,"="&amp;$G83,$E:$E)</f>
        <v>7.1510000000000007</v>
      </c>
      <c r="S83" s="9">
        <f>VLOOKUP($G83,成本汇总!$A$1:$R$101,COLUMN()-7,FALSE)*$E83/SUMIF($G:$G,"="&amp;$G83,$E:$E)</f>
        <v>73.098500000000001</v>
      </c>
      <c r="T83" s="9">
        <f>VLOOKUP($G83,成本汇总!$A$1:$R$101,COLUMN()-7,FALSE)*$E83/SUMIF($G:$G,"="&amp;$G83,$E:$E)</f>
        <v>102.55</v>
      </c>
      <c r="U83" s="9">
        <f>VLOOKUP($G83,成本汇总!$A$1:$R$101,COLUMN()-7,FALSE)*$E83/SUMIF($G:$G,"="&amp;$G83,$E:$E)</f>
        <v>0</v>
      </c>
      <c r="V83" s="9">
        <f>VLOOKUP($G83,成本汇总!$A$1:$R$101,COLUMN()-7,FALSE)*$E83/SUMIF($G:$G,"="&amp;$G83,$E:$E)</f>
        <v>8.9824999999999999</v>
      </c>
      <c r="W83" s="9">
        <f>VLOOKUP($G83,成本汇总!$A$1:$R$101,COLUMN()-7,FALSE)*$E83/SUMIF($G:$G,"="&amp;$G83,$E:$E)</f>
        <v>0</v>
      </c>
      <c r="X83" s="9">
        <f>VLOOKUP($G83,成本汇总!$A$1:$R$101,COLUMN()-7,FALSE)*$E83/SUMIF($G:$G,"="&amp;$G83,$E:$E)</f>
        <v>1601.1690000000003</v>
      </c>
      <c r="Y83" s="43">
        <f>VLOOKUP($G83,成本汇总!$A$1:$R$101,COLUMN()-7,FALSE)*$E83/SUMIF($G:$G,"="&amp;$G83,$E:$E)</f>
        <v>8.9824999999999999</v>
      </c>
      <c r="Z83" t="str">
        <f t="shared" si="1"/>
        <v>2017-UPA-BF-M&amp;D</v>
      </c>
      <c r="AA83" t="e">
        <f>VLOOKUP(D83,Sheet7!$B$2:$C$13,2,FALSE)</f>
        <v>#N/A</v>
      </c>
      <c r="AB83" t="e">
        <v>#N/A</v>
      </c>
    </row>
    <row r="84" spans="1:28">
      <c r="A84" t="s">
        <v>413</v>
      </c>
      <c r="B84" t="s">
        <v>183</v>
      </c>
      <c r="C84" s="1" t="s">
        <v>424</v>
      </c>
      <c r="D84" t="s">
        <v>400</v>
      </c>
      <c r="E84">
        <v>22</v>
      </c>
      <c r="F84">
        <v>41</v>
      </c>
      <c r="G84" t="s">
        <v>471</v>
      </c>
      <c r="H84" t="s">
        <v>71</v>
      </c>
      <c r="I84" t="str">
        <f>VLOOKUP($G84,成本汇总!$A$1:$R$101,COLUMN()-7,FALSE)</f>
        <v>16L7210</v>
      </c>
      <c r="J84" t="str">
        <f>VLOOKUP($G84,成本汇总!$A$1:$R$101,COLUMN()-7,FALSE)</f>
        <v>赵六</v>
      </c>
      <c r="K84" t="str">
        <f>VLOOKUP($G84,成本汇总!$A$1:$R$101,COLUMN()-7,FALSE)</f>
        <v>赵六公司高管</v>
      </c>
      <c r="L84" t="str">
        <f>VLOOKUP($G84,成本汇总!$A$1:$R$101,COLUMN()-7,FALSE)</f>
        <v>北京分公司</v>
      </c>
      <c r="M84" t="str">
        <f>VLOOKUP($G84,成本汇总!$A$1:$R$101,COLUMN()-7,FALSE)</f>
        <v>主营业务成本</v>
      </c>
      <c r="N84" s="9">
        <f>VLOOKUP($G84,成本汇总!$A$1:$R$101,COLUMN()-7,FALSE)*$E84/SUMIF($G:$G,"="&amp;$G84,$E:$E)</f>
        <v>3437.5</v>
      </c>
      <c r="O84" s="9">
        <f>VLOOKUP($G84,成本汇总!$A$1:$R$101,COLUMN()-7,FALSE)*$E84/SUMIF($G:$G,"="&amp;$G84,$E:$E)</f>
        <v>415.15237500000001</v>
      </c>
      <c r="P84" s="9">
        <f>VLOOKUP($G84,成本汇总!$A$1:$R$101,COLUMN()-7,FALSE)*$E84/SUMIF($G:$G,"="&amp;$G84,$E:$E)</f>
        <v>15.295499999999999</v>
      </c>
      <c r="Q84" s="9">
        <f>VLOOKUP($G84,成本汇总!$A$1:$R$101,COLUMN()-7,FALSE)*$E84/SUMIF($G:$G,"="&amp;$G84,$E:$E)</f>
        <v>7.8663750000000006</v>
      </c>
      <c r="R84" s="9">
        <f>VLOOKUP($G84,成本汇总!$A$1:$R$101,COLUMN()-7,FALSE)*$E84/SUMIF($G:$G,"="&amp;$G84,$E:$E)</f>
        <v>19.66525</v>
      </c>
      <c r="S84" s="9">
        <f>VLOOKUP($G84,成本汇总!$A$1:$R$101,COLUMN()-7,FALSE)*$E84/SUMIF($G:$G,"="&amp;$G84,$E:$E)</f>
        <v>201.02087499999999</v>
      </c>
      <c r="T84" s="9">
        <f>VLOOKUP($G84,成本汇总!$A$1:$R$101,COLUMN()-7,FALSE)*$E84/SUMIF($G:$G,"="&amp;$G84,$E:$E)</f>
        <v>282.01249999999999</v>
      </c>
      <c r="U84" s="9">
        <f>VLOOKUP($G84,成本汇总!$A$1:$R$101,COLUMN()-7,FALSE)*$E84/SUMIF($G:$G,"="&amp;$G84,$E:$E)</f>
        <v>0</v>
      </c>
      <c r="V84" s="9">
        <f>VLOOKUP($G84,成本汇总!$A$1:$R$101,COLUMN()-7,FALSE)*$E84/SUMIF($G:$G,"="&amp;$G84,$E:$E)</f>
        <v>24.701875000000001</v>
      </c>
      <c r="W84" s="9">
        <f>VLOOKUP($G84,成本汇总!$A$1:$R$101,COLUMN()-7,FALSE)*$E84/SUMIF($G:$G,"="&amp;$G84,$E:$E)</f>
        <v>0</v>
      </c>
      <c r="X84" s="9">
        <f>VLOOKUP($G84,成本汇总!$A$1:$R$101,COLUMN()-7,FALSE)*$E84/SUMIF($G:$G,"="&amp;$G84,$E:$E)</f>
        <v>4403.214750000001</v>
      </c>
      <c r="Y84" s="43">
        <f>VLOOKUP($G84,成本汇总!$A$1:$R$101,COLUMN()-7,FALSE)*$E84/SUMIF($G:$G,"="&amp;$G84,$E:$E)</f>
        <v>24.701875000000001</v>
      </c>
      <c r="Z84" t="str">
        <f t="shared" si="1"/>
        <v>2017-GSDS-BF-UPAS</v>
      </c>
      <c r="AA84" t="e">
        <f>VLOOKUP(D84,Sheet7!$B$2:$C$13,2,FALSE)</f>
        <v>#N/A</v>
      </c>
      <c r="AB84" t="e">
        <v>#N/A</v>
      </c>
    </row>
    <row r="85" spans="1:28">
      <c r="A85" t="s">
        <v>413</v>
      </c>
      <c r="B85" t="s">
        <v>183</v>
      </c>
      <c r="C85" s="1" t="s">
        <v>424</v>
      </c>
      <c r="D85" t="s">
        <v>384</v>
      </c>
      <c r="E85">
        <v>16</v>
      </c>
      <c r="F85">
        <v>41</v>
      </c>
      <c r="G85" t="s">
        <v>471</v>
      </c>
      <c r="H85" t="s">
        <v>71</v>
      </c>
      <c r="I85" t="str">
        <f>VLOOKUP($G85,成本汇总!$A$1:$R$101,COLUMN()-7,FALSE)</f>
        <v>16L7210</v>
      </c>
      <c r="J85" t="str">
        <f>VLOOKUP($G85,成本汇总!$A$1:$R$101,COLUMN()-7,FALSE)</f>
        <v>赵六</v>
      </c>
      <c r="K85" t="str">
        <f>VLOOKUP($G85,成本汇总!$A$1:$R$101,COLUMN()-7,FALSE)</f>
        <v>赵六公司高管</v>
      </c>
      <c r="L85" t="str">
        <f>VLOOKUP($G85,成本汇总!$A$1:$R$101,COLUMN()-7,FALSE)</f>
        <v>北京分公司</v>
      </c>
      <c r="M85" t="str">
        <f>VLOOKUP($G85,成本汇总!$A$1:$R$101,COLUMN()-7,FALSE)</f>
        <v>主营业务成本</v>
      </c>
      <c r="N85" s="9">
        <f>VLOOKUP($G85,成本汇总!$A$1:$R$101,COLUMN()-7,FALSE)*$E85/SUMIF($G:$G,"="&amp;$G85,$E:$E)</f>
        <v>2500</v>
      </c>
      <c r="O85" s="9">
        <f>VLOOKUP($G85,成本汇总!$A$1:$R$101,COLUMN()-7,FALSE)*$E85/SUMIF($G:$G,"="&amp;$G85,$E:$E)</f>
        <v>301.92899999999997</v>
      </c>
      <c r="P85" s="9">
        <f>VLOOKUP($G85,成本汇总!$A$1:$R$101,COLUMN()-7,FALSE)*$E85/SUMIF($G:$G,"="&amp;$G85,$E:$E)</f>
        <v>11.123999999999999</v>
      </c>
      <c r="Q85" s="9">
        <f>VLOOKUP($G85,成本汇总!$A$1:$R$101,COLUMN()-7,FALSE)*$E85/SUMIF($G:$G,"="&amp;$G85,$E:$E)</f>
        <v>5.7210000000000001</v>
      </c>
      <c r="R85" s="9">
        <f>VLOOKUP($G85,成本汇总!$A$1:$R$101,COLUMN()-7,FALSE)*$E85/SUMIF($G:$G,"="&amp;$G85,$E:$E)</f>
        <v>14.302000000000001</v>
      </c>
      <c r="S85" s="9">
        <f>VLOOKUP($G85,成本汇总!$A$1:$R$101,COLUMN()-7,FALSE)*$E85/SUMIF($G:$G,"="&amp;$G85,$E:$E)</f>
        <v>146.197</v>
      </c>
      <c r="T85" s="9">
        <f>VLOOKUP($G85,成本汇总!$A$1:$R$101,COLUMN()-7,FALSE)*$E85/SUMIF($G:$G,"="&amp;$G85,$E:$E)</f>
        <v>205.1</v>
      </c>
      <c r="U85" s="9">
        <f>VLOOKUP($G85,成本汇总!$A$1:$R$101,COLUMN()-7,FALSE)*$E85/SUMIF($G:$G,"="&amp;$G85,$E:$E)</f>
        <v>0</v>
      </c>
      <c r="V85" s="9">
        <f>VLOOKUP($G85,成本汇总!$A$1:$R$101,COLUMN()-7,FALSE)*$E85/SUMIF($G:$G,"="&amp;$G85,$E:$E)</f>
        <v>17.965</v>
      </c>
      <c r="W85" s="9">
        <f>VLOOKUP($G85,成本汇总!$A$1:$R$101,COLUMN()-7,FALSE)*$E85/SUMIF($G:$G,"="&amp;$G85,$E:$E)</f>
        <v>0</v>
      </c>
      <c r="X85" s="9">
        <f>VLOOKUP($G85,成本汇总!$A$1:$R$101,COLUMN()-7,FALSE)*$E85/SUMIF($G:$G,"="&amp;$G85,$E:$E)</f>
        <v>3202.3380000000006</v>
      </c>
      <c r="Y85" s="43">
        <f>VLOOKUP($G85,成本汇总!$A$1:$R$101,COLUMN()-7,FALSE)*$E85/SUMIF($G:$G,"="&amp;$G85,$E:$E)</f>
        <v>17.965</v>
      </c>
      <c r="Z85" t="str">
        <f t="shared" si="1"/>
        <v>2017-UPA-BF-M&amp;D</v>
      </c>
      <c r="AA85" t="e">
        <f>VLOOKUP(D85,Sheet7!$B$2:$C$13,2,FALSE)</f>
        <v>#N/A</v>
      </c>
      <c r="AB85" t="e">
        <v>#N/A</v>
      </c>
    </row>
    <row r="86" spans="1:28">
      <c r="A86" t="s">
        <v>413</v>
      </c>
      <c r="B86" t="s">
        <v>183</v>
      </c>
      <c r="C86" s="1" t="s">
        <v>424</v>
      </c>
      <c r="D86" t="s">
        <v>391</v>
      </c>
      <c r="E86">
        <v>2</v>
      </c>
      <c r="F86">
        <v>41</v>
      </c>
      <c r="G86" t="s">
        <v>471</v>
      </c>
      <c r="H86" t="s">
        <v>71</v>
      </c>
      <c r="I86" t="str">
        <f>VLOOKUP($G86,成本汇总!$A$1:$R$101,COLUMN()-7,FALSE)</f>
        <v>16L7210</v>
      </c>
      <c r="J86" t="str">
        <f>VLOOKUP($G86,成本汇总!$A$1:$R$101,COLUMN()-7,FALSE)</f>
        <v>赵六</v>
      </c>
      <c r="K86" t="str">
        <f>VLOOKUP($G86,成本汇总!$A$1:$R$101,COLUMN()-7,FALSE)</f>
        <v>赵六公司高管</v>
      </c>
      <c r="L86" t="str">
        <f>VLOOKUP($G86,成本汇总!$A$1:$R$101,COLUMN()-7,FALSE)</f>
        <v>北京分公司</v>
      </c>
      <c r="M86" t="str">
        <f>VLOOKUP($G86,成本汇总!$A$1:$R$101,COLUMN()-7,FALSE)</f>
        <v>主营业务成本</v>
      </c>
      <c r="N86" s="9">
        <f>VLOOKUP($G86,成本汇总!$A$1:$R$101,COLUMN()-7,FALSE)*$E86/SUMIF($G:$G,"="&amp;$G86,$E:$E)</f>
        <v>312.5</v>
      </c>
      <c r="O86" s="9">
        <f>VLOOKUP($G86,成本汇总!$A$1:$R$101,COLUMN()-7,FALSE)*$E86/SUMIF($G:$G,"="&amp;$G86,$E:$E)</f>
        <v>37.741124999999997</v>
      </c>
      <c r="P86" s="9">
        <f>VLOOKUP($G86,成本汇总!$A$1:$R$101,COLUMN()-7,FALSE)*$E86/SUMIF($G:$G,"="&amp;$G86,$E:$E)</f>
        <v>1.3904999999999998</v>
      </c>
      <c r="Q86" s="9">
        <f>VLOOKUP($G86,成本汇总!$A$1:$R$101,COLUMN()-7,FALSE)*$E86/SUMIF($G:$G,"="&amp;$G86,$E:$E)</f>
        <v>0.71512500000000001</v>
      </c>
      <c r="R86" s="9">
        <f>VLOOKUP($G86,成本汇总!$A$1:$R$101,COLUMN()-7,FALSE)*$E86/SUMIF($G:$G,"="&amp;$G86,$E:$E)</f>
        <v>1.7877500000000002</v>
      </c>
      <c r="S86" s="9">
        <f>VLOOKUP($G86,成本汇总!$A$1:$R$101,COLUMN()-7,FALSE)*$E86/SUMIF($G:$G,"="&amp;$G86,$E:$E)</f>
        <v>18.274625</v>
      </c>
      <c r="T86" s="9">
        <f>VLOOKUP($G86,成本汇总!$A$1:$R$101,COLUMN()-7,FALSE)*$E86/SUMIF($G:$G,"="&amp;$G86,$E:$E)</f>
        <v>25.637499999999999</v>
      </c>
      <c r="U86" s="9">
        <f>VLOOKUP($G86,成本汇总!$A$1:$R$101,COLUMN()-7,FALSE)*$E86/SUMIF($G:$G,"="&amp;$G86,$E:$E)</f>
        <v>0</v>
      </c>
      <c r="V86" s="9">
        <f>VLOOKUP($G86,成本汇总!$A$1:$R$101,COLUMN()-7,FALSE)*$E86/SUMIF($G:$G,"="&amp;$G86,$E:$E)</f>
        <v>2.245625</v>
      </c>
      <c r="W86" s="9">
        <f>VLOOKUP($G86,成本汇总!$A$1:$R$101,COLUMN()-7,FALSE)*$E86/SUMIF($G:$G,"="&amp;$G86,$E:$E)</f>
        <v>0</v>
      </c>
      <c r="X86" s="9">
        <f>VLOOKUP($G86,成本汇总!$A$1:$R$101,COLUMN()-7,FALSE)*$E86/SUMIF($G:$G,"="&amp;$G86,$E:$E)</f>
        <v>400.29225000000008</v>
      </c>
      <c r="Y86" s="43">
        <f>VLOOKUP($G86,成本汇总!$A$1:$R$101,COLUMN()-7,FALSE)*$E86/SUMIF($G:$G,"="&amp;$G86,$E:$E)</f>
        <v>2.245625</v>
      </c>
      <c r="Z86" t="str">
        <f t="shared" si="1"/>
        <v>2015-UPA-ALL-INTERVIEW</v>
      </c>
      <c r="AA86" t="e">
        <f>VLOOKUP(D86,Sheet7!$B$2:$C$13,2,FALSE)</f>
        <v>#N/A</v>
      </c>
      <c r="AB86" t="e">
        <v>#N/A</v>
      </c>
    </row>
    <row r="87" spans="1:28">
      <c r="A87" t="s">
        <v>413</v>
      </c>
      <c r="B87" t="s">
        <v>183</v>
      </c>
      <c r="C87" s="1" t="s">
        <v>425</v>
      </c>
      <c r="D87" t="s">
        <v>384</v>
      </c>
      <c r="E87">
        <v>32</v>
      </c>
      <c r="F87">
        <v>42</v>
      </c>
      <c r="G87" t="s">
        <v>471</v>
      </c>
      <c r="H87" t="s">
        <v>71</v>
      </c>
      <c r="I87" t="str">
        <f>VLOOKUP($G87,成本汇总!$A$1:$R$101,COLUMN()-7,FALSE)</f>
        <v>16L7210</v>
      </c>
      <c r="J87" t="str">
        <f>VLOOKUP($G87,成本汇总!$A$1:$R$101,COLUMN()-7,FALSE)</f>
        <v>赵六</v>
      </c>
      <c r="K87" t="str">
        <f>VLOOKUP($G87,成本汇总!$A$1:$R$101,COLUMN()-7,FALSE)</f>
        <v>赵六公司高管</v>
      </c>
      <c r="L87" t="str">
        <f>VLOOKUP($G87,成本汇总!$A$1:$R$101,COLUMN()-7,FALSE)</f>
        <v>北京分公司</v>
      </c>
      <c r="M87" t="str">
        <f>VLOOKUP($G87,成本汇总!$A$1:$R$101,COLUMN()-7,FALSE)</f>
        <v>主营业务成本</v>
      </c>
      <c r="N87" s="9">
        <f>VLOOKUP($G87,成本汇总!$A$1:$R$101,COLUMN()-7,FALSE)*$E87/SUMIF($G:$G,"="&amp;$G87,$E:$E)</f>
        <v>5000</v>
      </c>
      <c r="O87" s="9">
        <f>VLOOKUP($G87,成本汇总!$A$1:$R$101,COLUMN()-7,FALSE)*$E87/SUMIF($G:$G,"="&amp;$G87,$E:$E)</f>
        <v>603.85799999999995</v>
      </c>
      <c r="P87" s="9">
        <f>VLOOKUP($G87,成本汇总!$A$1:$R$101,COLUMN()-7,FALSE)*$E87/SUMIF($G:$G,"="&amp;$G87,$E:$E)</f>
        <v>22.247999999999998</v>
      </c>
      <c r="Q87" s="9">
        <f>VLOOKUP($G87,成本汇总!$A$1:$R$101,COLUMN()-7,FALSE)*$E87/SUMIF($G:$G,"="&amp;$G87,$E:$E)</f>
        <v>11.442</v>
      </c>
      <c r="R87" s="9">
        <f>VLOOKUP($G87,成本汇总!$A$1:$R$101,COLUMN()-7,FALSE)*$E87/SUMIF($G:$G,"="&amp;$G87,$E:$E)</f>
        <v>28.604000000000003</v>
      </c>
      <c r="S87" s="9">
        <f>VLOOKUP($G87,成本汇总!$A$1:$R$101,COLUMN()-7,FALSE)*$E87/SUMIF($G:$G,"="&amp;$G87,$E:$E)</f>
        <v>292.39400000000001</v>
      </c>
      <c r="T87" s="9">
        <f>VLOOKUP($G87,成本汇总!$A$1:$R$101,COLUMN()-7,FALSE)*$E87/SUMIF($G:$G,"="&amp;$G87,$E:$E)</f>
        <v>410.2</v>
      </c>
      <c r="U87" s="9">
        <f>VLOOKUP($G87,成本汇总!$A$1:$R$101,COLUMN()-7,FALSE)*$E87/SUMIF($G:$G,"="&amp;$G87,$E:$E)</f>
        <v>0</v>
      </c>
      <c r="V87" s="9">
        <f>VLOOKUP($G87,成本汇总!$A$1:$R$101,COLUMN()-7,FALSE)*$E87/SUMIF($G:$G,"="&amp;$G87,$E:$E)</f>
        <v>35.93</v>
      </c>
      <c r="W87" s="9">
        <f>VLOOKUP($G87,成本汇总!$A$1:$R$101,COLUMN()-7,FALSE)*$E87/SUMIF($G:$G,"="&amp;$G87,$E:$E)</f>
        <v>0</v>
      </c>
      <c r="X87" s="9">
        <f>VLOOKUP($G87,成本汇总!$A$1:$R$101,COLUMN()-7,FALSE)*$E87/SUMIF($G:$G,"="&amp;$G87,$E:$E)</f>
        <v>6404.6760000000013</v>
      </c>
      <c r="Y87" s="43">
        <f>VLOOKUP($G87,成本汇总!$A$1:$R$101,COLUMN()-7,FALSE)*$E87/SUMIF($G:$G,"="&amp;$G87,$E:$E)</f>
        <v>35.93</v>
      </c>
      <c r="Z87" t="str">
        <f t="shared" si="1"/>
        <v>2017-UPA-BF-M&amp;D</v>
      </c>
      <c r="AA87" t="e">
        <f>VLOOKUP(D87,Sheet7!$B$2:$C$13,2,FALSE)</f>
        <v>#N/A</v>
      </c>
      <c r="AB87" t="e">
        <v>#N/A</v>
      </c>
    </row>
    <row r="88" spans="1:28">
      <c r="A88" t="s">
        <v>413</v>
      </c>
      <c r="B88" t="s">
        <v>183</v>
      </c>
      <c r="C88" s="1" t="s">
        <v>425</v>
      </c>
      <c r="D88" t="s">
        <v>400</v>
      </c>
      <c r="E88">
        <v>6</v>
      </c>
      <c r="F88">
        <v>42</v>
      </c>
      <c r="G88" t="s">
        <v>471</v>
      </c>
      <c r="H88" t="s">
        <v>71</v>
      </c>
      <c r="I88" t="str">
        <f>VLOOKUP($G88,成本汇总!$A$1:$R$101,COLUMN()-7,FALSE)</f>
        <v>16L7210</v>
      </c>
      <c r="J88" t="str">
        <f>VLOOKUP($G88,成本汇总!$A$1:$R$101,COLUMN()-7,FALSE)</f>
        <v>赵六</v>
      </c>
      <c r="K88" t="str">
        <f>VLOOKUP($G88,成本汇总!$A$1:$R$101,COLUMN()-7,FALSE)</f>
        <v>赵六公司高管</v>
      </c>
      <c r="L88" t="str">
        <f>VLOOKUP($G88,成本汇总!$A$1:$R$101,COLUMN()-7,FALSE)</f>
        <v>北京分公司</v>
      </c>
      <c r="M88" t="str">
        <f>VLOOKUP($G88,成本汇总!$A$1:$R$101,COLUMN()-7,FALSE)</f>
        <v>主营业务成本</v>
      </c>
      <c r="N88" s="9">
        <f>VLOOKUP($G88,成本汇总!$A$1:$R$101,COLUMN()-7,FALSE)*$E88/SUMIF($G:$G,"="&amp;$G88,$E:$E)</f>
        <v>937.5</v>
      </c>
      <c r="O88" s="9">
        <f>VLOOKUP($G88,成本汇总!$A$1:$R$101,COLUMN()-7,FALSE)*$E88/SUMIF($G:$G,"="&amp;$G88,$E:$E)</f>
        <v>113.22337499999999</v>
      </c>
      <c r="P88" s="9">
        <f>VLOOKUP($G88,成本汇总!$A$1:$R$101,COLUMN()-7,FALSE)*$E88/SUMIF($G:$G,"="&amp;$G88,$E:$E)</f>
        <v>4.1715</v>
      </c>
      <c r="Q88" s="9">
        <f>VLOOKUP($G88,成本汇总!$A$1:$R$101,COLUMN()-7,FALSE)*$E88/SUMIF($G:$G,"="&amp;$G88,$E:$E)</f>
        <v>2.145375</v>
      </c>
      <c r="R88" s="9">
        <f>VLOOKUP($G88,成本汇总!$A$1:$R$101,COLUMN()-7,FALSE)*$E88/SUMIF($G:$G,"="&amp;$G88,$E:$E)</f>
        <v>5.3632500000000007</v>
      </c>
      <c r="S88" s="9">
        <f>VLOOKUP($G88,成本汇总!$A$1:$R$101,COLUMN()-7,FALSE)*$E88/SUMIF($G:$G,"="&amp;$G88,$E:$E)</f>
        <v>54.823875000000001</v>
      </c>
      <c r="T88" s="9">
        <f>VLOOKUP($G88,成本汇总!$A$1:$R$101,COLUMN()-7,FALSE)*$E88/SUMIF($G:$G,"="&amp;$G88,$E:$E)</f>
        <v>76.912499999999994</v>
      </c>
      <c r="U88" s="9">
        <f>VLOOKUP($G88,成本汇总!$A$1:$R$101,COLUMN()-7,FALSE)*$E88/SUMIF($G:$G,"="&amp;$G88,$E:$E)</f>
        <v>0</v>
      </c>
      <c r="V88" s="9">
        <f>VLOOKUP($G88,成本汇总!$A$1:$R$101,COLUMN()-7,FALSE)*$E88/SUMIF($G:$G,"="&amp;$G88,$E:$E)</f>
        <v>6.7368750000000004</v>
      </c>
      <c r="W88" s="9">
        <f>VLOOKUP($G88,成本汇总!$A$1:$R$101,COLUMN()-7,FALSE)*$E88/SUMIF($G:$G,"="&amp;$G88,$E:$E)</f>
        <v>0</v>
      </c>
      <c r="X88" s="9">
        <f>VLOOKUP($G88,成本汇总!$A$1:$R$101,COLUMN()-7,FALSE)*$E88/SUMIF($G:$G,"="&amp;$G88,$E:$E)</f>
        <v>1200.8767500000001</v>
      </c>
      <c r="Y88" s="43">
        <f>VLOOKUP($G88,成本汇总!$A$1:$R$101,COLUMN()-7,FALSE)*$E88/SUMIF($G:$G,"="&amp;$G88,$E:$E)</f>
        <v>6.7368750000000004</v>
      </c>
      <c r="Z88" t="str">
        <f t="shared" si="1"/>
        <v>2017-GSDS-BF-UPAS</v>
      </c>
      <c r="AA88" t="e">
        <f>VLOOKUP(D88,Sheet7!$B$2:$C$13,2,FALSE)</f>
        <v>#N/A</v>
      </c>
      <c r="AB88" t="e">
        <v>#N/A</v>
      </c>
    </row>
    <row r="89" spans="1:28">
      <c r="A89" t="s">
        <v>413</v>
      </c>
      <c r="B89" t="s">
        <v>183</v>
      </c>
      <c r="C89" s="1" t="s">
        <v>425</v>
      </c>
      <c r="D89" t="s">
        <v>427</v>
      </c>
      <c r="E89">
        <v>2</v>
      </c>
      <c r="F89">
        <v>42</v>
      </c>
      <c r="G89" t="s">
        <v>471</v>
      </c>
      <c r="H89" t="s">
        <v>71</v>
      </c>
      <c r="I89" t="str">
        <f>VLOOKUP($G89,成本汇总!$A$1:$R$101,COLUMN()-7,FALSE)</f>
        <v>16L7210</v>
      </c>
      <c r="J89" t="str">
        <f>VLOOKUP($G89,成本汇总!$A$1:$R$101,COLUMN()-7,FALSE)</f>
        <v>赵六</v>
      </c>
      <c r="K89" t="str">
        <f>VLOOKUP($G89,成本汇总!$A$1:$R$101,COLUMN()-7,FALSE)</f>
        <v>赵六公司高管</v>
      </c>
      <c r="L89" t="str">
        <f>VLOOKUP($G89,成本汇总!$A$1:$R$101,COLUMN()-7,FALSE)</f>
        <v>北京分公司</v>
      </c>
      <c r="M89" t="str">
        <f>VLOOKUP($G89,成本汇总!$A$1:$R$101,COLUMN()-7,FALSE)</f>
        <v>主营业务成本</v>
      </c>
      <c r="N89" s="9">
        <f>VLOOKUP($G89,成本汇总!$A$1:$R$101,COLUMN()-7,FALSE)*$E89/SUMIF($G:$G,"="&amp;$G89,$E:$E)</f>
        <v>312.5</v>
      </c>
      <c r="O89" s="9">
        <f>VLOOKUP($G89,成本汇总!$A$1:$R$101,COLUMN()-7,FALSE)*$E89/SUMIF($G:$G,"="&amp;$G89,$E:$E)</f>
        <v>37.741124999999997</v>
      </c>
      <c r="P89" s="9">
        <f>VLOOKUP($G89,成本汇总!$A$1:$R$101,COLUMN()-7,FALSE)*$E89/SUMIF($G:$G,"="&amp;$G89,$E:$E)</f>
        <v>1.3904999999999998</v>
      </c>
      <c r="Q89" s="9">
        <f>VLOOKUP($G89,成本汇总!$A$1:$R$101,COLUMN()-7,FALSE)*$E89/SUMIF($G:$G,"="&amp;$G89,$E:$E)</f>
        <v>0.71512500000000001</v>
      </c>
      <c r="R89" s="9">
        <f>VLOOKUP($G89,成本汇总!$A$1:$R$101,COLUMN()-7,FALSE)*$E89/SUMIF($G:$G,"="&amp;$G89,$E:$E)</f>
        <v>1.7877500000000002</v>
      </c>
      <c r="S89" s="9">
        <f>VLOOKUP($G89,成本汇总!$A$1:$R$101,COLUMN()-7,FALSE)*$E89/SUMIF($G:$G,"="&amp;$G89,$E:$E)</f>
        <v>18.274625</v>
      </c>
      <c r="T89" s="9">
        <f>VLOOKUP($G89,成本汇总!$A$1:$R$101,COLUMN()-7,FALSE)*$E89/SUMIF($G:$G,"="&amp;$G89,$E:$E)</f>
        <v>25.637499999999999</v>
      </c>
      <c r="U89" s="9">
        <f>VLOOKUP($G89,成本汇总!$A$1:$R$101,COLUMN()-7,FALSE)*$E89/SUMIF($G:$G,"="&amp;$G89,$E:$E)</f>
        <v>0</v>
      </c>
      <c r="V89" s="9">
        <f>VLOOKUP($G89,成本汇总!$A$1:$R$101,COLUMN()-7,FALSE)*$E89/SUMIF($G:$G,"="&amp;$G89,$E:$E)</f>
        <v>2.245625</v>
      </c>
      <c r="W89" s="9">
        <f>VLOOKUP($G89,成本汇总!$A$1:$R$101,COLUMN()-7,FALSE)*$E89/SUMIF($G:$G,"="&amp;$G89,$E:$E)</f>
        <v>0</v>
      </c>
      <c r="X89" s="9">
        <f>VLOOKUP($G89,成本汇总!$A$1:$R$101,COLUMN()-7,FALSE)*$E89/SUMIF($G:$G,"="&amp;$G89,$E:$E)</f>
        <v>400.29225000000008</v>
      </c>
      <c r="Y89" s="43">
        <f>VLOOKUP($G89,成本汇总!$A$1:$R$101,COLUMN()-7,FALSE)*$E89/SUMIF($G:$G,"="&amp;$G89,$E:$E)</f>
        <v>2.245625</v>
      </c>
      <c r="Z89" t="str">
        <f t="shared" si="1"/>
        <v>2017-YLHH-BF-UPAS</v>
      </c>
      <c r="AA89" t="e">
        <f>VLOOKUP(D89,Sheet7!$B$2:$C$13,2,FALSE)</f>
        <v>#N/A</v>
      </c>
      <c r="AB89" t="e">
        <v>#N/A</v>
      </c>
    </row>
    <row r="90" spans="1:28">
      <c r="A90" t="s">
        <v>413</v>
      </c>
      <c r="B90" t="s">
        <v>183</v>
      </c>
      <c r="C90" s="1" t="s">
        <v>426</v>
      </c>
      <c r="D90" t="s">
        <v>384</v>
      </c>
      <c r="E90">
        <v>30</v>
      </c>
      <c r="F90">
        <v>43</v>
      </c>
      <c r="G90" t="s">
        <v>471</v>
      </c>
      <c r="H90" t="s">
        <v>71</v>
      </c>
      <c r="I90" t="str">
        <f>VLOOKUP($G90,成本汇总!$A$1:$R$101,COLUMN()-7,FALSE)</f>
        <v>16L7210</v>
      </c>
      <c r="J90" t="str">
        <f>VLOOKUP($G90,成本汇总!$A$1:$R$101,COLUMN()-7,FALSE)</f>
        <v>赵六</v>
      </c>
      <c r="K90" t="str">
        <f>VLOOKUP($G90,成本汇总!$A$1:$R$101,COLUMN()-7,FALSE)</f>
        <v>赵六公司高管</v>
      </c>
      <c r="L90" t="str">
        <f>VLOOKUP($G90,成本汇总!$A$1:$R$101,COLUMN()-7,FALSE)</f>
        <v>北京分公司</v>
      </c>
      <c r="M90" t="str">
        <f>VLOOKUP($G90,成本汇总!$A$1:$R$101,COLUMN()-7,FALSE)</f>
        <v>主营业务成本</v>
      </c>
      <c r="N90" s="9">
        <f>VLOOKUP($G90,成本汇总!$A$1:$R$101,COLUMN()-7,FALSE)*$E90/SUMIF($G:$G,"="&amp;$G90,$E:$E)</f>
        <v>4687.5</v>
      </c>
      <c r="O90" s="9">
        <f>VLOOKUP($G90,成本汇总!$A$1:$R$101,COLUMN()-7,FALSE)*$E90/SUMIF($G:$G,"="&amp;$G90,$E:$E)</f>
        <v>566.11687499999994</v>
      </c>
      <c r="P90" s="9">
        <f>VLOOKUP($G90,成本汇总!$A$1:$R$101,COLUMN()-7,FALSE)*$E90/SUMIF($G:$G,"="&amp;$G90,$E:$E)</f>
        <v>20.857499999999998</v>
      </c>
      <c r="Q90" s="9">
        <f>VLOOKUP($G90,成本汇总!$A$1:$R$101,COLUMN()-7,FALSE)*$E90/SUMIF($G:$G,"="&amp;$G90,$E:$E)</f>
        <v>10.726875</v>
      </c>
      <c r="R90" s="9">
        <f>VLOOKUP($G90,成本汇总!$A$1:$R$101,COLUMN()-7,FALSE)*$E90/SUMIF($G:$G,"="&amp;$G90,$E:$E)</f>
        <v>26.816250000000004</v>
      </c>
      <c r="S90" s="9">
        <f>VLOOKUP($G90,成本汇总!$A$1:$R$101,COLUMN()-7,FALSE)*$E90/SUMIF($G:$G,"="&amp;$G90,$E:$E)</f>
        <v>274.11937499999999</v>
      </c>
      <c r="T90" s="9">
        <f>VLOOKUP($G90,成本汇总!$A$1:$R$101,COLUMN()-7,FALSE)*$E90/SUMIF($G:$G,"="&amp;$G90,$E:$E)</f>
        <v>384.5625</v>
      </c>
      <c r="U90" s="9">
        <f>VLOOKUP($G90,成本汇总!$A$1:$R$101,COLUMN()-7,FALSE)*$E90/SUMIF($G:$G,"="&amp;$G90,$E:$E)</f>
        <v>0</v>
      </c>
      <c r="V90" s="9">
        <f>VLOOKUP($G90,成本汇总!$A$1:$R$101,COLUMN()-7,FALSE)*$E90/SUMIF($G:$G,"="&amp;$G90,$E:$E)</f>
        <v>33.684375000000003</v>
      </c>
      <c r="W90" s="9">
        <f>VLOOKUP($G90,成本汇总!$A$1:$R$101,COLUMN()-7,FALSE)*$E90/SUMIF($G:$G,"="&amp;$G90,$E:$E)</f>
        <v>0</v>
      </c>
      <c r="X90" s="9">
        <f>VLOOKUP($G90,成本汇总!$A$1:$R$101,COLUMN()-7,FALSE)*$E90/SUMIF($G:$G,"="&amp;$G90,$E:$E)</f>
        <v>6004.3837500000009</v>
      </c>
      <c r="Y90" s="43">
        <f>VLOOKUP($G90,成本汇总!$A$1:$R$101,COLUMN()-7,FALSE)*$E90/SUMIF($G:$G,"="&amp;$G90,$E:$E)</f>
        <v>33.684375000000003</v>
      </c>
      <c r="Z90" t="str">
        <f t="shared" si="1"/>
        <v>2017-UPA-BF-M&amp;D</v>
      </c>
      <c r="AA90" t="e">
        <f>VLOOKUP(D90,Sheet7!$B$2:$C$13,2,FALSE)</f>
        <v>#N/A</v>
      </c>
      <c r="AB90" t="e">
        <v>#N/A</v>
      </c>
    </row>
    <row r="91" spans="1:28">
      <c r="A91" t="s">
        <v>413</v>
      </c>
      <c r="B91" t="s">
        <v>183</v>
      </c>
      <c r="C91" s="1" t="s">
        <v>426</v>
      </c>
      <c r="D91" t="s">
        <v>400</v>
      </c>
      <c r="E91">
        <v>10</v>
      </c>
      <c r="F91">
        <v>43</v>
      </c>
      <c r="G91" t="s">
        <v>471</v>
      </c>
      <c r="H91" t="s">
        <v>71</v>
      </c>
      <c r="I91" t="str">
        <f>VLOOKUP($G91,成本汇总!$A$1:$R$101,COLUMN()-7,FALSE)</f>
        <v>16L7210</v>
      </c>
      <c r="J91" t="str">
        <f>VLOOKUP($G91,成本汇总!$A$1:$R$101,COLUMN()-7,FALSE)</f>
        <v>赵六</v>
      </c>
      <c r="K91" t="str">
        <f>VLOOKUP($G91,成本汇总!$A$1:$R$101,COLUMN()-7,FALSE)</f>
        <v>赵六公司高管</v>
      </c>
      <c r="L91" t="str">
        <f>VLOOKUP($G91,成本汇总!$A$1:$R$101,COLUMN()-7,FALSE)</f>
        <v>北京分公司</v>
      </c>
      <c r="M91" t="str">
        <f>VLOOKUP($G91,成本汇总!$A$1:$R$101,COLUMN()-7,FALSE)</f>
        <v>主营业务成本</v>
      </c>
      <c r="N91" s="9">
        <f>VLOOKUP($G91,成本汇总!$A$1:$R$101,COLUMN()-7,FALSE)*$E91/SUMIF($G:$G,"="&amp;$G91,$E:$E)</f>
        <v>1562.5</v>
      </c>
      <c r="O91" s="9">
        <f>VLOOKUP($G91,成本汇总!$A$1:$R$101,COLUMN()-7,FALSE)*$E91/SUMIF($G:$G,"="&amp;$G91,$E:$E)</f>
        <v>188.705625</v>
      </c>
      <c r="P91" s="9">
        <f>VLOOKUP($G91,成本汇总!$A$1:$R$101,COLUMN()-7,FALSE)*$E91/SUMIF($G:$G,"="&amp;$G91,$E:$E)</f>
        <v>6.9524999999999988</v>
      </c>
      <c r="Q91" s="9">
        <f>VLOOKUP($G91,成本汇总!$A$1:$R$101,COLUMN()-7,FALSE)*$E91/SUMIF($G:$G,"="&amp;$G91,$E:$E)</f>
        <v>3.5756250000000001</v>
      </c>
      <c r="R91" s="9">
        <f>VLOOKUP($G91,成本汇总!$A$1:$R$101,COLUMN()-7,FALSE)*$E91/SUMIF($G:$G,"="&amp;$G91,$E:$E)</f>
        <v>8.9387500000000006</v>
      </c>
      <c r="S91" s="9">
        <f>VLOOKUP($G91,成本汇总!$A$1:$R$101,COLUMN()-7,FALSE)*$E91/SUMIF($G:$G,"="&amp;$G91,$E:$E)</f>
        <v>91.373125000000002</v>
      </c>
      <c r="T91" s="9">
        <f>VLOOKUP($G91,成本汇总!$A$1:$R$101,COLUMN()-7,FALSE)*$E91/SUMIF($G:$G,"="&amp;$G91,$E:$E)</f>
        <v>128.1875</v>
      </c>
      <c r="U91" s="9">
        <f>VLOOKUP($G91,成本汇总!$A$1:$R$101,COLUMN()-7,FALSE)*$E91/SUMIF($G:$G,"="&amp;$G91,$E:$E)</f>
        <v>0</v>
      </c>
      <c r="V91" s="9">
        <f>VLOOKUP($G91,成本汇总!$A$1:$R$101,COLUMN()-7,FALSE)*$E91/SUMIF($G:$G,"="&amp;$G91,$E:$E)</f>
        <v>11.228125</v>
      </c>
      <c r="W91" s="9">
        <f>VLOOKUP($G91,成本汇总!$A$1:$R$101,COLUMN()-7,FALSE)*$E91/SUMIF($G:$G,"="&amp;$G91,$E:$E)</f>
        <v>0</v>
      </c>
      <c r="X91" s="9">
        <f>VLOOKUP($G91,成本汇总!$A$1:$R$101,COLUMN()-7,FALSE)*$E91/SUMIF($G:$G,"="&amp;$G91,$E:$E)</f>
        <v>2001.4612500000003</v>
      </c>
      <c r="Y91" s="43">
        <f>VLOOKUP($G91,成本汇总!$A$1:$R$101,COLUMN()-7,FALSE)*$E91/SUMIF($G:$G,"="&amp;$G91,$E:$E)</f>
        <v>11.228125</v>
      </c>
      <c r="Z91" t="str">
        <f t="shared" si="1"/>
        <v>2017-GSDS-BF-UPAS</v>
      </c>
      <c r="AA91" t="e">
        <f>VLOOKUP(D91,Sheet7!$B$2:$C$13,2,FALSE)</f>
        <v>#N/A</v>
      </c>
      <c r="AB91" t="e">
        <v>#N/A</v>
      </c>
    </row>
    <row r="92" spans="1:28">
      <c r="A92" t="s">
        <v>413</v>
      </c>
      <c r="B92" t="s">
        <v>183</v>
      </c>
      <c r="C92" s="1" t="s">
        <v>423</v>
      </c>
      <c r="D92" t="s">
        <v>317</v>
      </c>
      <c r="E92">
        <v>32</v>
      </c>
      <c r="F92">
        <v>40</v>
      </c>
      <c r="G92" t="s">
        <v>469</v>
      </c>
      <c r="H92" t="s">
        <v>71</v>
      </c>
      <c r="I92" t="str">
        <f>VLOOKUP($G92,成本汇总!$A$1:$R$101,COLUMN()-7,FALSE)</f>
        <v>16Z4439</v>
      </c>
      <c r="J92" t="str">
        <f>VLOOKUP($G92,成本汇总!$A$1:$R$101,COLUMN()-7,FALSE)</f>
        <v>王五</v>
      </c>
      <c r="K92" t="str">
        <f>VLOOKUP($G92,成本汇总!$A$1:$R$101,COLUMN()-7,FALSE)</f>
        <v>王五公司高管</v>
      </c>
      <c r="L92" t="str">
        <f>VLOOKUP($G92,成本汇总!$A$1:$R$101,COLUMN()-7,FALSE)</f>
        <v>办公室</v>
      </c>
      <c r="M92" t="str">
        <f>VLOOKUP($G92,成本汇总!$A$1:$R$101,COLUMN()-7,FALSE)</f>
        <v>管理费用</v>
      </c>
      <c r="N92" s="9">
        <f>VLOOKUP($G92,成本汇总!$A$1:$R$101,COLUMN()-7,FALSE)*$E92/SUMIF($G:$G,"="&amp;$G92,$E:$E)</f>
        <v>4000</v>
      </c>
      <c r="O92" s="9">
        <f>VLOOKUP($G92,成本汇总!$A$1:$R$101,COLUMN()-7,FALSE)*$E92/SUMIF($G:$G,"="&amp;$G92,$E:$E)</f>
        <v>878.48400000000004</v>
      </c>
      <c r="P92" s="9">
        <f>VLOOKUP($G92,成本汇总!$A$1:$R$101,COLUMN()-7,FALSE)*$E92/SUMIF($G:$G,"="&amp;$G92,$E:$E)</f>
        <v>36.988</v>
      </c>
      <c r="Q92" s="9">
        <f>VLOOKUP($G92,成本汇总!$A$1:$R$101,COLUMN()-7,FALSE)*$E92/SUMIF($G:$G,"="&amp;$G92,$E:$E)</f>
        <v>13.87</v>
      </c>
      <c r="R92" s="9">
        <f>VLOOKUP($G92,成本汇总!$A$1:$R$101,COLUMN()-7,FALSE)*$E92/SUMIF($G:$G,"="&amp;$G92,$E:$E)</f>
        <v>36.988</v>
      </c>
      <c r="S92" s="9">
        <f>VLOOKUP($G92,成本汇总!$A$1:$R$101,COLUMN()-7,FALSE)*$E92/SUMIF($G:$G,"="&amp;$G92,$E:$E)</f>
        <v>462.36</v>
      </c>
      <c r="T92" s="9">
        <f>VLOOKUP($G92,成本汇总!$A$1:$R$101,COLUMN()-7,FALSE)*$E92/SUMIF($G:$G,"="&amp;$G92,$E:$E)</f>
        <v>554.79999999999995</v>
      </c>
      <c r="U92" s="9">
        <f>VLOOKUP($G92,成本汇总!$A$1:$R$101,COLUMN()-7,FALSE)*$E92/SUMIF($G:$G,"="&amp;$G92,$E:$E)</f>
        <v>0</v>
      </c>
      <c r="V92" s="9">
        <f>VLOOKUP($G92,成本汇总!$A$1:$R$101,COLUMN()-7,FALSE)*$E92/SUMIF($G:$G,"="&amp;$G92,$E:$E)</f>
        <v>35.93</v>
      </c>
      <c r="W92" s="9">
        <f>VLOOKUP($G92,成本汇总!$A$1:$R$101,COLUMN()-7,FALSE)*$E92/SUMIF($G:$G,"="&amp;$G92,$E:$E)</f>
        <v>0</v>
      </c>
      <c r="X92" s="9">
        <f>VLOOKUP($G92,成本汇总!$A$1:$R$101,COLUMN()-7,FALSE)*$E92/SUMIF($G:$G,"="&amp;$G92,$E:$E)</f>
        <v>6019.4199999999992</v>
      </c>
      <c r="Y92" s="43">
        <f>VLOOKUP($G92,成本汇总!$A$1:$R$101,COLUMN()-7,FALSE)*$E92/SUMIF($G:$G,"="&amp;$G92,$E:$E)</f>
        <v>35.93</v>
      </c>
      <c r="Z92" t="str">
        <f t="shared" si="1"/>
        <v>A</v>
      </c>
      <c r="AA92" t="str">
        <f>VLOOKUP(D92,Sheet7!$B$2:$C$13,2,FALSE)</f>
        <v>A</v>
      </c>
      <c r="AB92" t="e">
        <v>#N/A</v>
      </c>
    </row>
    <row r="93" spans="1:28">
      <c r="A93" t="s">
        <v>413</v>
      </c>
      <c r="B93" t="s">
        <v>183</v>
      </c>
      <c r="C93" s="1" t="s">
        <v>423</v>
      </c>
      <c r="D93" t="s">
        <v>319</v>
      </c>
      <c r="E93">
        <v>8</v>
      </c>
      <c r="F93">
        <v>40</v>
      </c>
      <c r="G93" t="s">
        <v>469</v>
      </c>
      <c r="H93" t="s">
        <v>71</v>
      </c>
      <c r="I93" t="str">
        <f>VLOOKUP($G93,成本汇总!$A$1:$R$101,COLUMN()-7,FALSE)</f>
        <v>16Z4439</v>
      </c>
      <c r="J93" t="str">
        <f>VLOOKUP($G93,成本汇总!$A$1:$R$101,COLUMN()-7,FALSE)</f>
        <v>王五</v>
      </c>
      <c r="K93" t="str">
        <f>VLOOKUP($G93,成本汇总!$A$1:$R$101,COLUMN()-7,FALSE)</f>
        <v>王五公司高管</v>
      </c>
      <c r="L93" t="str">
        <f>VLOOKUP($G93,成本汇总!$A$1:$R$101,COLUMN()-7,FALSE)</f>
        <v>办公室</v>
      </c>
      <c r="M93" t="str">
        <f>VLOOKUP($G93,成本汇总!$A$1:$R$101,COLUMN()-7,FALSE)</f>
        <v>管理费用</v>
      </c>
      <c r="N93" s="9">
        <f>VLOOKUP($G93,成本汇总!$A$1:$R$101,COLUMN()-7,FALSE)*$E93/SUMIF($G:$G,"="&amp;$G93,$E:$E)</f>
        <v>1000</v>
      </c>
      <c r="O93" s="9">
        <f>VLOOKUP($G93,成本汇总!$A$1:$R$101,COLUMN()-7,FALSE)*$E93/SUMIF($G:$G,"="&amp;$G93,$E:$E)</f>
        <v>219.62100000000001</v>
      </c>
      <c r="P93" s="9">
        <f>VLOOKUP($G93,成本汇总!$A$1:$R$101,COLUMN()-7,FALSE)*$E93/SUMIF($G:$G,"="&amp;$G93,$E:$E)</f>
        <v>9.2469999999999999</v>
      </c>
      <c r="Q93" s="9">
        <f>VLOOKUP($G93,成本汇总!$A$1:$R$101,COLUMN()-7,FALSE)*$E93/SUMIF($G:$G,"="&amp;$G93,$E:$E)</f>
        <v>3.4674999999999998</v>
      </c>
      <c r="R93" s="9">
        <f>VLOOKUP($G93,成本汇总!$A$1:$R$101,COLUMN()-7,FALSE)*$E93/SUMIF($G:$G,"="&amp;$G93,$E:$E)</f>
        <v>9.2469999999999999</v>
      </c>
      <c r="S93" s="9">
        <f>VLOOKUP($G93,成本汇总!$A$1:$R$101,COLUMN()-7,FALSE)*$E93/SUMIF($G:$G,"="&amp;$G93,$E:$E)</f>
        <v>115.59</v>
      </c>
      <c r="T93" s="9">
        <f>VLOOKUP($G93,成本汇总!$A$1:$R$101,COLUMN()-7,FALSE)*$E93/SUMIF($G:$G,"="&amp;$G93,$E:$E)</f>
        <v>138.69999999999999</v>
      </c>
      <c r="U93" s="9">
        <f>VLOOKUP($G93,成本汇总!$A$1:$R$101,COLUMN()-7,FALSE)*$E93/SUMIF($G:$G,"="&amp;$G93,$E:$E)</f>
        <v>0</v>
      </c>
      <c r="V93" s="9">
        <f>VLOOKUP($G93,成本汇总!$A$1:$R$101,COLUMN()-7,FALSE)*$E93/SUMIF($G:$G,"="&amp;$G93,$E:$E)</f>
        <v>8.9824999999999999</v>
      </c>
      <c r="W93" s="9">
        <f>VLOOKUP($G93,成本汇总!$A$1:$R$101,COLUMN()-7,FALSE)*$E93/SUMIF($G:$G,"="&amp;$G93,$E:$E)</f>
        <v>0</v>
      </c>
      <c r="X93" s="9">
        <f>VLOOKUP($G93,成本汇总!$A$1:$R$101,COLUMN()-7,FALSE)*$E93/SUMIF($G:$G,"="&amp;$G93,$E:$E)</f>
        <v>1504.8549999999998</v>
      </c>
      <c r="Y93" s="43">
        <f>VLOOKUP($G93,成本汇总!$A$1:$R$101,COLUMN()-7,FALSE)*$E93/SUMIF($G:$G,"="&amp;$G93,$E:$E)</f>
        <v>8.9824999999999999</v>
      </c>
      <c r="Z93" t="str">
        <f t="shared" si="1"/>
        <v>A</v>
      </c>
      <c r="AA93" t="str">
        <f>VLOOKUP(D93,Sheet7!$B$2:$C$13,2,FALSE)</f>
        <v>A</v>
      </c>
      <c r="AB93" t="e">
        <v>#N/A</v>
      </c>
    </row>
    <row r="94" spans="1:28">
      <c r="A94" t="s">
        <v>413</v>
      </c>
      <c r="B94" t="s">
        <v>183</v>
      </c>
      <c r="C94" s="1" t="s">
        <v>424</v>
      </c>
      <c r="D94" t="s">
        <v>325</v>
      </c>
      <c r="E94">
        <v>24</v>
      </c>
      <c r="F94">
        <v>41</v>
      </c>
      <c r="G94" t="s">
        <v>469</v>
      </c>
      <c r="H94" t="s">
        <v>71</v>
      </c>
      <c r="I94" t="str">
        <f>VLOOKUP($G94,成本汇总!$A$1:$R$101,COLUMN()-7,FALSE)</f>
        <v>16Z4439</v>
      </c>
      <c r="J94" t="str">
        <f>VLOOKUP($G94,成本汇总!$A$1:$R$101,COLUMN()-7,FALSE)</f>
        <v>王五</v>
      </c>
      <c r="K94" t="str">
        <f>VLOOKUP($G94,成本汇总!$A$1:$R$101,COLUMN()-7,FALSE)</f>
        <v>王五公司高管</v>
      </c>
      <c r="L94" t="str">
        <f>VLOOKUP($G94,成本汇总!$A$1:$R$101,COLUMN()-7,FALSE)</f>
        <v>办公室</v>
      </c>
      <c r="M94" t="str">
        <f>VLOOKUP($G94,成本汇总!$A$1:$R$101,COLUMN()-7,FALSE)</f>
        <v>管理费用</v>
      </c>
      <c r="N94" s="9">
        <f>VLOOKUP($G94,成本汇总!$A$1:$R$101,COLUMN()-7,FALSE)*$E94/SUMIF($G:$G,"="&amp;$G94,$E:$E)</f>
        <v>3000</v>
      </c>
      <c r="O94" s="9">
        <f>VLOOKUP($G94,成本汇总!$A$1:$R$101,COLUMN()-7,FALSE)*$E94/SUMIF($G:$G,"="&amp;$G94,$E:$E)</f>
        <v>658.86300000000006</v>
      </c>
      <c r="P94" s="9">
        <f>VLOOKUP($G94,成本汇总!$A$1:$R$101,COLUMN()-7,FALSE)*$E94/SUMIF($G:$G,"="&amp;$G94,$E:$E)</f>
        <v>27.740999999999996</v>
      </c>
      <c r="Q94" s="9">
        <f>VLOOKUP($G94,成本汇总!$A$1:$R$101,COLUMN()-7,FALSE)*$E94/SUMIF($G:$G,"="&amp;$G94,$E:$E)</f>
        <v>10.4025</v>
      </c>
      <c r="R94" s="9">
        <f>VLOOKUP($G94,成本汇总!$A$1:$R$101,COLUMN()-7,FALSE)*$E94/SUMIF($G:$G,"="&amp;$G94,$E:$E)</f>
        <v>27.740999999999996</v>
      </c>
      <c r="S94" s="9">
        <f>VLOOKUP($G94,成本汇总!$A$1:$R$101,COLUMN()-7,FALSE)*$E94/SUMIF($G:$G,"="&amp;$G94,$E:$E)</f>
        <v>346.77000000000004</v>
      </c>
      <c r="T94" s="9">
        <f>VLOOKUP($G94,成本汇总!$A$1:$R$101,COLUMN()-7,FALSE)*$E94/SUMIF($G:$G,"="&amp;$G94,$E:$E)</f>
        <v>416.1</v>
      </c>
      <c r="U94" s="9">
        <f>VLOOKUP($G94,成本汇总!$A$1:$R$101,COLUMN()-7,FALSE)*$E94/SUMIF($G:$G,"="&amp;$G94,$E:$E)</f>
        <v>0</v>
      </c>
      <c r="V94" s="9">
        <f>VLOOKUP($G94,成本汇总!$A$1:$R$101,COLUMN()-7,FALSE)*$E94/SUMIF($G:$G,"="&amp;$G94,$E:$E)</f>
        <v>26.947500000000002</v>
      </c>
      <c r="W94" s="9">
        <f>VLOOKUP($G94,成本汇总!$A$1:$R$101,COLUMN()-7,FALSE)*$E94/SUMIF($G:$G,"="&amp;$G94,$E:$E)</f>
        <v>0</v>
      </c>
      <c r="X94" s="9">
        <f>VLOOKUP($G94,成本汇总!$A$1:$R$101,COLUMN()-7,FALSE)*$E94/SUMIF($G:$G,"="&amp;$G94,$E:$E)</f>
        <v>4514.5649999999996</v>
      </c>
      <c r="Y94" s="43">
        <f>VLOOKUP($G94,成本汇总!$A$1:$R$101,COLUMN()-7,FALSE)*$E94/SUMIF($G:$G,"="&amp;$G94,$E:$E)</f>
        <v>26.947500000000002</v>
      </c>
      <c r="Z94" t="str">
        <f t="shared" si="1"/>
        <v>-UPA-SC-G&amp;A</v>
      </c>
      <c r="AA94" t="e">
        <f>VLOOKUP(D94,Sheet7!$B$2:$C$13,2,FALSE)</f>
        <v>#N/A</v>
      </c>
      <c r="AB94" t="e">
        <v>#N/A</v>
      </c>
    </row>
    <row r="95" spans="1:28">
      <c r="A95" t="s">
        <v>413</v>
      </c>
      <c r="B95" t="s">
        <v>183</v>
      </c>
      <c r="C95" s="1" t="s">
        <v>424</v>
      </c>
      <c r="D95" t="s">
        <v>324</v>
      </c>
      <c r="E95">
        <v>16</v>
      </c>
      <c r="F95">
        <v>41</v>
      </c>
      <c r="G95" t="s">
        <v>469</v>
      </c>
      <c r="H95" t="s">
        <v>71</v>
      </c>
      <c r="I95" t="str">
        <f>VLOOKUP($G95,成本汇总!$A$1:$R$101,COLUMN()-7,FALSE)</f>
        <v>16Z4439</v>
      </c>
      <c r="J95" t="str">
        <f>VLOOKUP($G95,成本汇总!$A$1:$R$101,COLUMN()-7,FALSE)</f>
        <v>王五</v>
      </c>
      <c r="K95" t="str">
        <f>VLOOKUP($G95,成本汇总!$A$1:$R$101,COLUMN()-7,FALSE)</f>
        <v>王五公司高管</v>
      </c>
      <c r="L95" t="str">
        <f>VLOOKUP($G95,成本汇总!$A$1:$R$101,COLUMN()-7,FALSE)</f>
        <v>办公室</v>
      </c>
      <c r="M95" t="str">
        <f>VLOOKUP($G95,成本汇总!$A$1:$R$101,COLUMN()-7,FALSE)</f>
        <v>管理费用</v>
      </c>
      <c r="N95" s="9">
        <f>VLOOKUP($G95,成本汇总!$A$1:$R$101,COLUMN()-7,FALSE)*$E95/SUMIF($G:$G,"="&amp;$G95,$E:$E)</f>
        <v>2000</v>
      </c>
      <c r="O95" s="9">
        <f>VLOOKUP($G95,成本汇总!$A$1:$R$101,COLUMN()-7,FALSE)*$E95/SUMIF($G:$G,"="&amp;$G95,$E:$E)</f>
        <v>439.24200000000002</v>
      </c>
      <c r="P95" s="9">
        <f>VLOOKUP($G95,成本汇总!$A$1:$R$101,COLUMN()-7,FALSE)*$E95/SUMIF($G:$G,"="&amp;$G95,$E:$E)</f>
        <v>18.494</v>
      </c>
      <c r="Q95" s="9">
        <f>VLOOKUP($G95,成本汇总!$A$1:$R$101,COLUMN()-7,FALSE)*$E95/SUMIF($G:$G,"="&amp;$G95,$E:$E)</f>
        <v>6.9349999999999996</v>
      </c>
      <c r="R95" s="9">
        <f>VLOOKUP($G95,成本汇总!$A$1:$R$101,COLUMN()-7,FALSE)*$E95/SUMIF($G:$G,"="&amp;$G95,$E:$E)</f>
        <v>18.494</v>
      </c>
      <c r="S95" s="9">
        <f>VLOOKUP($G95,成本汇总!$A$1:$R$101,COLUMN()-7,FALSE)*$E95/SUMIF($G:$G,"="&amp;$G95,$E:$E)</f>
        <v>231.18</v>
      </c>
      <c r="T95" s="9">
        <f>VLOOKUP($G95,成本汇总!$A$1:$R$101,COLUMN()-7,FALSE)*$E95/SUMIF($G:$G,"="&amp;$G95,$E:$E)</f>
        <v>277.39999999999998</v>
      </c>
      <c r="U95" s="9">
        <f>VLOOKUP($G95,成本汇总!$A$1:$R$101,COLUMN()-7,FALSE)*$E95/SUMIF($G:$G,"="&amp;$G95,$E:$E)</f>
        <v>0</v>
      </c>
      <c r="V95" s="9">
        <f>VLOOKUP($G95,成本汇总!$A$1:$R$101,COLUMN()-7,FALSE)*$E95/SUMIF($G:$G,"="&amp;$G95,$E:$E)</f>
        <v>17.965</v>
      </c>
      <c r="W95" s="9">
        <f>VLOOKUP($G95,成本汇总!$A$1:$R$101,COLUMN()-7,FALSE)*$E95/SUMIF($G:$G,"="&amp;$G95,$E:$E)</f>
        <v>0</v>
      </c>
      <c r="X95" s="9">
        <f>VLOOKUP($G95,成本汇总!$A$1:$R$101,COLUMN()-7,FALSE)*$E95/SUMIF($G:$G,"="&amp;$G95,$E:$E)</f>
        <v>3009.7099999999996</v>
      </c>
      <c r="Y95" s="43">
        <f>VLOOKUP($G95,成本汇总!$A$1:$R$101,COLUMN()-7,FALSE)*$E95/SUMIF($G:$G,"="&amp;$G95,$E:$E)</f>
        <v>17.965</v>
      </c>
      <c r="Z95" t="str">
        <f t="shared" si="1"/>
        <v>-UPA-FS-G&amp;A</v>
      </c>
      <c r="AA95" t="e">
        <f>VLOOKUP(D95,Sheet7!$B$2:$C$13,2,FALSE)</f>
        <v>#N/A</v>
      </c>
      <c r="AB95" t="e">
        <v>#N/A</v>
      </c>
    </row>
    <row r="96" spans="1:28">
      <c r="A96" t="s">
        <v>413</v>
      </c>
      <c r="B96" t="s">
        <v>183</v>
      </c>
      <c r="C96" s="1" t="s">
        <v>425</v>
      </c>
      <c r="D96" t="s">
        <v>432</v>
      </c>
      <c r="E96">
        <v>2</v>
      </c>
      <c r="F96">
        <v>42</v>
      </c>
      <c r="G96" t="s">
        <v>469</v>
      </c>
      <c r="H96" t="s">
        <v>71</v>
      </c>
      <c r="I96" t="str">
        <f>VLOOKUP($G96,成本汇总!$A$1:$R$101,COLUMN()-7,FALSE)</f>
        <v>16Z4439</v>
      </c>
      <c r="J96" t="str">
        <f>VLOOKUP($G96,成本汇总!$A$1:$R$101,COLUMN()-7,FALSE)</f>
        <v>王五</v>
      </c>
      <c r="K96" t="str">
        <f>VLOOKUP($G96,成本汇总!$A$1:$R$101,COLUMN()-7,FALSE)</f>
        <v>王五公司高管</v>
      </c>
      <c r="L96" t="str">
        <f>VLOOKUP($G96,成本汇总!$A$1:$R$101,COLUMN()-7,FALSE)</f>
        <v>办公室</v>
      </c>
      <c r="M96" t="str">
        <f>VLOOKUP($G96,成本汇总!$A$1:$R$101,COLUMN()-7,FALSE)</f>
        <v>管理费用</v>
      </c>
      <c r="N96" s="9">
        <f>VLOOKUP($G96,成本汇总!$A$1:$R$101,COLUMN()-7,FALSE)*$E96/SUMIF($G:$G,"="&amp;$G96,$E:$E)</f>
        <v>250</v>
      </c>
      <c r="O96" s="9">
        <f>VLOOKUP($G96,成本汇总!$A$1:$R$101,COLUMN()-7,FALSE)*$E96/SUMIF($G:$G,"="&amp;$G96,$E:$E)</f>
        <v>54.905250000000002</v>
      </c>
      <c r="P96" s="9">
        <f>VLOOKUP($G96,成本汇总!$A$1:$R$101,COLUMN()-7,FALSE)*$E96/SUMIF($G:$G,"="&amp;$G96,$E:$E)</f>
        <v>2.31175</v>
      </c>
      <c r="Q96" s="9">
        <f>VLOOKUP($G96,成本汇总!$A$1:$R$101,COLUMN()-7,FALSE)*$E96/SUMIF($G:$G,"="&amp;$G96,$E:$E)</f>
        <v>0.86687499999999995</v>
      </c>
      <c r="R96" s="9">
        <f>VLOOKUP($G96,成本汇总!$A$1:$R$101,COLUMN()-7,FALSE)*$E96/SUMIF($G:$G,"="&amp;$G96,$E:$E)</f>
        <v>2.31175</v>
      </c>
      <c r="S96" s="9">
        <f>VLOOKUP($G96,成本汇总!$A$1:$R$101,COLUMN()-7,FALSE)*$E96/SUMIF($G:$G,"="&amp;$G96,$E:$E)</f>
        <v>28.897500000000001</v>
      </c>
      <c r="T96" s="9">
        <f>VLOOKUP($G96,成本汇总!$A$1:$R$101,COLUMN()-7,FALSE)*$E96/SUMIF($G:$G,"="&amp;$G96,$E:$E)</f>
        <v>34.674999999999997</v>
      </c>
      <c r="U96" s="9">
        <f>VLOOKUP($G96,成本汇总!$A$1:$R$101,COLUMN()-7,FALSE)*$E96/SUMIF($G:$G,"="&amp;$G96,$E:$E)</f>
        <v>0</v>
      </c>
      <c r="V96" s="9">
        <f>VLOOKUP($G96,成本汇总!$A$1:$R$101,COLUMN()-7,FALSE)*$E96/SUMIF($G:$G,"="&amp;$G96,$E:$E)</f>
        <v>2.245625</v>
      </c>
      <c r="W96" s="9">
        <f>VLOOKUP($G96,成本汇总!$A$1:$R$101,COLUMN()-7,FALSE)*$E96/SUMIF($G:$G,"="&amp;$G96,$E:$E)</f>
        <v>0</v>
      </c>
      <c r="X96" s="9">
        <f>VLOOKUP($G96,成本汇总!$A$1:$R$101,COLUMN()-7,FALSE)*$E96/SUMIF($G:$G,"="&amp;$G96,$E:$E)</f>
        <v>376.21374999999995</v>
      </c>
      <c r="Y96" s="43">
        <f>VLOOKUP($G96,成本汇总!$A$1:$R$101,COLUMN()-7,FALSE)*$E96/SUMIF($G:$G,"="&amp;$G96,$E:$E)</f>
        <v>2.245625</v>
      </c>
      <c r="Z96" t="str">
        <f t="shared" si="1"/>
        <v>2017-QHZX-SL-UPSM</v>
      </c>
      <c r="AA96" t="e">
        <f>VLOOKUP(D96,Sheet7!$B$2:$C$13,2,FALSE)</f>
        <v>#N/A</v>
      </c>
      <c r="AB96" t="e">
        <v>#N/A</v>
      </c>
    </row>
    <row r="97" spans="1:28">
      <c r="A97" t="s">
        <v>413</v>
      </c>
      <c r="B97" t="s">
        <v>183</v>
      </c>
      <c r="C97" s="1" t="s">
        <v>425</v>
      </c>
      <c r="D97" t="s">
        <v>419</v>
      </c>
      <c r="E97">
        <v>6</v>
      </c>
      <c r="F97">
        <v>42</v>
      </c>
      <c r="G97" t="s">
        <v>469</v>
      </c>
      <c r="H97" t="s">
        <v>71</v>
      </c>
      <c r="I97" t="str">
        <f>VLOOKUP($G97,成本汇总!$A$1:$R$101,COLUMN()-7,FALSE)</f>
        <v>16Z4439</v>
      </c>
      <c r="J97" t="str">
        <f>VLOOKUP($G97,成本汇总!$A$1:$R$101,COLUMN()-7,FALSE)</f>
        <v>王五</v>
      </c>
      <c r="K97" t="str">
        <f>VLOOKUP($G97,成本汇总!$A$1:$R$101,COLUMN()-7,FALSE)</f>
        <v>王五公司高管</v>
      </c>
      <c r="L97" t="str">
        <f>VLOOKUP($G97,成本汇总!$A$1:$R$101,COLUMN()-7,FALSE)</f>
        <v>办公室</v>
      </c>
      <c r="M97" t="str">
        <f>VLOOKUP($G97,成本汇总!$A$1:$R$101,COLUMN()-7,FALSE)</f>
        <v>管理费用</v>
      </c>
      <c r="N97" s="9">
        <f>VLOOKUP($G97,成本汇总!$A$1:$R$101,COLUMN()-7,FALSE)*$E97/SUMIF($G:$G,"="&amp;$G97,$E:$E)</f>
        <v>750</v>
      </c>
      <c r="O97" s="9">
        <f>VLOOKUP($G97,成本汇总!$A$1:$R$101,COLUMN()-7,FALSE)*$E97/SUMIF($G:$G,"="&amp;$G97,$E:$E)</f>
        <v>164.71575000000001</v>
      </c>
      <c r="P97" s="9">
        <f>VLOOKUP($G97,成本汇总!$A$1:$R$101,COLUMN()-7,FALSE)*$E97/SUMIF($G:$G,"="&amp;$G97,$E:$E)</f>
        <v>6.935249999999999</v>
      </c>
      <c r="Q97" s="9">
        <f>VLOOKUP($G97,成本汇总!$A$1:$R$101,COLUMN()-7,FALSE)*$E97/SUMIF($G:$G,"="&amp;$G97,$E:$E)</f>
        <v>2.600625</v>
      </c>
      <c r="R97" s="9">
        <f>VLOOKUP($G97,成本汇总!$A$1:$R$101,COLUMN()-7,FALSE)*$E97/SUMIF($G:$G,"="&amp;$G97,$E:$E)</f>
        <v>6.935249999999999</v>
      </c>
      <c r="S97" s="9">
        <f>VLOOKUP($G97,成本汇总!$A$1:$R$101,COLUMN()-7,FALSE)*$E97/SUMIF($G:$G,"="&amp;$G97,$E:$E)</f>
        <v>86.69250000000001</v>
      </c>
      <c r="T97" s="9">
        <f>VLOOKUP($G97,成本汇总!$A$1:$R$101,COLUMN()-7,FALSE)*$E97/SUMIF($G:$G,"="&amp;$G97,$E:$E)</f>
        <v>104.02500000000001</v>
      </c>
      <c r="U97" s="9">
        <f>VLOOKUP($G97,成本汇总!$A$1:$R$101,COLUMN()-7,FALSE)*$E97/SUMIF($G:$G,"="&amp;$G97,$E:$E)</f>
        <v>0</v>
      </c>
      <c r="V97" s="9">
        <f>VLOOKUP($G97,成本汇总!$A$1:$R$101,COLUMN()-7,FALSE)*$E97/SUMIF($G:$G,"="&amp;$G97,$E:$E)</f>
        <v>6.7368750000000004</v>
      </c>
      <c r="W97" s="9">
        <f>VLOOKUP($G97,成本汇总!$A$1:$R$101,COLUMN()-7,FALSE)*$E97/SUMIF($G:$G,"="&amp;$G97,$E:$E)</f>
        <v>0</v>
      </c>
      <c r="X97" s="9">
        <f>VLOOKUP($G97,成本汇总!$A$1:$R$101,COLUMN()-7,FALSE)*$E97/SUMIF($G:$G,"="&amp;$G97,$E:$E)</f>
        <v>1128.6412499999999</v>
      </c>
      <c r="Y97" s="43">
        <f>VLOOKUP($G97,成本汇总!$A$1:$R$101,COLUMN()-7,FALSE)*$E97/SUMIF($G:$G,"="&amp;$G97,$E:$E)</f>
        <v>6.7368750000000004</v>
      </c>
      <c r="Z97" t="str">
        <f t="shared" si="1"/>
        <v>2017-YLZC-HR-G&amp;A</v>
      </c>
      <c r="AA97" t="e">
        <f>VLOOKUP(D97,Sheet7!$B$2:$C$13,2,FALSE)</f>
        <v>#N/A</v>
      </c>
      <c r="AB97" t="e">
        <v>#N/A</v>
      </c>
    </row>
    <row r="98" spans="1:28">
      <c r="A98" t="s">
        <v>413</v>
      </c>
      <c r="B98" t="s">
        <v>183</v>
      </c>
      <c r="C98" s="1" t="s">
        <v>425</v>
      </c>
      <c r="D98" t="s">
        <v>326</v>
      </c>
      <c r="E98">
        <v>2</v>
      </c>
      <c r="F98">
        <v>42</v>
      </c>
      <c r="G98" t="s">
        <v>469</v>
      </c>
      <c r="H98" t="s">
        <v>71</v>
      </c>
      <c r="I98" t="str">
        <f>VLOOKUP($G98,成本汇总!$A$1:$R$101,COLUMN()-7,FALSE)</f>
        <v>16Z4439</v>
      </c>
      <c r="J98" t="str">
        <f>VLOOKUP($G98,成本汇总!$A$1:$R$101,COLUMN()-7,FALSE)</f>
        <v>王五</v>
      </c>
      <c r="K98" t="str">
        <f>VLOOKUP($G98,成本汇总!$A$1:$R$101,COLUMN()-7,FALSE)</f>
        <v>王五公司高管</v>
      </c>
      <c r="L98" t="str">
        <f>VLOOKUP($G98,成本汇总!$A$1:$R$101,COLUMN()-7,FALSE)</f>
        <v>办公室</v>
      </c>
      <c r="M98" t="str">
        <f>VLOOKUP($G98,成本汇总!$A$1:$R$101,COLUMN()-7,FALSE)</f>
        <v>管理费用</v>
      </c>
      <c r="N98" s="9">
        <f>VLOOKUP($G98,成本汇总!$A$1:$R$101,COLUMN()-7,FALSE)*$E98/SUMIF($G:$G,"="&amp;$G98,$E:$E)</f>
        <v>250</v>
      </c>
      <c r="O98" s="9">
        <f>VLOOKUP($G98,成本汇总!$A$1:$R$101,COLUMN()-7,FALSE)*$E98/SUMIF($G:$G,"="&amp;$G98,$E:$E)</f>
        <v>54.905250000000002</v>
      </c>
      <c r="P98" s="9">
        <f>VLOOKUP($G98,成本汇总!$A$1:$R$101,COLUMN()-7,FALSE)*$E98/SUMIF($G:$G,"="&amp;$G98,$E:$E)</f>
        <v>2.31175</v>
      </c>
      <c r="Q98" s="9">
        <f>VLOOKUP($G98,成本汇总!$A$1:$R$101,COLUMN()-7,FALSE)*$E98/SUMIF($G:$G,"="&amp;$G98,$E:$E)</f>
        <v>0.86687499999999995</v>
      </c>
      <c r="R98" s="9">
        <f>VLOOKUP($G98,成本汇总!$A$1:$R$101,COLUMN()-7,FALSE)*$E98/SUMIF($G:$G,"="&amp;$G98,$E:$E)</f>
        <v>2.31175</v>
      </c>
      <c r="S98" s="9">
        <f>VLOOKUP($G98,成本汇总!$A$1:$R$101,COLUMN()-7,FALSE)*$E98/SUMIF($G:$G,"="&amp;$G98,$E:$E)</f>
        <v>28.897500000000001</v>
      </c>
      <c r="T98" s="9">
        <f>VLOOKUP($G98,成本汇总!$A$1:$R$101,COLUMN()-7,FALSE)*$E98/SUMIF($G:$G,"="&amp;$G98,$E:$E)</f>
        <v>34.674999999999997</v>
      </c>
      <c r="U98" s="9">
        <f>VLOOKUP($G98,成本汇总!$A$1:$R$101,COLUMN()-7,FALSE)*$E98/SUMIF($G:$G,"="&amp;$G98,$E:$E)</f>
        <v>0</v>
      </c>
      <c r="V98" s="9">
        <f>VLOOKUP($G98,成本汇总!$A$1:$R$101,COLUMN()-7,FALSE)*$E98/SUMIF($G:$G,"="&amp;$G98,$E:$E)</f>
        <v>2.245625</v>
      </c>
      <c r="W98" s="9">
        <f>VLOOKUP($G98,成本汇总!$A$1:$R$101,COLUMN()-7,FALSE)*$E98/SUMIF($G:$G,"="&amp;$G98,$E:$E)</f>
        <v>0</v>
      </c>
      <c r="X98" s="9">
        <f>VLOOKUP($G98,成本汇总!$A$1:$R$101,COLUMN()-7,FALSE)*$E98/SUMIF($G:$G,"="&amp;$G98,$E:$E)</f>
        <v>376.21374999999995</v>
      </c>
      <c r="Y98" s="43">
        <f>VLOOKUP($G98,成本汇总!$A$1:$R$101,COLUMN()-7,FALSE)*$E98/SUMIF($G:$G,"="&amp;$G98,$E:$E)</f>
        <v>2.245625</v>
      </c>
      <c r="Z98" t="str">
        <f t="shared" si="1"/>
        <v>-UPA-HR-G&amp;A</v>
      </c>
      <c r="AA98" t="e">
        <f>VLOOKUP(D98,Sheet7!$B$2:$C$13,2,FALSE)</f>
        <v>#N/A</v>
      </c>
      <c r="AB98" t="e">
        <v>#N/A</v>
      </c>
    </row>
    <row r="99" spans="1:28">
      <c r="A99" t="s">
        <v>413</v>
      </c>
      <c r="B99" t="s">
        <v>183</v>
      </c>
      <c r="C99" s="1" t="s">
        <v>425</v>
      </c>
      <c r="D99" t="s">
        <v>388</v>
      </c>
      <c r="E99">
        <v>2</v>
      </c>
      <c r="F99">
        <v>42</v>
      </c>
      <c r="G99" t="s">
        <v>469</v>
      </c>
      <c r="H99" t="s">
        <v>71</v>
      </c>
      <c r="I99" t="str">
        <f>VLOOKUP($G99,成本汇总!$A$1:$R$101,COLUMN()-7,FALSE)</f>
        <v>16Z4439</v>
      </c>
      <c r="J99" t="str">
        <f>VLOOKUP($G99,成本汇总!$A$1:$R$101,COLUMN()-7,FALSE)</f>
        <v>王五</v>
      </c>
      <c r="K99" t="str">
        <f>VLOOKUP($G99,成本汇总!$A$1:$R$101,COLUMN()-7,FALSE)</f>
        <v>王五公司高管</v>
      </c>
      <c r="L99" t="str">
        <f>VLOOKUP($G99,成本汇总!$A$1:$R$101,COLUMN()-7,FALSE)</f>
        <v>办公室</v>
      </c>
      <c r="M99" t="str">
        <f>VLOOKUP($G99,成本汇总!$A$1:$R$101,COLUMN()-7,FALSE)</f>
        <v>管理费用</v>
      </c>
      <c r="N99" s="9">
        <f>VLOOKUP($G99,成本汇总!$A$1:$R$101,COLUMN()-7,FALSE)*$E99/SUMIF($G:$G,"="&amp;$G99,$E:$E)</f>
        <v>250</v>
      </c>
      <c r="O99" s="9">
        <f>VLOOKUP($G99,成本汇总!$A$1:$R$101,COLUMN()-7,FALSE)*$E99/SUMIF($G:$G,"="&amp;$G99,$E:$E)</f>
        <v>54.905250000000002</v>
      </c>
      <c r="P99" s="9">
        <f>VLOOKUP($G99,成本汇总!$A$1:$R$101,COLUMN()-7,FALSE)*$E99/SUMIF($G:$G,"="&amp;$G99,$E:$E)</f>
        <v>2.31175</v>
      </c>
      <c r="Q99" s="9">
        <f>VLOOKUP($G99,成本汇总!$A$1:$R$101,COLUMN()-7,FALSE)*$E99/SUMIF($G:$G,"="&amp;$G99,$E:$E)</f>
        <v>0.86687499999999995</v>
      </c>
      <c r="R99" s="9">
        <f>VLOOKUP($G99,成本汇总!$A$1:$R$101,COLUMN()-7,FALSE)*$E99/SUMIF($G:$G,"="&amp;$G99,$E:$E)</f>
        <v>2.31175</v>
      </c>
      <c r="S99" s="9">
        <f>VLOOKUP($G99,成本汇总!$A$1:$R$101,COLUMN()-7,FALSE)*$E99/SUMIF($G:$G,"="&amp;$G99,$E:$E)</f>
        <v>28.897500000000001</v>
      </c>
      <c r="T99" s="9">
        <f>VLOOKUP($G99,成本汇总!$A$1:$R$101,COLUMN()-7,FALSE)*$E99/SUMIF($G:$G,"="&amp;$G99,$E:$E)</f>
        <v>34.674999999999997</v>
      </c>
      <c r="U99" s="9">
        <f>VLOOKUP($G99,成本汇总!$A$1:$R$101,COLUMN()-7,FALSE)*$E99/SUMIF($G:$G,"="&amp;$G99,$E:$E)</f>
        <v>0</v>
      </c>
      <c r="V99" s="9">
        <f>VLOOKUP($G99,成本汇总!$A$1:$R$101,COLUMN()-7,FALSE)*$E99/SUMIF($G:$G,"="&amp;$G99,$E:$E)</f>
        <v>2.245625</v>
      </c>
      <c r="W99" s="9">
        <f>VLOOKUP($G99,成本汇总!$A$1:$R$101,COLUMN()-7,FALSE)*$E99/SUMIF($G:$G,"="&amp;$G99,$E:$E)</f>
        <v>0</v>
      </c>
      <c r="X99" s="9">
        <f>VLOOKUP($G99,成本汇总!$A$1:$R$101,COLUMN()-7,FALSE)*$E99/SUMIF($G:$G,"="&amp;$G99,$E:$E)</f>
        <v>376.21374999999995</v>
      </c>
      <c r="Y99" s="43">
        <f>VLOOKUP($G99,成本汇总!$A$1:$R$101,COLUMN()-7,FALSE)*$E99/SUMIF($G:$G,"="&amp;$G99,$E:$E)</f>
        <v>2.245625</v>
      </c>
      <c r="Z99" t="str">
        <f t="shared" si="1"/>
        <v>2017-QHZX-SL-UPSP</v>
      </c>
      <c r="AA99" t="e">
        <f>VLOOKUP(D99,Sheet7!$B$2:$C$13,2,FALSE)</f>
        <v>#N/A</v>
      </c>
      <c r="AB99" t="e">
        <v>#N/A</v>
      </c>
    </row>
    <row r="100" spans="1:28">
      <c r="A100" t="s">
        <v>413</v>
      </c>
      <c r="B100" t="s">
        <v>183</v>
      </c>
      <c r="C100" s="1" t="s">
        <v>425</v>
      </c>
      <c r="D100" t="s">
        <v>324</v>
      </c>
      <c r="E100">
        <v>11</v>
      </c>
      <c r="F100">
        <v>42</v>
      </c>
      <c r="G100" t="s">
        <v>469</v>
      </c>
      <c r="H100" t="s">
        <v>71</v>
      </c>
      <c r="I100" t="str">
        <f>VLOOKUP($G100,成本汇总!$A$1:$R$101,COLUMN()-7,FALSE)</f>
        <v>16Z4439</v>
      </c>
      <c r="J100" t="str">
        <f>VLOOKUP($G100,成本汇总!$A$1:$R$101,COLUMN()-7,FALSE)</f>
        <v>王五</v>
      </c>
      <c r="K100" t="str">
        <f>VLOOKUP($G100,成本汇总!$A$1:$R$101,COLUMN()-7,FALSE)</f>
        <v>王五公司高管</v>
      </c>
      <c r="L100" t="str">
        <f>VLOOKUP($G100,成本汇总!$A$1:$R$101,COLUMN()-7,FALSE)</f>
        <v>办公室</v>
      </c>
      <c r="M100" t="str">
        <f>VLOOKUP($G100,成本汇总!$A$1:$R$101,COLUMN()-7,FALSE)</f>
        <v>管理费用</v>
      </c>
      <c r="N100" s="9">
        <f>VLOOKUP($G100,成本汇总!$A$1:$R$101,COLUMN()-7,FALSE)*$E100/SUMIF($G:$G,"="&amp;$G100,$E:$E)</f>
        <v>1375</v>
      </c>
      <c r="O100" s="9">
        <f>VLOOKUP($G100,成本汇总!$A$1:$R$101,COLUMN()-7,FALSE)*$E100/SUMIF($G:$G,"="&amp;$G100,$E:$E)</f>
        <v>301.97887500000002</v>
      </c>
      <c r="P100" s="9">
        <f>VLOOKUP($G100,成本汇总!$A$1:$R$101,COLUMN()-7,FALSE)*$E100/SUMIF($G:$G,"="&amp;$G100,$E:$E)</f>
        <v>12.714625</v>
      </c>
      <c r="Q100" s="9">
        <f>VLOOKUP($G100,成本汇总!$A$1:$R$101,COLUMN()-7,FALSE)*$E100/SUMIF($G:$G,"="&amp;$G100,$E:$E)</f>
        <v>4.7678124999999998</v>
      </c>
      <c r="R100" s="9">
        <f>VLOOKUP($G100,成本汇总!$A$1:$R$101,COLUMN()-7,FALSE)*$E100/SUMIF($G:$G,"="&amp;$G100,$E:$E)</f>
        <v>12.714625</v>
      </c>
      <c r="S100" s="9">
        <f>VLOOKUP($G100,成本汇总!$A$1:$R$101,COLUMN()-7,FALSE)*$E100/SUMIF($G:$G,"="&amp;$G100,$E:$E)</f>
        <v>158.93625000000003</v>
      </c>
      <c r="T100" s="9">
        <f>VLOOKUP($G100,成本汇总!$A$1:$R$101,COLUMN()-7,FALSE)*$E100/SUMIF($G:$G,"="&amp;$G100,$E:$E)</f>
        <v>190.71250000000001</v>
      </c>
      <c r="U100" s="9">
        <f>VLOOKUP($G100,成本汇总!$A$1:$R$101,COLUMN()-7,FALSE)*$E100/SUMIF($G:$G,"="&amp;$G100,$E:$E)</f>
        <v>0</v>
      </c>
      <c r="V100" s="9">
        <f>VLOOKUP($G100,成本汇总!$A$1:$R$101,COLUMN()-7,FALSE)*$E100/SUMIF($G:$G,"="&amp;$G100,$E:$E)</f>
        <v>12.350937500000001</v>
      </c>
      <c r="W100" s="9">
        <f>VLOOKUP($G100,成本汇总!$A$1:$R$101,COLUMN()-7,FALSE)*$E100/SUMIF($G:$G,"="&amp;$G100,$E:$E)</f>
        <v>0</v>
      </c>
      <c r="X100" s="9">
        <f>VLOOKUP($G100,成本汇总!$A$1:$R$101,COLUMN()-7,FALSE)*$E100/SUMIF($G:$G,"="&amp;$G100,$E:$E)</f>
        <v>2069.1756249999994</v>
      </c>
      <c r="Y100" s="43">
        <f>VLOOKUP($G100,成本汇总!$A$1:$R$101,COLUMN()-7,FALSE)*$E100/SUMIF($G:$G,"="&amp;$G100,$E:$E)</f>
        <v>12.350937500000001</v>
      </c>
      <c r="Z100" t="str">
        <f t="shared" si="1"/>
        <v>-UPA-FS-G&amp;A</v>
      </c>
      <c r="AA100" t="e">
        <f>VLOOKUP(D100,Sheet7!$B$2:$C$13,2,FALSE)</f>
        <v>#N/A</v>
      </c>
      <c r="AB100" t="e">
        <v>#N/A</v>
      </c>
    </row>
    <row r="101" spans="1:28">
      <c r="A101" t="s">
        <v>413</v>
      </c>
      <c r="B101" t="s">
        <v>183</v>
      </c>
      <c r="C101" s="1" t="s">
        <v>425</v>
      </c>
      <c r="D101" t="s">
        <v>325</v>
      </c>
      <c r="E101">
        <v>17</v>
      </c>
      <c r="F101">
        <v>42</v>
      </c>
      <c r="G101" t="s">
        <v>469</v>
      </c>
      <c r="H101" t="s">
        <v>71</v>
      </c>
      <c r="I101" t="str">
        <f>VLOOKUP($G101,成本汇总!$A$1:$R$101,COLUMN()-7,FALSE)</f>
        <v>16Z4439</v>
      </c>
      <c r="J101" t="str">
        <f>VLOOKUP($G101,成本汇总!$A$1:$R$101,COLUMN()-7,FALSE)</f>
        <v>王五</v>
      </c>
      <c r="K101" t="str">
        <f>VLOOKUP($G101,成本汇总!$A$1:$R$101,COLUMN()-7,FALSE)</f>
        <v>王五公司高管</v>
      </c>
      <c r="L101" t="str">
        <f>VLOOKUP($G101,成本汇总!$A$1:$R$101,COLUMN()-7,FALSE)</f>
        <v>办公室</v>
      </c>
      <c r="M101" t="str">
        <f>VLOOKUP($G101,成本汇总!$A$1:$R$101,COLUMN()-7,FALSE)</f>
        <v>管理费用</v>
      </c>
      <c r="N101" s="9">
        <f>VLOOKUP($G101,成本汇总!$A$1:$R$101,COLUMN()-7,FALSE)*$E101/SUMIF($G:$G,"="&amp;$G101,$E:$E)</f>
        <v>2125</v>
      </c>
      <c r="O101" s="9">
        <f>VLOOKUP($G101,成本汇总!$A$1:$R$101,COLUMN()-7,FALSE)*$E101/SUMIF($G:$G,"="&amp;$G101,$E:$E)</f>
        <v>466.69462499999997</v>
      </c>
      <c r="P101" s="9">
        <f>VLOOKUP($G101,成本汇总!$A$1:$R$101,COLUMN()-7,FALSE)*$E101/SUMIF($G:$G,"="&amp;$G101,$E:$E)</f>
        <v>19.649875000000002</v>
      </c>
      <c r="Q101" s="9">
        <f>VLOOKUP($G101,成本汇总!$A$1:$R$101,COLUMN()-7,FALSE)*$E101/SUMIF($G:$G,"="&amp;$G101,$E:$E)</f>
        <v>7.3684374999999989</v>
      </c>
      <c r="R101" s="9">
        <f>VLOOKUP($G101,成本汇总!$A$1:$R$101,COLUMN()-7,FALSE)*$E101/SUMIF($G:$G,"="&amp;$G101,$E:$E)</f>
        <v>19.649875000000002</v>
      </c>
      <c r="S101" s="9">
        <f>VLOOKUP($G101,成本汇总!$A$1:$R$101,COLUMN()-7,FALSE)*$E101/SUMIF($G:$G,"="&amp;$G101,$E:$E)</f>
        <v>245.62875000000003</v>
      </c>
      <c r="T101" s="9">
        <f>VLOOKUP($G101,成本汇总!$A$1:$R$101,COLUMN()-7,FALSE)*$E101/SUMIF($G:$G,"="&amp;$G101,$E:$E)</f>
        <v>294.73750000000001</v>
      </c>
      <c r="U101" s="9">
        <f>VLOOKUP($G101,成本汇总!$A$1:$R$101,COLUMN()-7,FALSE)*$E101/SUMIF($G:$G,"="&amp;$G101,$E:$E)</f>
        <v>0</v>
      </c>
      <c r="V101" s="9">
        <f>VLOOKUP($G101,成本汇总!$A$1:$R$101,COLUMN()-7,FALSE)*$E101/SUMIF($G:$G,"="&amp;$G101,$E:$E)</f>
        <v>19.087812500000002</v>
      </c>
      <c r="W101" s="9">
        <f>VLOOKUP($G101,成本汇总!$A$1:$R$101,COLUMN()-7,FALSE)*$E101/SUMIF($G:$G,"="&amp;$G101,$E:$E)</f>
        <v>0</v>
      </c>
      <c r="X101" s="9">
        <f>VLOOKUP($G101,成本汇总!$A$1:$R$101,COLUMN()-7,FALSE)*$E101/SUMIF($G:$G,"="&amp;$G101,$E:$E)</f>
        <v>3197.8168749999995</v>
      </c>
      <c r="Y101" s="43">
        <f>VLOOKUP($G101,成本汇总!$A$1:$R$101,COLUMN()-7,FALSE)*$E101/SUMIF($G:$G,"="&amp;$G101,$E:$E)</f>
        <v>19.087812500000002</v>
      </c>
      <c r="Z101" t="str">
        <f t="shared" si="1"/>
        <v>-UPA-SC-G&amp;A</v>
      </c>
      <c r="AA101" t="e">
        <f>VLOOKUP(D101,Sheet7!$B$2:$C$13,2,FALSE)</f>
        <v>#N/A</v>
      </c>
      <c r="AB101" t="e">
        <v>#N/A</v>
      </c>
    </row>
    <row r="102" spans="1:28">
      <c r="A102" t="s">
        <v>413</v>
      </c>
      <c r="B102" t="s">
        <v>183</v>
      </c>
      <c r="C102" s="1" t="s">
        <v>426</v>
      </c>
      <c r="D102" t="s">
        <v>324</v>
      </c>
      <c r="E102">
        <v>20</v>
      </c>
      <c r="F102">
        <v>43</v>
      </c>
      <c r="G102" t="s">
        <v>469</v>
      </c>
      <c r="H102" t="s">
        <v>71</v>
      </c>
      <c r="I102" t="str">
        <f>VLOOKUP($G102,成本汇总!$A$1:$R$101,COLUMN()-7,FALSE)</f>
        <v>16Z4439</v>
      </c>
      <c r="J102" t="str">
        <f>VLOOKUP($G102,成本汇总!$A$1:$R$101,COLUMN()-7,FALSE)</f>
        <v>王五</v>
      </c>
      <c r="K102" t="str">
        <f>VLOOKUP($G102,成本汇总!$A$1:$R$101,COLUMN()-7,FALSE)</f>
        <v>王五公司高管</v>
      </c>
      <c r="L102" t="str">
        <f>VLOOKUP($G102,成本汇总!$A$1:$R$101,COLUMN()-7,FALSE)</f>
        <v>办公室</v>
      </c>
      <c r="M102" t="str">
        <f>VLOOKUP($G102,成本汇总!$A$1:$R$101,COLUMN()-7,FALSE)</f>
        <v>管理费用</v>
      </c>
      <c r="N102" s="9">
        <f>VLOOKUP($G102,成本汇总!$A$1:$R$101,COLUMN()-7,FALSE)*$E102/SUMIF($G:$G,"="&amp;$G102,$E:$E)</f>
        <v>2500</v>
      </c>
      <c r="O102" s="9">
        <f>VLOOKUP($G102,成本汇总!$A$1:$R$101,COLUMN()-7,FALSE)*$E102/SUMIF($G:$G,"="&amp;$G102,$E:$E)</f>
        <v>549.05250000000001</v>
      </c>
      <c r="P102" s="9">
        <f>VLOOKUP($G102,成本汇总!$A$1:$R$101,COLUMN()-7,FALSE)*$E102/SUMIF($G:$G,"="&amp;$G102,$E:$E)</f>
        <v>23.1175</v>
      </c>
      <c r="Q102" s="9">
        <f>VLOOKUP($G102,成本汇总!$A$1:$R$101,COLUMN()-7,FALSE)*$E102/SUMIF($G:$G,"="&amp;$G102,$E:$E)</f>
        <v>8.6687499999999993</v>
      </c>
      <c r="R102" s="9">
        <f>VLOOKUP($G102,成本汇总!$A$1:$R$101,COLUMN()-7,FALSE)*$E102/SUMIF($G:$G,"="&amp;$G102,$E:$E)</f>
        <v>23.1175</v>
      </c>
      <c r="S102" s="9">
        <f>VLOOKUP($G102,成本汇总!$A$1:$R$101,COLUMN()-7,FALSE)*$E102/SUMIF($G:$G,"="&amp;$G102,$E:$E)</f>
        <v>288.97500000000002</v>
      </c>
      <c r="T102" s="9">
        <f>VLOOKUP($G102,成本汇总!$A$1:$R$101,COLUMN()-7,FALSE)*$E102/SUMIF($G:$G,"="&amp;$G102,$E:$E)</f>
        <v>346.75</v>
      </c>
      <c r="U102" s="9">
        <f>VLOOKUP($G102,成本汇总!$A$1:$R$101,COLUMN()-7,FALSE)*$E102/SUMIF($G:$G,"="&amp;$G102,$E:$E)</f>
        <v>0</v>
      </c>
      <c r="V102" s="9">
        <f>VLOOKUP($G102,成本汇总!$A$1:$R$101,COLUMN()-7,FALSE)*$E102/SUMIF($G:$G,"="&amp;$G102,$E:$E)</f>
        <v>22.456250000000001</v>
      </c>
      <c r="W102" s="9">
        <f>VLOOKUP($G102,成本汇总!$A$1:$R$101,COLUMN()-7,FALSE)*$E102/SUMIF($G:$G,"="&amp;$G102,$E:$E)</f>
        <v>0</v>
      </c>
      <c r="X102" s="9">
        <f>VLOOKUP($G102,成本汇总!$A$1:$R$101,COLUMN()-7,FALSE)*$E102/SUMIF($G:$G,"="&amp;$G102,$E:$E)</f>
        <v>3762.1374999999994</v>
      </c>
      <c r="Y102" s="43">
        <f>VLOOKUP($G102,成本汇总!$A$1:$R$101,COLUMN()-7,FALSE)*$E102/SUMIF($G:$G,"="&amp;$G102,$E:$E)</f>
        <v>22.456250000000001</v>
      </c>
      <c r="Z102" t="str">
        <f t="shared" si="1"/>
        <v>-UPA-FS-G&amp;A</v>
      </c>
      <c r="AA102" t="e">
        <f>VLOOKUP(D102,Sheet7!$B$2:$C$13,2,FALSE)</f>
        <v>#N/A</v>
      </c>
      <c r="AB102" t="e">
        <v>#N/A</v>
      </c>
    </row>
    <row r="103" spans="1:28">
      <c r="A103" t="s">
        <v>413</v>
      </c>
      <c r="B103" t="s">
        <v>183</v>
      </c>
      <c r="C103" s="1" t="s">
        <v>426</v>
      </c>
      <c r="D103" t="s">
        <v>325</v>
      </c>
      <c r="E103">
        <v>20</v>
      </c>
      <c r="F103">
        <v>43</v>
      </c>
      <c r="G103" t="s">
        <v>469</v>
      </c>
      <c r="H103" t="s">
        <v>71</v>
      </c>
      <c r="I103" t="str">
        <f>VLOOKUP($G103,成本汇总!$A$1:$R$101,COLUMN()-7,FALSE)</f>
        <v>16Z4439</v>
      </c>
      <c r="J103" t="str">
        <f>VLOOKUP($G103,成本汇总!$A$1:$R$101,COLUMN()-7,FALSE)</f>
        <v>王五</v>
      </c>
      <c r="K103" t="str">
        <f>VLOOKUP($G103,成本汇总!$A$1:$R$101,COLUMN()-7,FALSE)</f>
        <v>王五公司高管</v>
      </c>
      <c r="L103" t="str">
        <f>VLOOKUP($G103,成本汇总!$A$1:$R$101,COLUMN()-7,FALSE)</f>
        <v>办公室</v>
      </c>
      <c r="M103" t="str">
        <f>VLOOKUP($G103,成本汇总!$A$1:$R$101,COLUMN()-7,FALSE)</f>
        <v>管理费用</v>
      </c>
      <c r="N103" s="9">
        <f>VLOOKUP($G103,成本汇总!$A$1:$R$101,COLUMN()-7,FALSE)*$E103/SUMIF($G:$G,"="&amp;$G103,$E:$E)</f>
        <v>2500</v>
      </c>
      <c r="O103" s="9">
        <f>VLOOKUP($G103,成本汇总!$A$1:$R$101,COLUMN()-7,FALSE)*$E103/SUMIF($G:$G,"="&amp;$G103,$E:$E)</f>
        <v>549.05250000000001</v>
      </c>
      <c r="P103" s="9">
        <f>VLOOKUP($G103,成本汇总!$A$1:$R$101,COLUMN()-7,FALSE)*$E103/SUMIF($G:$G,"="&amp;$G103,$E:$E)</f>
        <v>23.1175</v>
      </c>
      <c r="Q103" s="9">
        <f>VLOOKUP($G103,成本汇总!$A$1:$R$101,COLUMN()-7,FALSE)*$E103/SUMIF($G:$G,"="&amp;$G103,$E:$E)</f>
        <v>8.6687499999999993</v>
      </c>
      <c r="R103" s="9">
        <f>VLOOKUP($G103,成本汇总!$A$1:$R$101,COLUMN()-7,FALSE)*$E103/SUMIF($G:$G,"="&amp;$G103,$E:$E)</f>
        <v>23.1175</v>
      </c>
      <c r="S103" s="9">
        <f>VLOOKUP($G103,成本汇总!$A$1:$R$101,COLUMN()-7,FALSE)*$E103/SUMIF($G:$G,"="&amp;$G103,$E:$E)</f>
        <v>288.97500000000002</v>
      </c>
      <c r="T103" s="9">
        <f>VLOOKUP($G103,成本汇总!$A$1:$R$101,COLUMN()-7,FALSE)*$E103/SUMIF($G:$G,"="&amp;$G103,$E:$E)</f>
        <v>346.75</v>
      </c>
      <c r="U103" s="9">
        <f>VLOOKUP($G103,成本汇总!$A$1:$R$101,COLUMN()-7,FALSE)*$E103/SUMIF($G:$G,"="&amp;$G103,$E:$E)</f>
        <v>0</v>
      </c>
      <c r="V103" s="9">
        <f>VLOOKUP($G103,成本汇总!$A$1:$R$101,COLUMN()-7,FALSE)*$E103/SUMIF($G:$G,"="&amp;$G103,$E:$E)</f>
        <v>22.456250000000001</v>
      </c>
      <c r="W103" s="9">
        <f>VLOOKUP($G103,成本汇总!$A$1:$R$101,COLUMN()-7,FALSE)*$E103/SUMIF($G:$G,"="&amp;$G103,$E:$E)</f>
        <v>0</v>
      </c>
      <c r="X103" s="9">
        <f>VLOOKUP($G103,成本汇总!$A$1:$R$101,COLUMN()-7,FALSE)*$E103/SUMIF($G:$G,"="&amp;$G103,$E:$E)</f>
        <v>3762.1374999999994</v>
      </c>
      <c r="Y103" s="43">
        <f>VLOOKUP($G103,成本汇总!$A$1:$R$101,COLUMN()-7,FALSE)*$E103/SUMIF($G:$G,"="&amp;$G103,$E:$E)</f>
        <v>22.456250000000001</v>
      </c>
      <c r="Z103" t="str">
        <f t="shared" si="1"/>
        <v>-UPA-SC-G&amp;A</v>
      </c>
      <c r="AA103" t="e">
        <f>VLOOKUP(D103,Sheet7!$B$2:$C$13,2,FALSE)</f>
        <v>#N/A</v>
      </c>
      <c r="AB103" t="e">
        <v>#N/A</v>
      </c>
    </row>
    <row r="104" spans="1:28">
      <c r="A104"/>
      <c r="B104"/>
      <c r="C104" s="1"/>
      <c r="D104"/>
      <c r="E104"/>
      <c r="F104"/>
      <c r="G104"/>
      <c r="H104"/>
      <c r="Y104" s="43"/>
    </row>
    <row r="105" spans="1:28">
      <c r="A105"/>
      <c r="B105"/>
      <c r="C105" s="1"/>
      <c r="D105"/>
      <c r="E105"/>
      <c r="F105"/>
      <c r="G105"/>
      <c r="H105"/>
      <c r="Y105" s="43"/>
    </row>
    <row r="106" spans="1:28">
      <c r="A106"/>
      <c r="B106"/>
      <c r="C106" s="1"/>
      <c r="D106"/>
      <c r="E106"/>
      <c r="F106"/>
      <c r="G106"/>
      <c r="H106"/>
      <c r="Y106" s="43"/>
    </row>
    <row r="107" spans="1:28">
      <c r="A107"/>
      <c r="B107"/>
      <c r="C107" s="1"/>
      <c r="D107"/>
      <c r="E107"/>
      <c r="F107"/>
      <c r="G107"/>
      <c r="H107"/>
      <c r="Y107" s="43"/>
    </row>
    <row r="108" spans="1:28">
      <c r="A108"/>
      <c r="B108"/>
      <c r="C108" s="1"/>
      <c r="D108"/>
      <c r="E108"/>
      <c r="F108"/>
      <c r="G108"/>
      <c r="H108"/>
      <c r="Y108" s="43"/>
    </row>
    <row r="109" spans="1:28">
      <c r="A109"/>
      <c r="B109"/>
      <c r="C109" s="1"/>
      <c r="D109"/>
      <c r="E109"/>
      <c r="F109"/>
      <c r="G109"/>
      <c r="H109"/>
      <c r="Y109" s="43"/>
    </row>
    <row r="110" spans="1:28">
      <c r="A110"/>
      <c r="B110"/>
      <c r="C110" s="1"/>
      <c r="D110"/>
      <c r="E110"/>
      <c r="F110"/>
      <c r="G110"/>
      <c r="H110"/>
      <c r="Y110" s="43"/>
    </row>
    <row r="111" spans="1:28">
      <c r="A111"/>
      <c r="B111"/>
      <c r="C111" s="1"/>
      <c r="D111"/>
      <c r="E111"/>
      <c r="F111"/>
      <c r="G111"/>
      <c r="H111"/>
      <c r="Y111" s="43"/>
    </row>
    <row r="112" spans="1:28">
      <c r="A112"/>
      <c r="B112"/>
      <c r="C112" s="1"/>
      <c r="D112"/>
      <c r="E112"/>
      <c r="F112"/>
      <c r="G112"/>
      <c r="H112"/>
      <c r="Y112" s="43"/>
    </row>
    <row r="113" spans="1:25">
      <c r="A113"/>
      <c r="B113"/>
      <c r="C113" s="1"/>
      <c r="D113"/>
      <c r="E113"/>
      <c r="F113"/>
      <c r="G113"/>
      <c r="H113"/>
      <c r="Y113" s="43"/>
    </row>
    <row r="114" spans="1:25">
      <c r="A114"/>
      <c r="B114"/>
      <c r="C114" s="1"/>
      <c r="D114"/>
      <c r="E114"/>
      <c r="F114"/>
      <c r="G114"/>
      <c r="H114"/>
      <c r="Y114" s="43"/>
    </row>
    <row r="115" spans="1:25">
      <c r="A115"/>
      <c r="B115"/>
      <c r="C115" s="1"/>
      <c r="D115"/>
      <c r="E115"/>
      <c r="F115"/>
      <c r="G115"/>
      <c r="H115"/>
      <c r="Y115" s="43"/>
    </row>
    <row r="116" spans="1:25">
      <c r="A116"/>
      <c r="B116"/>
      <c r="C116" s="1"/>
      <c r="D116"/>
      <c r="E116"/>
      <c r="F116"/>
      <c r="G116"/>
      <c r="H116"/>
      <c r="Y116" s="43"/>
    </row>
    <row r="117" spans="1:25">
      <c r="A117"/>
      <c r="B117"/>
      <c r="C117" s="1"/>
      <c r="D117"/>
      <c r="E117"/>
      <c r="F117"/>
      <c r="G117"/>
      <c r="H117"/>
      <c r="Y117" s="43"/>
    </row>
    <row r="118" spans="1:25">
      <c r="A118"/>
      <c r="B118"/>
      <c r="C118" s="1"/>
      <c r="D118"/>
      <c r="E118"/>
      <c r="F118"/>
      <c r="G118"/>
      <c r="H118"/>
      <c r="Y118" s="43"/>
    </row>
    <row r="119" spans="1:25">
      <c r="A119"/>
      <c r="B119"/>
      <c r="C119" s="1"/>
      <c r="D119"/>
      <c r="E119"/>
      <c r="F119"/>
      <c r="G119"/>
      <c r="H119"/>
      <c r="Y119" s="43"/>
    </row>
    <row r="120" spans="1:25">
      <c r="A120"/>
      <c r="B120"/>
      <c r="C120" s="1"/>
      <c r="D120"/>
      <c r="E120"/>
      <c r="F120"/>
      <c r="G120"/>
      <c r="H120"/>
      <c r="Y120" s="43"/>
    </row>
    <row r="121" spans="1:25">
      <c r="A121"/>
      <c r="B121"/>
      <c r="C121" s="1"/>
      <c r="D121"/>
      <c r="E121"/>
      <c r="F121"/>
      <c r="G121"/>
      <c r="H121"/>
      <c r="Y121" s="43"/>
    </row>
    <row r="122" spans="1:25">
      <c r="A122"/>
      <c r="B122"/>
      <c r="C122" s="1"/>
      <c r="D122"/>
      <c r="E122"/>
      <c r="F122"/>
      <c r="G122"/>
      <c r="H122"/>
      <c r="Y122" s="43"/>
    </row>
    <row r="123" spans="1:25">
      <c r="A123"/>
      <c r="B123"/>
      <c r="C123" s="1"/>
      <c r="D123"/>
      <c r="E123"/>
      <c r="F123"/>
      <c r="G123"/>
      <c r="H123"/>
      <c r="Y123" s="43"/>
    </row>
    <row r="124" spans="1:25">
      <c r="A124"/>
      <c r="B124"/>
      <c r="C124" s="1"/>
      <c r="D124"/>
      <c r="E124"/>
      <c r="F124"/>
      <c r="G124"/>
      <c r="H124"/>
      <c r="Y124" s="43"/>
    </row>
    <row r="125" spans="1:25">
      <c r="A125"/>
      <c r="B125"/>
      <c r="C125" s="1"/>
      <c r="D125"/>
      <c r="E125"/>
      <c r="F125"/>
      <c r="G125"/>
      <c r="H125"/>
      <c r="Y125" s="43"/>
    </row>
    <row r="126" spans="1:25">
      <c r="A126"/>
      <c r="B126"/>
      <c r="C126" s="1"/>
      <c r="D126"/>
      <c r="E126"/>
      <c r="F126"/>
      <c r="G126"/>
      <c r="H126"/>
      <c r="Y126" s="43"/>
    </row>
    <row r="127" spans="1:25">
      <c r="A127"/>
      <c r="B127"/>
      <c r="C127" s="1"/>
      <c r="D127"/>
      <c r="E127"/>
      <c r="F127"/>
      <c r="G127"/>
      <c r="H127"/>
      <c r="Y127" s="43"/>
    </row>
    <row r="128" spans="1:25">
      <c r="A128"/>
      <c r="B128"/>
      <c r="C128" s="1"/>
      <c r="D128"/>
      <c r="E128"/>
      <c r="F128"/>
      <c r="G128"/>
      <c r="H128"/>
      <c r="Y128" s="43"/>
    </row>
    <row r="129" spans="1:25">
      <c r="A129"/>
      <c r="B129"/>
      <c r="C129" s="1"/>
      <c r="D129"/>
      <c r="E129"/>
      <c r="F129"/>
      <c r="G129"/>
      <c r="H129"/>
      <c r="Y129" s="43"/>
    </row>
    <row r="130" spans="1:25">
      <c r="A130"/>
      <c r="B130"/>
      <c r="C130" s="1"/>
      <c r="D130"/>
      <c r="E130"/>
      <c r="F130"/>
      <c r="G130"/>
      <c r="H130"/>
      <c r="Y130" s="43"/>
    </row>
    <row r="131" spans="1:25">
      <c r="A131"/>
      <c r="B131"/>
      <c r="C131" s="1"/>
      <c r="D131"/>
      <c r="E131"/>
      <c r="F131"/>
      <c r="G131"/>
      <c r="H131"/>
      <c r="Y131" s="43"/>
    </row>
    <row r="132" spans="1:25">
      <c r="A132"/>
      <c r="B132"/>
      <c r="C132" s="1"/>
      <c r="D132"/>
      <c r="E132"/>
      <c r="F132"/>
      <c r="G132"/>
      <c r="H132"/>
      <c r="Y132" s="43"/>
    </row>
    <row r="133" spans="1:25">
      <c r="A133"/>
      <c r="B133"/>
      <c r="C133" s="1"/>
      <c r="D133"/>
      <c r="E133"/>
      <c r="F133"/>
      <c r="G133"/>
      <c r="H133"/>
      <c r="Y133" s="43"/>
    </row>
    <row r="134" spans="1:25">
      <c r="A134"/>
      <c r="B134"/>
      <c r="C134" s="1"/>
      <c r="D134"/>
      <c r="E134"/>
      <c r="F134"/>
      <c r="G134"/>
      <c r="H134"/>
      <c r="Y134" s="43"/>
    </row>
    <row r="135" spans="1:25">
      <c r="A135"/>
      <c r="B135"/>
      <c r="C135" s="1"/>
      <c r="D135"/>
      <c r="E135"/>
      <c r="F135"/>
      <c r="G135"/>
      <c r="H135"/>
      <c r="Y135" s="43"/>
    </row>
    <row r="136" spans="1:25">
      <c r="A136"/>
      <c r="B136"/>
      <c r="C136" s="1"/>
      <c r="D136"/>
      <c r="E136"/>
      <c r="F136"/>
      <c r="G136"/>
      <c r="H136"/>
      <c r="Y136" s="43"/>
    </row>
    <row r="137" spans="1:25">
      <c r="A137"/>
      <c r="B137"/>
      <c r="C137" s="1"/>
      <c r="D137"/>
      <c r="E137"/>
      <c r="F137"/>
      <c r="G137"/>
      <c r="H137"/>
      <c r="Y137" s="43"/>
    </row>
    <row r="138" spans="1:25">
      <c r="A138"/>
      <c r="B138"/>
      <c r="C138" s="1"/>
      <c r="D138"/>
      <c r="E138"/>
      <c r="F138"/>
      <c r="G138"/>
      <c r="H138"/>
      <c r="Y138" s="43"/>
    </row>
    <row r="139" spans="1:25">
      <c r="A139"/>
      <c r="B139"/>
      <c r="C139" s="1"/>
      <c r="D139"/>
      <c r="E139"/>
      <c r="F139"/>
      <c r="G139"/>
      <c r="H139"/>
      <c r="Y139" s="43"/>
    </row>
    <row r="140" spans="1:25">
      <c r="A140"/>
      <c r="B140"/>
      <c r="C140" s="1"/>
      <c r="D140"/>
      <c r="E140"/>
      <c r="F140"/>
      <c r="G140"/>
      <c r="H140"/>
      <c r="Y140" s="43"/>
    </row>
    <row r="141" spans="1:25">
      <c r="A141"/>
      <c r="B141"/>
      <c r="C141" s="1"/>
      <c r="D141"/>
      <c r="E141"/>
      <c r="F141"/>
      <c r="G141"/>
      <c r="H141"/>
      <c r="Y141" s="43"/>
    </row>
    <row r="142" spans="1:25">
      <c r="A142"/>
      <c r="B142"/>
      <c r="C142" s="1"/>
      <c r="D142"/>
      <c r="E142"/>
      <c r="F142"/>
      <c r="G142"/>
      <c r="H142"/>
      <c r="Y142" s="43"/>
    </row>
    <row r="143" spans="1:25">
      <c r="A143"/>
      <c r="B143"/>
      <c r="C143" s="1"/>
      <c r="D143"/>
      <c r="E143"/>
      <c r="F143"/>
      <c r="G143"/>
      <c r="H143"/>
      <c r="Y143" s="43"/>
    </row>
    <row r="144" spans="1:25">
      <c r="A144"/>
      <c r="B144"/>
      <c r="C144" s="1"/>
      <c r="D144"/>
      <c r="E144"/>
      <c r="F144"/>
      <c r="G144"/>
      <c r="H144"/>
      <c r="Y144" s="43"/>
    </row>
    <row r="145" spans="1:25">
      <c r="A145"/>
      <c r="B145"/>
      <c r="C145" s="1"/>
      <c r="D145"/>
      <c r="E145"/>
      <c r="F145"/>
      <c r="G145"/>
      <c r="H145"/>
      <c r="Y145" s="43"/>
    </row>
    <row r="146" spans="1:25">
      <c r="A146"/>
      <c r="B146"/>
      <c r="C146" s="1"/>
      <c r="D146"/>
      <c r="E146"/>
      <c r="F146"/>
      <c r="G146"/>
      <c r="H146"/>
      <c r="Y146" s="43"/>
    </row>
    <row r="147" spans="1:25">
      <c r="A147"/>
      <c r="B147"/>
      <c r="C147" s="1"/>
      <c r="D147"/>
      <c r="E147"/>
      <c r="F147"/>
      <c r="G147"/>
      <c r="H147"/>
      <c r="Y147" s="43"/>
    </row>
    <row r="148" spans="1:25">
      <c r="A148"/>
      <c r="B148"/>
      <c r="C148" s="1"/>
      <c r="D148"/>
      <c r="E148"/>
      <c r="F148"/>
      <c r="G148"/>
      <c r="H148"/>
      <c r="Y148" s="43"/>
    </row>
    <row r="149" spans="1:25">
      <c r="A149"/>
      <c r="B149"/>
      <c r="C149" s="1"/>
      <c r="D149"/>
      <c r="E149"/>
      <c r="F149"/>
      <c r="G149"/>
      <c r="H149"/>
      <c r="Y149" s="43"/>
    </row>
    <row r="150" spans="1:25">
      <c r="A150"/>
      <c r="B150"/>
      <c r="C150" s="1"/>
      <c r="D150"/>
      <c r="E150"/>
      <c r="F150"/>
      <c r="G150"/>
      <c r="H150"/>
      <c r="Y150" s="43"/>
    </row>
    <row r="151" spans="1:25">
      <c r="A151"/>
      <c r="B151"/>
      <c r="C151" s="1"/>
      <c r="D151"/>
      <c r="E151"/>
      <c r="F151"/>
      <c r="G151"/>
      <c r="H151"/>
      <c r="Y151" s="43"/>
    </row>
    <row r="152" spans="1:25">
      <c r="A152"/>
      <c r="B152"/>
      <c r="C152" s="1"/>
      <c r="D152"/>
      <c r="E152"/>
      <c r="F152"/>
      <c r="G152"/>
      <c r="H152"/>
      <c r="Y152" s="43"/>
    </row>
    <row r="153" spans="1:25">
      <c r="A153"/>
      <c r="B153"/>
      <c r="C153" s="1"/>
      <c r="D153"/>
      <c r="E153"/>
      <c r="F153"/>
      <c r="G153"/>
      <c r="H153"/>
      <c r="Y153" s="43"/>
    </row>
    <row r="154" spans="1:25">
      <c r="A154"/>
      <c r="B154"/>
      <c r="C154" s="1"/>
      <c r="D154"/>
      <c r="E154"/>
      <c r="F154"/>
      <c r="G154"/>
      <c r="H154"/>
      <c r="Y154" s="43"/>
    </row>
    <row r="155" spans="1:25">
      <c r="A155"/>
      <c r="B155"/>
      <c r="C155" s="1"/>
      <c r="D155"/>
      <c r="E155"/>
      <c r="F155"/>
      <c r="G155"/>
      <c r="H155"/>
      <c r="Y155" s="43"/>
    </row>
    <row r="156" spans="1:25">
      <c r="A156"/>
      <c r="B156"/>
      <c r="C156" s="1"/>
      <c r="D156"/>
      <c r="E156"/>
      <c r="F156"/>
      <c r="G156"/>
      <c r="H156"/>
      <c r="Y156" s="43"/>
    </row>
    <row r="157" spans="1:25">
      <c r="A157"/>
      <c r="B157"/>
      <c r="C157" s="1"/>
      <c r="D157"/>
      <c r="E157"/>
      <c r="F157"/>
      <c r="G157"/>
      <c r="H157"/>
      <c r="Y157" s="43"/>
    </row>
    <row r="158" spans="1:25">
      <c r="A158"/>
      <c r="B158"/>
      <c r="C158" s="1"/>
      <c r="D158"/>
      <c r="E158"/>
      <c r="F158"/>
      <c r="G158"/>
      <c r="H158"/>
      <c r="Y158" s="43"/>
    </row>
    <row r="159" spans="1:25">
      <c r="A159"/>
      <c r="B159"/>
      <c r="C159" s="1"/>
      <c r="D159"/>
      <c r="E159"/>
      <c r="F159"/>
      <c r="G159"/>
      <c r="H159"/>
      <c r="Y159" s="43"/>
    </row>
    <row r="160" spans="1:25">
      <c r="A160"/>
      <c r="B160"/>
      <c r="C160" s="1"/>
      <c r="D160"/>
      <c r="E160"/>
      <c r="F160"/>
      <c r="G160"/>
      <c r="H160"/>
      <c r="Y160" s="43"/>
    </row>
    <row r="161" spans="1:25">
      <c r="A161"/>
      <c r="B161"/>
      <c r="C161" s="1"/>
      <c r="D161"/>
      <c r="E161"/>
      <c r="F161"/>
      <c r="G161"/>
      <c r="H161"/>
      <c r="Y161" s="43"/>
    </row>
    <row r="162" spans="1:25">
      <c r="A162"/>
      <c r="B162"/>
      <c r="C162" s="1"/>
      <c r="D162"/>
      <c r="E162"/>
      <c r="F162"/>
      <c r="G162"/>
      <c r="H162"/>
      <c r="Y162" s="43"/>
    </row>
    <row r="163" spans="1:25">
      <c r="A163"/>
      <c r="B163"/>
      <c r="C163" s="1"/>
      <c r="D163"/>
      <c r="E163"/>
      <c r="F163"/>
      <c r="G163"/>
      <c r="H163"/>
      <c r="Y163" s="43"/>
    </row>
    <row r="164" spans="1:25">
      <c r="A164"/>
      <c r="B164"/>
      <c r="C164" s="1"/>
      <c r="D164"/>
      <c r="E164"/>
      <c r="F164"/>
      <c r="G164"/>
      <c r="H164"/>
      <c r="Y164" s="43"/>
    </row>
    <row r="165" spans="1:25">
      <c r="A165"/>
      <c r="B165"/>
      <c r="C165" s="1"/>
      <c r="D165"/>
      <c r="E165"/>
      <c r="F165"/>
      <c r="G165"/>
      <c r="H165"/>
      <c r="Y165" s="43"/>
    </row>
    <row r="166" spans="1:25">
      <c r="A166"/>
      <c r="B166"/>
      <c r="C166" s="1"/>
      <c r="D166"/>
      <c r="E166"/>
      <c r="F166"/>
      <c r="G166"/>
      <c r="H166"/>
      <c r="Y166" s="43"/>
    </row>
    <row r="167" spans="1:25">
      <c r="A167"/>
      <c r="B167"/>
      <c r="C167" s="1"/>
      <c r="D167"/>
      <c r="E167"/>
      <c r="F167"/>
      <c r="G167"/>
      <c r="H167"/>
      <c r="Y167" s="43"/>
    </row>
    <row r="168" spans="1:25">
      <c r="A168"/>
      <c r="B168"/>
      <c r="C168" s="1"/>
      <c r="D168"/>
      <c r="E168"/>
      <c r="F168"/>
      <c r="G168"/>
      <c r="H168"/>
      <c r="Y168" s="43"/>
    </row>
    <row r="169" spans="1:25">
      <c r="A169"/>
      <c r="B169"/>
      <c r="C169" s="1"/>
      <c r="D169"/>
      <c r="E169"/>
      <c r="F169"/>
      <c r="G169"/>
      <c r="H169"/>
      <c r="Y169" s="43"/>
    </row>
    <row r="170" spans="1:25">
      <c r="A170"/>
      <c r="B170"/>
      <c r="C170" s="1"/>
      <c r="D170"/>
      <c r="E170"/>
      <c r="F170"/>
      <c r="G170"/>
      <c r="H170"/>
      <c r="Y170" s="43"/>
    </row>
    <row r="171" spans="1:25">
      <c r="A171"/>
      <c r="B171"/>
      <c r="C171" s="1"/>
      <c r="D171"/>
      <c r="E171"/>
      <c r="F171"/>
      <c r="G171"/>
      <c r="H171"/>
      <c r="Y171" s="43"/>
    </row>
    <row r="172" spans="1:25">
      <c r="A172"/>
      <c r="B172"/>
      <c r="C172" s="1"/>
      <c r="D172"/>
      <c r="E172"/>
      <c r="F172"/>
      <c r="G172"/>
      <c r="H172"/>
      <c r="Y172" s="43"/>
    </row>
    <row r="173" spans="1:25">
      <c r="A173"/>
      <c r="B173"/>
      <c r="C173" s="1"/>
      <c r="D173"/>
      <c r="E173"/>
      <c r="F173"/>
      <c r="G173"/>
      <c r="H173"/>
      <c r="Y173" s="43"/>
    </row>
    <row r="174" spans="1:25">
      <c r="A174"/>
      <c r="B174"/>
      <c r="C174" s="1"/>
      <c r="D174"/>
      <c r="E174"/>
      <c r="F174"/>
      <c r="G174"/>
      <c r="H174"/>
      <c r="Y174" s="43"/>
    </row>
    <row r="175" spans="1:25">
      <c r="A175"/>
      <c r="B175"/>
      <c r="C175" s="1"/>
      <c r="D175"/>
      <c r="E175"/>
      <c r="F175"/>
      <c r="G175"/>
      <c r="H175"/>
      <c r="Y175" s="43"/>
    </row>
    <row r="176" spans="1:25">
      <c r="A176"/>
      <c r="B176"/>
      <c r="C176" s="1"/>
      <c r="D176"/>
      <c r="E176"/>
      <c r="F176"/>
      <c r="G176"/>
      <c r="H176"/>
      <c r="Y176" s="43"/>
    </row>
    <row r="177" spans="1:25">
      <c r="A177"/>
      <c r="B177"/>
      <c r="C177" s="1"/>
      <c r="D177"/>
      <c r="E177"/>
      <c r="F177"/>
      <c r="G177"/>
      <c r="H177"/>
      <c r="Y177" s="43"/>
    </row>
    <row r="178" spans="1:25">
      <c r="A178"/>
      <c r="B178"/>
      <c r="C178" s="1"/>
      <c r="D178"/>
      <c r="E178"/>
      <c r="F178"/>
      <c r="G178"/>
      <c r="H178"/>
      <c r="Y178" s="43"/>
    </row>
    <row r="179" spans="1:25">
      <c r="A179"/>
      <c r="B179"/>
      <c r="C179" s="1"/>
      <c r="D179"/>
      <c r="E179"/>
      <c r="F179"/>
      <c r="G179"/>
      <c r="H179"/>
      <c r="Y179" s="43"/>
    </row>
    <row r="180" spans="1:25">
      <c r="A180"/>
      <c r="B180"/>
      <c r="C180" s="1"/>
      <c r="D180"/>
      <c r="E180"/>
      <c r="F180"/>
      <c r="G180"/>
      <c r="H180"/>
      <c r="Y180" s="43"/>
    </row>
    <row r="181" spans="1:25">
      <c r="A181"/>
      <c r="B181"/>
      <c r="C181" s="1"/>
      <c r="D181"/>
      <c r="E181"/>
      <c r="F181"/>
      <c r="G181"/>
      <c r="H181"/>
      <c r="Y181" s="43"/>
    </row>
    <row r="182" spans="1:25">
      <c r="A182"/>
      <c r="B182"/>
      <c r="C182" s="1"/>
      <c r="D182"/>
      <c r="E182"/>
      <c r="F182"/>
      <c r="G182"/>
      <c r="H182"/>
      <c r="Y182" s="43"/>
    </row>
    <row r="183" spans="1:25">
      <c r="A183"/>
      <c r="B183"/>
      <c r="C183" s="1"/>
      <c r="D183"/>
      <c r="E183"/>
      <c r="F183"/>
      <c r="G183"/>
      <c r="H183"/>
      <c r="Y183" s="43"/>
    </row>
    <row r="184" spans="1:25">
      <c r="A184"/>
      <c r="B184"/>
      <c r="C184" s="1"/>
      <c r="D184"/>
      <c r="E184"/>
      <c r="F184"/>
      <c r="G184"/>
      <c r="H184"/>
      <c r="Y184" s="43"/>
    </row>
    <row r="185" spans="1:25">
      <c r="A185"/>
      <c r="B185"/>
      <c r="C185" s="1"/>
      <c r="D185"/>
      <c r="E185"/>
      <c r="F185"/>
      <c r="G185"/>
      <c r="H185"/>
      <c r="Y185" s="43"/>
    </row>
    <row r="186" spans="1:25">
      <c r="A186"/>
      <c r="B186"/>
      <c r="C186" s="1"/>
      <c r="D186"/>
      <c r="E186"/>
      <c r="F186"/>
      <c r="G186"/>
      <c r="H186"/>
      <c r="Y186" s="43"/>
    </row>
    <row r="187" spans="1:25">
      <c r="A187"/>
      <c r="B187"/>
      <c r="C187" s="1"/>
      <c r="D187"/>
      <c r="E187"/>
      <c r="F187"/>
      <c r="G187"/>
      <c r="H187"/>
      <c r="Y187" s="43"/>
    </row>
    <row r="188" spans="1:25">
      <c r="A188"/>
      <c r="B188"/>
      <c r="C188" s="1"/>
      <c r="D188"/>
      <c r="E188"/>
      <c r="F188"/>
      <c r="G188"/>
      <c r="H188"/>
      <c r="Y188" s="43"/>
    </row>
    <row r="189" spans="1:25">
      <c r="A189"/>
      <c r="B189"/>
      <c r="C189" s="1"/>
      <c r="D189"/>
      <c r="E189"/>
      <c r="F189"/>
      <c r="G189"/>
      <c r="H189"/>
      <c r="Y189" s="43"/>
    </row>
    <row r="190" spans="1:25">
      <c r="A190"/>
      <c r="B190"/>
      <c r="C190" s="1"/>
      <c r="D190"/>
      <c r="E190"/>
      <c r="F190"/>
      <c r="G190"/>
      <c r="H190"/>
      <c r="Y190" s="43"/>
    </row>
    <row r="191" spans="1:25">
      <c r="A191"/>
      <c r="B191"/>
      <c r="C191" s="1"/>
      <c r="D191"/>
      <c r="E191"/>
      <c r="F191"/>
      <c r="G191"/>
      <c r="H191"/>
      <c r="Y191" s="43"/>
    </row>
    <row r="192" spans="1:25">
      <c r="A192"/>
      <c r="B192"/>
      <c r="C192" s="1"/>
      <c r="D192"/>
      <c r="E192"/>
      <c r="F192"/>
      <c r="G192"/>
      <c r="H192"/>
      <c r="Y192" s="43"/>
    </row>
    <row r="193" spans="1:25">
      <c r="A193"/>
      <c r="B193"/>
      <c r="C193" s="1"/>
      <c r="D193"/>
      <c r="E193"/>
      <c r="F193"/>
      <c r="G193"/>
      <c r="H193"/>
      <c r="Y193" s="43"/>
    </row>
    <row r="194" spans="1:25">
      <c r="A194"/>
      <c r="B194"/>
      <c r="C194" s="1"/>
      <c r="D194"/>
      <c r="E194"/>
      <c r="F194"/>
      <c r="G194"/>
      <c r="H194"/>
      <c r="Y194" s="43"/>
    </row>
    <row r="195" spans="1:25">
      <c r="A195"/>
      <c r="B195"/>
      <c r="C195" s="1"/>
      <c r="D195"/>
      <c r="E195"/>
      <c r="F195"/>
      <c r="G195"/>
      <c r="H195"/>
      <c r="Y195" s="43"/>
    </row>
    <row r="196" spans="1:25">
      <c r="A196"/>
      <c r="B196"/>
      <c r="C196" s="1"/>
      <c r="D196"/>
      <c r="E196"/>
      <c r="F196"/>
      <c r="G196"/>
      <c r="H196"/>
      <c r="Y196" s="43"/>
    </row>
    <row r="197" spans="1:25">
      <c r="A197"/>
      <c r="B197"/>
      <c r="C197" s="1"/>
      <c r="D197"/>
      <c r="E197"/>
      <c r="F197"/>
      <c r="G197"/>
      <c r="H197"/>
      <c r="Y197" s="43"/>
    </row>
    <row r="198" spans="1:25">
      <c r="A198"/>
      <c r="B198"/>
      <c r="C198" s="1"/>
      <c r="D198"/>
      <c r="E198"/>
      <c r="F198"/>
      <c r="G198"/>
      <c r="H198"/>
      <c r="Y198" s="43"/>
    </row>
    <row r="199" spans="1:25">
      <c r="A199"/>
      <c r="B199"/>
      <c r="C199" s="1"/>
      <c r="D199"/>
      <c r="E199"/>
      <c r="F199"/>
      <c r="G199"/>
      <c r="H199"/>
      <c r="Y199" s="43"/>
    </row>
    <row r="200" spans="1:25">
      <c r="A200"/>
      <c r="B200"/>
      <c r="C200" s="1"/>
      <c r="D200"/>
      <c r="E200"/>
      <c r="F200"/>
      <c r="G200"/>
      <c r="H200"/>
      <c r="Y200" s="43"/>
    </row>
    <row r="201" spans="1:25">
      <c r="A201"/>
      <c r="B201"/>
      <c r="C201" s="1"/>
      <c r="D201"/>
      <c r="E201"/>
      <c r="F201"/>
      <c r="G201"/>
      <c r="H201"/>
      <c r="Y201" s="43"/>
    </row>
    <row r="202" spans="1:25">
      <c r="A202"/>
      <c r="B202"/>
      <c r="C202" s="1"/>
      <c r="D202"/>
      <c r="E202"/>
      <c r="F202"/>
      <c r="G202"/>
      <c r="H202"/>
      <c r="Y202" s="43"/>
    </row>
    <row r="203" spans="1:25">
      <c r="A203"/>
      <c r="B203"/>
      <c r="C203" s="1"/>
      <c r="D203"/>
      <c r="E203"/>
      <c r="F203"/>
      <c r="G203"/>
      <c r="H203"/>
      <c r="Y203" s="43"/>
    </row>
    <row r="204" spans="1:25">
      <c r="A204"/>
      <c r="B204"/>
      <c r="C204" s="1"/>
      <c r="D204"/>
      <c r="E204"/>
      <c r="F204"/>
      <c r="G204"/>
      <c r="H204"/>
      <c r="Y204" s="43"/>
    </row>
    <row r="205" spans="1:25">
      <c r="A205"/>
      <c r="B205"/>
      <c r="C205" s="1"/>
      <c r="D205"/>
      <c r="E205"/>
      <c r="F205"/>
      <c r="G205"/>
      <c r="H205"/>
      <c r="Y205" s="43"/>
    </row>
    <row r="206" spans="1:25">
      <c r="A206"/>
      <c r="B206"/>
      <c r="C206" s="1"/>
      <c r="D206"/>
      <c r="E206"/>
      <c r="F206"/>
      <c r="G206"/>
      <c r="H206"/>
      <c r="Y206" s="43"/>
    </row>
    <row r="207" spans="1:25">
      <c r="A207"/>
      <c r="B207"/>
      <c r="C207" s="1"/>
      <c r="D207"/>
      <c r="E207"/>
      <c r="F207"/>
      <c r="G207"/>
      <c r="H207"/>
      <c r="Y207" s="43"/>
    </row>
    <row r="208" spans="1:25">
      <c r="A208"/>
      <c r="B208"/>
      <c r="C208" s="1"/>
      <c r="D208"/>
      <c r="E208"/>
      <c r="F208"/>
      <c r="G208"/>
      <c r="H208"/>
      <c r="Y208" s="43"/>
    </row>
    <row r="209" spans="1:25">
      <c r="A209"/>
      <c r="B209"/>
      <c r="C209" s="1"/>
      <c r="D209"/>
      <c r="E209"/>
      <c r="F209"/>
      <c r="G209"/>
      <c r="H209"/>
      <c r="Y209" s="43"/>
    </row>
    <row r="210" spans="1:25">
      <c r="A210"/>
      <c r="B210"/>
      <c r="C210" s="1"/>
      <c r="D210"/>
      <c r="E210"/>
      <c r="F210"/>
      <c r="G210"/>
      <c r="H210"/>
      <c r="Y210" s="43"/>
    </row>
    <row r="211" spans="1:25">
      <c r="A211"/>
      <c r="B211"/>
      <c r="C211" s="1"/>
      <c r="D211"/>
      <c r="E211"/>
      <c r="F211"/>
      <c r="G211"/>
      <c r="H211"/>
      <c r="Y211" s="43"/>
    </row>
    <row r="212" spans="1:25">
      <c r="A212"/>
      <c r="B212"/>
      <c r="C212" s="1"/>
      <c r="D212"/>
      <c r="E212"/>
      <c r="F212"/>
      <c r="G212"/>
      <c r="H212"/>
      <c r="Y212" s="43"/>
    </row>
    <row r="213" spans="1:25">
      <c r="A213"/>
      <c r="B213"/>
      <c r="C213" s="1"/>
      <c r="D213"/>
      <c r="E213"/>
      <c r="F213"/>
      <c r="G213"/>
      <c r="H213"/>
      <c r="Y213" s="43"/>
    </row>
    <row r="214" spans="1:25">
      <c r="A214"/>
      <c r="B214"/>
      <c r="C214" s="1"/>
      <c r="D214"/>
      <c r="E214"/>
      <c r="F214"/>
      <c r="G214"/>
      <c r="H214"/>
      <c r="Y214" s="43"/>
    </row>
    <row r="215" spans="1:25">
      <c r="A215"/>
      <c r="B215"/>
      <c r="C215" s="1"/>
      <c r="D215"/>
      <c r="E215"/>
      <c r="F215"/>
      <c r="G215"/>
      <c r="H215"/>
      <c r="Y215" s="43"/>
    </row>
    <row r="216" spans="1:25">
      <c r="A216"/>
      <c r="B216"/>
      <c r="C216" s="1"/>
      <c r="D216"/>
      <c r="E216"/>
      <c r="F216"/>
      <c r="G216"/>
      <c r="H216"/>
      <c r="Y216" s="43"/>
    </row>
    <row r="217" spans="1:25">
      <c r="A217"/>
      <c r="B217"/>
      <c r="C217" s="1"/>
      <c r="D217"/>
      <c r="E217"/>
      <c r="F217"/>
      <c r="G217"/>
      <c r="H217"/>
      <c r="Y217" s="43"/>
    </row>
    <row r="218" spans="1:25">
      <c r="A218"/>
      <c r="B218"/>
      <c r="C218" s="1"/>
      <c r="D218"/>
      <c r="E218"/>
      <c r="F218"/>
      <c r="G218"/>
      <c r="H218"/>
      <c r="Y218" s="43"/>
    </row>
    <row r="219" spans="1:25">
      <c r="A219"/>
      <c r="B219"/>
      <c r="C219" s="1"/>
      <c r="D219"/>
      <c r="E219"/>
      <c r="F219"/>
      <c r="G219"/>
      <c r="H219"/>
      <c r="Y219" s="43"/>
    </row>
    <row r="220" spans="1:25">
      <c r="A220"/>
      <c r="B220"/>
      <c r="C220" s="1"/>
      <c r="D220"/>
      <c r="E220"/>
      <c r="F220"/>
      <c r="G220"/>
      <c r="H220"/>
      <c r="Y220" s="43"/>
    </row>
    <row r="221" spans="1:25">
      <c r="A221"/>
      <c r="B221"/>
      <c r="C221" s="1"/>
      <c r="D221"/>
      <c r="E221"/>
      <c r="F221"/>
      <c r="G221"/>
      <c r="H221"/>
      <c r="Y221" s="43"/>
    </row>
    <row r="222" spans="1:25">
      <c r="A222"/>
      <c r="B222"/>
      <c r="C222" s="1"/>
      <c r="D222"/>
      <c r="E222"/>
      <c r="F222"/>
      <c r="G222"/>
      <c r="H222"/>
      <c r="Y222" s="43"/>
    </row>
    <row r="223" spans="1:25">
      <c r="A223"/>
      <c r="B223"/>
      <c r="C223" s="1"/>
      <c r="D223"/>
      <c r="E223"/>
      <c r="F223"/>
      <c r="G223"/>
      <c r="H223"/>
      <c r="Y223" s="43"/>
    </row>
    <row r="224" spans="1:25">
      <c r="A224"/>
      <c r="B224"/>
      <c r="C224" s="1"/>
      <c r="D224"/>
      <c r="E224"/>
      <c r="F224"/>
      <c r="G224"/>
      <c r="H224"/>
      <c r="Y224" s="43"/>
    </row>
    <row r="225" spans="1:25">
      <c r="A225"/>
      <c r="B225"/>
      <c r="C225" s="1"/>
      <c r="D225"/>
      <c r="E225"/>
      <c r="F225"/>
      <c r="G225"/>
      <c r="H225"/>
      <c r="Y225" s="43"/>
    </row>
    <row r="226" spans="1:25">
      <c r="A226"/>
      <c r="B226"/>
      <c r="C226" s="1"/>
      <c r="D226"/>
      <c r="E226"/>
      <c r="F226"/>
      <c r="G226"/>
      <c r="H226"/>
      <c r="Y226" s="43"/>
    </row>
    <row r="227" spans="1:25">
      <c r="A227"/>
      <c r="B227"/>
      <c r="C227" s="1"/>
      <c r="D227"/>
      <c r="E227"/>
      <c r="F227"/>
      <c r="G227"/>
      <c r="H227"/>
      <c r="Y227" s="43"/>
    </row>
    <row r="228" spans="1:25">
      <c r="A228"/>
      <c r="B228"/>
      <c r="C228" s="1"/>
      <c r="D228"/>
      <c r="E228"/>
      <c r="F228"/>
      <c r="G228"/>
      <c r="H228"/>
      <c r="Y228" s="43"/>
    </row>
    <row r="229" spans="1:25">
      <c r="A229"/>
      <c r="B229"/>
      <c r="C229" s="1"/>
      <c r="D229"/>
      <c r="E229"/>
      <c r="F229"/>
      <c r="G229"/>
      <c r="H229"/>
      <c r="Y229" s="43"/>
    </row>
    <row r="230" spans="1:25">
      <c r="A230"/>
      <c r="B230"/>
      <c r="C230" s="1"/>
      <c r="D230"/>
      <c r="E230"/>
      <c r="F230"/>
      <c r="G230"/>
      <c r="H230"/>
      <c r="Y230" s="43"/>
    </row>
    <row r="231" spans="1:25">
      <c r="A231"/>
      <c r="B231"/>
      <c r="C231" s="1"/>
      <c r="D231"/>
      <c r="E231"/>
      <c r="F231"/>
      <c r="G231"/>
      <c r="H231"/>
      <c r="Y231" s="43"/>
    </row>
    <row r="232" spans="1:25">
      <c r="A232"/>
      <c r="B232"/>
      <c r="C232" s="1"/>
      <c r="D232"/>
      <c r="E232"/>
      <c r="F232"/>
      <c r="G232"/>
      <c r="H232"/>
      <c r="Y232" s="43"/>
    </row>
    <row r="233" spans="1:25">
      <c r="A233"/>
      <c r="B233"/>
      <c r="C233" s="1"/>
      <c r="D233"/>
      <c r="E233"/>
      <c r="F233"/>
      <c r="G233"/>
      <c r="H233"/>
      <c r="Y233" s="43"/>
    </row>
    <row r="234" spans="1:25">
      <c r="A234"/>
      <c r="B234"/>
      <c r="C234" s="1"/>
      <c r="D234"/>
      <c r="E234"/>
      <c r="F234"/>
      <c r="G234"/>
      <c r="H234"/>
      <c r="Y234" s="43"/>
    </row>
    <row r="235" spans="1:25">
      <c r="A235"/>
      <c r="B235"/>
      <c r="C235" s="1"/>
      <c r="D235"/>
      <c r="E235"/>
      <c r="F235"/>
      <c r="G235"/>
      <c r="H235"/>
      <c r="Y235" s="43"/>
    </row>
    <row r="236" spans="1:25">
      <c r="A236"/>
      <c r="B236"/>
      <c r="C236" s="1"/>
      <c r="D236"/>
      <c r="E236"/>
      <c r="F236"/>
      <c r="G236"/>
      <c r="H236"/>
      <c r="Y236" s="43"/>
    </row>
    <row r="237" spans="1:25">
      <c r="A237"/>
      <c r="B237"/>
      <c r="C237" s="1"/>
      <c r="D237"/>
      <c r="E237"/>
      <c r="F237"/>
      <c r="G237"/>
      <c r="H237"/>
      <c r="Y237" s="43"/>
    </row>
    <row r="238" spans="1:25" ht="16.5" customHeight="1">
      <c r="A238"/>
      <c r="B238"/>
      <c r="C238" s="1"/>
      <c r="D238"/>
      <c r="E238"/>
      <c r="F238"/>
      <c r="G238"/>
      <c r="H238"/>
      <c r="Y238" s="43"/>
    </row>
    <row r="239" spans="1:25">
      <c r="A239"/>
      <c r="B239"/>
      <c r="C239" s="1"/>
      <c r="D239"/>
      <c r="E239"/>
      <c r="F239"/>
      <c r="G239"/>
      <c r="H239"/>
      <c r="Y239" s="43"/>
    </row>
    <row r="240" spans="1:25">
      <c r="A240"/>
      <c r="B240"/>
      <c r="C240" s="1"/>
      <c r="D240"/>
      <c r="E240"/>
      <c r="F240"/>
      <c r="G240"/>
      <c r="H240"/>
      <c r="Y240" s="43"/>
    </row>
    <row r="241" spans="1:25">
      <c r="A241"/>
      <c r="B241"/>
      <c r="C241" s="1"/>
      <c r="D241"/>
      <c r="E241"/>
      <c r="F241"/>
      <c r="G241"/>
      <c r="H241"/>
      <c r="Y241" s="43"/>
    </row>
    <row r="242" spans="1:25">
      <c r="A242"/>
      <c r="B242"/>
      <c r="C242" s="1"/>
      <c r="D242"/>
      <c r="E242"/>
      <c r="F242"/>
      <c r="G242"/>
      <c r="H242"/>
      <c r="Y242" s="43"/>
    </row>
    <row r="243" spans="1:25">
      <c r="A243"/>
      <c r="B243"/>
      <c r="C243" s="1"/>
      <c r="D243"/>
      <c r="E243"/>
      <c r="F243"/>
      <c r="G243"/>
      <c r="H243"/>
      <c r="Y243" s="43"/>
    </row>
    <row r="244" spans="1:25">
      <c r="A244"/>
      <c r="B244"/>
      <c r="C244" s="1"/>
      <c r="D244"/>
      <c r="E244"/>
      <c r="F244"/>
      <c r="G244"/>
      <c r="H244"/>
      <c r="Y244" s="43"/>
    </row>
    <row r="245" spans="1:25">
      <c r="A245"/>
      <c r="B245"/>
      <c r="C245" s="1"/>
      <c r="D245"/>
      <c r="E245"/>
      <c r="F245"/>
      <c r="G245"/>
      <c r="H245"/>
      <c r="Y245" s="43"/>
    </row>
    <row r="246" spans="1:25">
      <c r="A246"/>
      <c r="B246"/>
      <c r="C246" s="1"/>
      <c r="D246"/>
      <c r="E246"/>
      <c r="F246"/>
      <c r="G246"/>
      <c r="H246"/>
      <c r="Y246" s="43"/>
    </row>
    <row r="247" spans="1:25">
      <c r="A247"/>
      <c r="B247"/>
      <c r="C247" s="1"/>
      <c r="D247"/>
      <c r="E247"/>
      <c r="F247"/>
      <c r="G247"/>
      <c r="H247"/>
      <c r="Y247" s="43"/>
    </row>
    <row r="248" spans="1:25">
      <c r="A248"/>
      <c r="B248"/>
      <c r="C248" s="1"/>
      <c r="D248"/>
      <c r="E248"/>
      <c r="F248"/>
      <c r="G248"/>
      <c r="H248"/>
      <c r="Y248" s="43"/>
    </row>
    <row r="249" spans="1:25">
      <c r="A249"/>
      <c r="B249"/>
      <c r="C249" s="1"/>
      <c r="D249"/>
      <c r="E249"/>
      <c r="F249"/>
      <c r="G249"/>
      <c r="H249"/>
      <c r="Y249" s="43"/>
    </row>
    <row r="250" spans="1:25">
      <c r="A250"/>
      <c r="B250"/>
      <c r="C250" s="1"/>
      <c r="D250"/>
      <c r="E250"/>
      <c r="F250"/>
      <c r="G250"/>
      <c r="H250"/>
      <c r="Y250" s="43"/>
    </row>
    <row r="251" spans="1:25">
      <c r="A251"/>
      <c r="B251"/>
      <c r="C251" s="1"/>
      <c r="D251"/>
      <c r="E251"/>
      <c r="F251"/>
      <c r="G251"/>
      <c r="H251"/>
      <c r="Y251" s="43"/>
    </row>
    <row r="252" spans="1:25">
      <c r="A252"/>
      <c r="B252"/>
      <c r="C252" s="1"/>
      <c r="D252"/>
      <c r="E252"/>
      <c r="F252"/>
      <c r="G252"/>
      <c r="H252"/>
      <c r="Y252" s="43"/>
    </row>
    <row r="253" spans="1:25">
      <c r="A253"/>
      <c r="B253"/>
      <c r="C253" s="1"/>
      <c r="D253"/>
      <c r="E253"/>
      <c r="F253"/>
      <c r="G253"/>
      <c r="H253"/>
      <c r="Y253" s="43"/>
    </row>
    <row r="254" spans="1:25">
      <c r="A254"/>
      <c r="B254"/>
      <c r="C254" s="1"/>
      <c r="D254"/>
      <c r="E254"/>
      <c r="F254"/>
      <c r="G254"/>
      <c r="H254"/>
      <c r="Y254" s="43"/>
    </row>
    <row r="255" spans="1:25">
      <c r="A255"/>
      <c r="B255"/>
      <c r="C255" s="1"/>
      <c r="D255"/>
      <c r="E255"/>
      <c r="F255"/>
      <c r="G255"/>
      <c r="H255"/>
      <c r="Y255" s="43"/>
    </row>
    <row r="256" spans="1:25">
      <c r="A256"/>
      <c r="B256"/>
      <c r="C256" s="1"/>
      <c r="D256"/>
      <c r="E256"/>
      <c r="F256"/>
      <c r="G256"/>
      <c r="H256"/>
      <c r="Y256" s="43"/>
    </row>
    <row r="257" spans="1:25">
      <c r="A257"/>
      <c r="B257"/>
      <c r="C257" s="1"/>
      <c r="D257"/>
      <c r="E257"/>
      <c r="F257"/>
      <c r="G257"/>
      <c r="H257"/>
      <c r="Y257" s="43"/>
    </row>
    <row r="258" spans="1:25">
      <c r="A258"/>
      <c r="B258"/>
      <c r="C258" s="1"/>
      <c r="D258"/>
      <c r="E258"/>
      <c r="F258"/>
      <c r="G258"/>
      <c r="H258"/>
      <c r="Y258" s="43"/>
    </row>
    <row r="259" spans="1:25">
      <c r="A259"/>
      <c r="B259"/>
      <c r="C259" s="1"/>
      <c r="D259"/>
      <c r="E259"/>
      <c r="F259"/>
      <c r="G259"/>
      <c r="H259"/>
      <c r="Y259" s="43"/>
    </row>
    <row r="260" spans="1:25">
      <c r="A260"/>
      <c r="B260"/>
      <c r="C260" s="1"/>
      <c r="D260"/>
      <c r="E260"/>
      <c r="F260"/>
      <c r="G260"/>
      <c r="H260"/>
      <c r="Y260" s="43"/>
    </row>
    <row r="261" spans="1:25">
      <c r="A261"/>
      <c r="B261"/>
      <c r="C261" s="1"/>
      <c r="D261"/>
      <c r="E261"/>
      <c r="F261"/>
      <c r="G261"/>
      <c r="H261"/>
      <c r="Y261" s="43"/>
    </row>
    <row r="262" spans="1:25">
      <c r="A262"/>
      <c r="B262"/>
      <c r="C262" s="1"/>
      <c r="D262"/>
      <c r="E262"/>
      <c r="F262"/>
      <c r="G262"/>
      <c r="H262"/>
      <c r="Y262" s="43"/>
    </row>
    <row r="263" spans="1:25">
      <c r="A263"/>
      <c r="B263"/>
      <c r="C263" s="1"/>
      <c r="D263"/>
      <c r="E263"/>
      <c r="F263"/>
      <c r="G263"/>
      <c r="H263"/>
      <c r="Y263" s="43"/>
    </row>
    <row r="264" spans="1:25">
      <c r="A264"/>
      <c r="B264"/>
      <c r="C264" s="1"/>
      <c r="D264"/>
      <c r="E264"/>
      <c r="F264"/>
      <c r="G264"/>
      <c r="H264"/>
      <c r="Y264" s="43"/>
    </row>
    <row r="265" spans="1:25">
      <c r="A265"/>
      <c r="B265"/>
      <c r="C265" s="1"/>
      <c r="D265"/>
      <c r="E265"/>
      <c r="F265"/>
      <c r="G265"/>
      <c r="H265"/>
      <c r="Y265" s="43"/>
    </row>
    <row r="266" spans="1:25">
      <c r="A266"/>
      <c r="B266"/>
      <c r="C266" s="1"/>
      <c r="D266"/>
      <c r="E266"/>
      <c r="F266"/>
      <c r="G266"/>
      <c r="H266"/>
      <c r="Y266" s="43"/>
    </row>
    <row r="267" spans="1:25">
      <c r="A267"/>
      <c r="B267"/>
      <c r="C267" s="1"/>
      <c r="D267"/>
      <c r="E267"/>
      <c r="F267"/>
      <c r="G267"/>
      <c r="H267"/>
      <c r="Y267" s="43"/>
    </row>
    <row r="268" spans="1:25">
      <c r="A268"/>
      <c r="B268"/>
      <c r="C268" s="1"/>
      <c r="D268"/>
      <c r="E268"/>
      <c r="F268"/>
      <c r="G268"/>
      <c r="H268"/>
      <c r="Y268" s="43"/>
    </row>
    <row r="269" spans="1:25">
      <c r="A269"/>
      <c r="B269"/>
      <c r="C269" s="1"/>
      <c r="D269"/>
      <c r="E269"/>
      <c r="F269"/>
      <c r="G269"/>
      <c r="H269"/>
      <c r="Y269" s="43"/>
    </row>
    <row r="270" spans="1:25">
      <c r="A270"/>
      <c r="B270"/>
      <c r="C270" s="1"/>
      <c r="D270"/>
      <c r="E270"/>
      <c r="F270"/>
      <c r="G270"/>
      <c r="H270"/>
      <c r="Y270" s="43"/>
    </row>
    <row r="271" spans="1:25">
      <c r="A271"/>
      <c r="B271"/>
      <c r="C271" s="1"/>
      <c r="D271"/>
      <c r="E271"/>
      <c r="F271"/>
      <c r="G271"/>
      <c r="H271"/>
      <c r="Y271" s="43"/>
    </row>
    <row r="272" spans="1:25">
      <c r="A272"/>
      <c r="B272"/>
      <c r="C272" s="1"/>
      <c r="D272"/>
      <c r="E272"/>
      <c r="F272"/>
      <c r="G272"/>
      <c r="H272"/>
      <c r="Y272" s="43"/>
    </row>
    <row r="273" spans="1:25">
      <c r="A273"/>
      <c r="B273"/>
      <c r="C273" s="1"/>
      <c r="D273"/>
      <c r="E273"/>
      <c r="F273"/>
      <c r="G273"/>
      <c r="H273"/>
      <c r="Y273" s="43"/>
    </row>
    <row r="274" spans="1:25">
      <c r="A274"/>
      <c r="B274"/>
      <c r="C274" s="1"/>
      <c r="D274"/>
      <c r="E274"/>
      <c r="F274"/>
      <c r="G274"/>
      <c r="H274"/>
      <c r="Y274" s="43"/>
    </row>
    <row r="275" spans="1:25">
      <c r="A275"/>
      <c r="B275"/>
      <c r="C275" s="1"/>
      <c r="D275"/>
      <c r="E275"/>
      <c r="F275"/>
      <c r="G275"/>
      <c r="H275"/>
      <c r="Y275" s="43"/>
    </row>
    <row r="276" spans="1:25">
      <c r="A276"/>
      <c r="B276"/>
      <c r="C276" s="1"/>
      <c r="D276"/>
      <c r="E276"/>
      <c r="F276"/>
      <c r="G276"/>
      <c r="H276"/>
      <c r="Y276" s="43"/>
    </row>
    <row r="277" spans="1:25">
      <c r="A277"/>
      <c r="B277"/>
      <c r="C277" s="1"/>
      <c r="D277"/>
      <c r="E277"/>
      <c r="F277"/>
      <c r="G277"/>
      <c r="H277"/>
      <c r="Y277" s="43"/>
    </row>
    <row r="278" spans="1:25">
      <c r="A278"/>
      <c r="B278"/>
      <c r="C278" s="1"/>
      <c r="D278"/>
      <c r="E278"/>
      <c r="F278"/>
      <c r="G278"/>
      <c r="H278"/>
      <c r="Y278" s="43"/>
    </row>
    <row r="279" spans="1:25">
      <c r="A279"/>
      <c r="B279"/>
      <c r="C279" s="1"/>
      <c r="D279"/>
      <c r="E279"/>
      <c r="F279"/>
      <c r="G279"/>
      <c r="H279"/>
      <c r="Y279" s="43"/>
    </row>
    <row r="280" spans="1:25">
      <c r="A280"/>
      <c r="B280"/>
      <c r="C280" s="1"/>
      <c r="D280"/>
      <c r="E280"/>
      <c r="F280"/>
      <c r="G280"/>
      <c r="H280"/>
      <c r="Y280" s="43"/>
    </row>
    <row r="281" spans="1:25">
      <c r="A281"/>
      <c r="B281"/>
      <c r="C281" s="1"/>
      <c r="D281"/>
      <c r="E281"/>
      <c r="F281"/>
      <c r="G281"/>
      <c r="H281"/>
      <c r="Y281" s="43"/>
    </row>
    <row r="282" spans="1:25">
      <c r="A282"/>
      <c r="B282"/>
      <c r="C282" s="1"/>
      <c r="D282"/>
      <c r="E282"/>
      <c r="F282"/>
      <c r="G282"/>
      <c r="H282"/>
      <c r="Y282" s="43"/>
    </row>
    <row r="283" spans="1:25">
      <c r="A283"/>
      <c r="B283"/>
      <c r="C283" s="1"/>
      <c r="D283"/>
      <c r="E283"/>
      <c r="F283"/>
      <c r="G283"/>
      <c r="H283"/>
      <c r="Y283" s="43"/>
    </row>
    <row r="284" spans="1:25">
      <c r="A284"/>
      <c r="B284"/>
      <c r="C284" s="1"/>
      <c r="D284"/>
      <c r="E284"/>
      <c r="F284"/>
      <c r="G284"/>
      <c r="H284"/>
      <c r="Y284" s="43"/>
    </row>
    <row r="285" spans="1:25">
      <c r="A285"/>
      <c r="B285"/>
      <c r="C285" s="1"/>
      <c r="D285"/>
      <c r="E285"/>
      <c r="F285"/>
      <c r="G285"/>
      <c r="H285"/>
      <c r="Y285" s="43"/>
    </row>
    <row r="286" spans="1:25">
      <c r="A286"/>
      <c r="B286"/>
      <c r="C286" s="1"/>
      <c r="D286"/>
      <c r="E286"/>
      <c r="F286"/>
      <c r="G286"/>
      <c r="H286"/>
      <c r="Y286" s="43"/>
    </row>
    <row r="287" spans="1:25">
      <c r="A287"/>
      <c r="B287"/>
      <c r="C287" s="1"/>
      <c r="D287"/>
      <c r="E287"/>
      <c r="F287"/>
      <c r="G287"/>
      <c r="H287"/>
      <c r="Y287" s="43"/>
    </row>
    <row r="288" spans="1:25">
      <c r="A288"/>
      <c r="B288"/>
      <c r="C288" s="1"/>
      <c r="D288"/>
      <c r="E288"/>
      <c r="F288"/>
      <c r="G288"/>
      <c r="H288"/>
      <c r="Y288" s="43"/>
    </row>
    <row r="289" spans="1:25">
      <c r="A289"/>
      <c r="B289"/>
      <c r="C289" s="1"/>
      <c r="D289"/>
      <c r="E289"/>
      <c r="F289"/>
      <c r="G289"/>
      <c r="H289"/>
      <c r="Y289" s="43"/>
    </row>
    <row r="290" spans="1:25">
      <c r="A290"/>
      <c r="B290"/>
      <c r="C290" s="1"/>
      <c r="D290"/>
      <c r="E290"/>
      <c r="F290"/>
      <c r="G290"/>
      <c r="H290"/>
      <c r="Y290" s="43"/>
    </row>
    <row r="291" spans="1:25">
      <c r="A291"/>
      <c r="B291"/>
      <c r="C291" s="1"/>
      <c r="D291"/>
      <c r="E291"/>
      <c r="F291"/>
      <c r="G291"/>
      <c r="H291"/>
      <c r="Y291" s="43"/>
    </row>
    <row r="292" spans="1:25">
      <c r="A292"/>
      <c r="B292"/>
      <c r="C292" s="1"/>
      <c r="D292"/>
      <c r="E292"/>
      <c r="F292"/>
      <c r="G292"/>
      <c r="H292"/>
      <c r="Y292" s="43"/>
    </row>
    <row r="293" spans="1:25">
      <c r="A293"/>
      <c r="B293"/>
      <c r="C293" s="1"/>
      <c r="D293"/>
      <c r="E293"/>
      <c r="F293"/>
      <c r="G293"/>
      <c r="H293"/>
      <c r="Y293" s="43"/>
    </row>
    <row r="294" spans="1:25">
      <c r="A294"/>
      <c r="B294"/>
      <c r="C294" s="1"/>
      <c r="D294"/>
      <c r="E294"/>
      <c r="F294"/>
      <c r="G294"/>
      <c r="H294"/>
      <c r="Y294" s="43"/>
    </row>
    <row r="295" spans="1:25">
      <c r="A295"/>
      <c r="B295"/>
      <c r="C295" s="1"/>
      <c r="D295"/>
      <c r="E295"/>
      <c r="F295"/>
      <c r="G295"/>
      <c r="H295"/>
      <c r="Y295" s="43"/>
    </row>
    <row r="296" spans="1:25">
      <c r="A296"/>
      <c r="B296"/>
      <c r="C296" s="1"/>
      <c r="D296"/>
      <c r="E296"/>
      <c r="F296"/>
      <c r="G296"/>
      <c r="H296"/>
      <c r="Y296" s="43"/>
    </row>
    <row r="297" spans="1:25">
      <c r="A297"/>
      <c r="B297"/>
      <c r="C297" s="1"/>
      <c r="D297"/>
      <c r="E297"/>
      <c r="F297"/>
      <c r="G297"/>
      <c r="H297"/>
      <c r="Y297" s="43"/>
    </row>
    <row r="298" spans="1:25">
      <c r="A298"/>
      <c r="B298"/>
      <c r="C298" s="1"/>
      <c r="D298"/>
      <c r="E298"/>
      <c r="F298"/>
      <c r="G298"/>
      <c r="H298"/>
      <c r="Y298" s="43"/>
    </row>
    <row r="299" spans="1:25">
      <c r="A299"/>
      <c r="B299"/>
      <c r="C299" s="1"/>
      <c r="D299"/>
      <c r="E299"/>
      <c r="F299"/>
      <c r="G299"/>
      <c r="H299"/>
      <c r="Y299" s="43"/>
    </row>
    <row r="300" spans="1:25">
      <c r="A300"/>
      <c r="B300"/>
      <c r="C300" s="1"/>
      <c r="D300"/>
      <c r="E300"/>
      <c r="F300"/>
      <c r="G300"/>
      <c r="H300"/>
      <c r="Y300" s="43"/>
    </row>
    <row r="301" spans="1:25">
      <c r="A301"/>
      <c r="B301"/>
      <c r="C301" s="1"/>
      <c r="D301"/>
      <c r="E301"/>
      <c r="F301"/>
      <c r="G301"/>
      <c r="H301"/>
      <c r="Y301" s="43"/>
    </row>
    <row r="302" spans="1:25">
      <c r="A302"/>
      <c r="B302"/>
      <c r="C302" s="1"/>
      <c r="D302"/>
      <c r="E302"/>
      <c r="F302"/>
      <c r="G302"/>
      <c r="H302"/>
      <c r="Y302" s="43"/>
    </row>
    <row r="303" spans="1:25">
      <c r="A303"/>
      <c r="B303"/>
      <c r="C303" s="1"/>
      <c r="D303"/>
      <c r="E303"/>
      <c r="F303"/>
      <c r="G303"/>
      <c r="H303"/>
      <c r="Y303" s="43"/>
    </row>
    <row r="304" spans="1:25">
      <c r="A304"/>
      <c r="B304"/>
      <c r="C304" s="1"/>
      <c r="D304"/>
      <c r="E304"/>
      <c r="F304"/>
      <c r="G304"/>
      <c r="H304"/>
      <c r="Y304" s="43"/>
    </row>
    <row r="305" spans="1:25">
      <c r="A305"/>
      <c r="B305"/>
      <c r="C305" s="1"/>
      <c r="D305"/>
      <c r="E305"/>
      <c r="F305"/>
      <c r="G305"/>
      <c r="H305"/>
      <c r="Y305" s="43"/>
    </row>
    <row r="306" spans="1:25">
      <c r="A306"/>
      <c r="B306"/>
      <c r="C306" s="1"/>
      <c r="D306"/>
      <c r="E306"/>
      <c r="F306"/>
      <c r="G306"/>
      <c r="H306"/>
      <c r="Y306" s="43"/>
    </row>
    <row r="307" spans="1:25">
      <c r="A307"/>
      <c r="B307"/>
      <c r="C307" s="1"/>
      <c r="D307"/>
      <c r="E307"/>
      <c r="F307"/>
      <c r="G307"/>
      <c r="H307"/>
      <c r="Y307" s="43"/>
    </row>
    <row r="308" spans="1:25">
      <c r="A308"/>
      <c r="B308"/>
      <c r="C308" s="1"/>
      <c r="D308"/>
      <c r="E308"/>
      <c r="F308"/>
      <c r="G308"/>
      <c r="H308"/>
      <c r="Y308" s="43"/>
    </row>
    <row r="309" spans="1:25">
      <c r="A309"/>
      <c r="B309"/>
      <c r="C309" s="1"/>
      <c r="D309"/>
      <c r="E309"/>
      <c r="F309"/>
      <c r="G309"/>
      <c r="H309"/>
      <c r="Y309" s="43"/>
    </row>
    <row r="310" spans="1:25">
      <c r="A310"/>
      <c r="B310"/>
      <c r="C310" s="1"/>
      <c r="D310"/>
      <c r="E310"/>
      <c r="F310"/>
      <c r="G310"/>
      <c r="H310"/>
      <c r="Y310" s="43"/>
    </row>
    <row r="311" spans="1:25">
      <c r="A311"/>
      <c r="B311"/>
      <c r="C311" s="1"/>
      <c r="D311"/>
      <c r="E311"/>
      <c r="F311"/>
      <c r="G311"/>
      <c r="H311"/>
      <c r="Y311" s="43"/>
    </row>
    <row r="312" spans="1:25">
      <c r="A312"/>
      <c r="B312"/>
      <c r="C312" s="1"/>
      <c r="D312"/>
      <c r="E312"/>
      <c r="F312"/>
      <c r="G312"/>
      <c r="H312"/>
      <c r="Y312" s="43"/>
    </row>
    <row r="313" spans="1:25">
      <c r="A313"/>
      <c r="B313"/>
      <c r="C313" s="1"/>
      <c r="D313"/>
      <c r="E313"/>
      <c r="F313"/>
      <c r="G313"/>
      <c r="H313"/>
      <c r="Y313" s="43"/>
    </row>
    <row r="314" spans="1:25">
      <c r="A314"/>
      <c r="B314"/>
      <c r="C314" s="1"/>
      <c r="D314"/>
      <c r="E314"/>
      <c r="F314"/>
      <c r="G314"/>
      <c r="H314"/>
      <c r="Y314" s="43"/>
    </row>
    <row r="315" spans="1:25">
      <c r="A315"/>
      <c r="B315"/>
      <c r="C315" s="1"/>
      <c r="D315"/>
      <c r="E315"/>
      <c r="F315"/>
      <c r="G315"/>
      <c r="H315"/>
      <c r="Y315" s="43"/>
    </row>
    <row r="316" spans="1:25">
      <c r="A316"/>
      <c r="B316"/>
      <c r="C316" s="1"/>
      <c r="D316"/>
      <c r="E316"/>
      <c r="F316"/>
      <c r="G316"/>
      <c r="H316"/>
      <c r="Y316" s="43"/>
    </row>
    <row r="317" spans="1:25">
      <c r="A317"/>
      <c r="B317"/>
      <c r="C317" s="1"/>
      <c r="D317"/>
      <c r="E317"/>
      <c r="F317"/>
      <c r="G317"/>
      <c r="H317"/>
      <c r="Y317" s="43"/>
    </row>
    <row r="318" spans="1:25">
      <c r="A318"/>
      <c r="B318"/>
      <c r="C318" s="1"/>
      <c r="D318"/>
      <c r="E318"/>
      <c r="F318"/>
      <c r="G318"/>
      <c r="H318"/>
      <c r="Y318" s="43"/>
    </row>
    <row r="319" spans="1:25">
      <c r="A319"/>
      <c r="B319"/>
      <c r="C319" s="1"/>
      <c r="D319"/>
      <c r="E319"/>
      <c r="F319"/>
      <c r="G319"/>
      <c r="H319"/>
      <c r="Y319" s="43"/>
    </row>
    <row r="320" spans="1:25">
      <c r="A320"/>
      <c r="B320"/>
      <c r="C320" s="1"/>
      <c r="D320"/>
      <c r="E320"/>
      <c r="F320"/>
      <c r="G320"/>
      <c r="H320"/>
      <c r="Y320" s="43"/>
    </row>
    <row r="321" spans="1:25">
      <c r="A321"/>
      <c r="B321"/>
      <c r="C321" s="1"/>
      <c r="D321"/>
      <c r="E321"/>
      <c r="F321"/>
      <c r="G321"/>
      <c r="H321"/>
      <c r="Y321" s="43"/>
    </row>
    <row r="322" spans="1:25">
      <c r="A322"/>
      <c r="B322"/>
      <c r="C322" s="1"/>
      <c r="D322"/>
      <c r="E322"/>
      <c r="F322"/>
      <c r="G322"/>
      <c r="H322"/>
      <c r="Y322" s="43"/>
    </row>
    <row r="323" spans="1:25">
      <c r="A323"/>
      <c r="B323"/>
      <c r="C323" s="1"/>
      <c r="D323"/>
      <c r="E323"/>
      <c r="F323"/>
      <c r="G323"/>
      <c r="H323"/>
      <c r="Y323" s="43"/>
    </row>
    <row r="324" spans="1:25">
      <c r="A324"/>
      <c r="B324"/>
      <c r="C324" s="1"/>
      <c r="D324"/>
      <c r="E324"/>
      <c r="F324"/>
      <c r="G324"/>
      <c r="H324"/>
      <c r="Y324" s="43"/>
    </row>
    <row r="325" spans="1:25">
      <c r="A325"/>
      <c r="B325"/>
      <c r="C325" s="1"/>
      <c r="D325"/>
      <c r="E325"/>
      <c r="F325"/>
      <c r="G325"/>
      <c r="H325"/>
      <c r="Y325" s="43"/>
    </row>
    <row r="326" spans="1:25">
      <c r="A326"/>
      <c r="B326"/>
      <c r="C326" s="1"/>
      <c r="D326"/>
      <c r="E326"/>
      <c r="F326"/>
      <c r="G326"/>
      <c r="H326"/>
      <c r="Y326" s="43"/>
    </row>
    <row r="327" spans="1:25">
      <c r="A327"/>
      <c r="B327"/>
      <c r="C327" s="1"/>
      <c r="D327"/>
      <c r="E327"/>
      <c r="F327"/>
      <c r="G327"/>
      <c r="H327"/>
      <c r="Y327" s="43"/>
    </row>
    <row r="328" spans="1:25">
      <c r="A328"/>
      <c r="B328"/>
      <c r="C328" s="1"/>
      <c r="D328"/>
      <c r="E328"/>
      <c r="F328"/>
      <c r="G328"/>
      <c r="H328"/>
      <c r="Y328" s="43"/>
    </row>
    <row r="329" spans="1:25">
      <c r="A329"/>
      <c r="B329"/>
      <c r="C329" s="1"/>
      <c r="D329"/>
      <c r="E329"/>
      <c r="F329"/>
      <c r="G329"/>
      <c r="H329"/>
      <c r="Y329" s="43"/>
    </row>
    <row r="330" spans="1:25">
      <c r="A330"/>
      <c r="B330"/>
      <c r="C330" s="1"/>
      <c r="D330"/>
      <c r="E330"/>
      <c r="F330"/>
      <c r="G330"/>
      <c r="H330"/>
      <c r="Y330" s="43"/>
    </row>
    <row r="331" spans="1:25">
      <c r="A331"/>
      <c r="B331"/>
      <c r="C331" s="1"/>
      <c r="D331"/>
      <c r="E331"/>
      <c r="F331"/>
      <c r="G331"/>
      <c r="H331"/>
      <c r="Y331" s="43"/>
    </row>
    <row r="332" spans="1:25">
      <c r="A332"/>
      <c r="B332"/>
      <c r="C332" s="1"/>
      <c r="D332"/>
      <c r="E332"/>
      <c r="F332"/>
      <c r="G332"/>
      <c r="H332"/>
      <c r="Y332" s="43"/>
    </row>
    <row r="333" spans="1:25">
      <c r="A333"/>
      <c r="B333"/>
      <c r="C333" s="1"/>
      <c r="D333"/>
      <c r="E333"/>
      <c r="F333"/>
      <c r="G333"/>
      <c r="H333"/>
      <c r="Y333" s="43"/>
    </row>
    <row r="334" spans="1:25">
      <c r="A334"/>
      <c r="B334"/>
      <c r="C334" s="1"/>
      <c r="D334"/>
      <c r="E334"/>
      <c r="F334"/>
      <c r="G334"/>
      <c r="H334"/>
      <c r="Y334" s="43"/>
    </row>
    <row r="335" spans="1:25">
      <c r="A335"/>
      <c r="B335"/>
      <c r="C335" s="1"/>
      <c r="D335"/>
      <c r="E335"/>
      <c r="F335"/>
      <c r="G335"/>
      <c r="H335"/>
      <c r="Y335" s="43"/>
    </row>
    <row r="336" spans="1:25">
      <c r="A336"/>
      <c r="B336"/>
      <c r="C336" s="1"/>
      <c r="D336"/>
      <c r="E336"/>
      <c r="F336"/>
      <c r="G336"/>
      <c r="H336"/>
      <c r="Y336" s="43"/>
    </row>
    <row r="337" spans="1:25">
      <c r="A337"/>
      <c r="B337"/>
      <c r="C337" s="1"/>
      <c r="D337"/>
      <c r="E337"/>
      <c r="F337"/>
      <c r="G337"/>
      <c r="H337"/>
      <c r="Y337" s="43"/>
    </row>
    <row r="338" spans="1:25">
      <c r="A338"/>
      <c r="B338"/>
      <c r="C338" s="1"/>
      <c r="D338"/>
      <c r="E338"/>
      <c r="F338"/>
      <c r="G338"/>
      <c r="H338"/>
      <c r="Y338" s="43"/>
    </row>
    <row r="339" spans="1:25">
      <c r="A339"/>
      <c r="B339"/>
      <c r="C339" s="1"/>
      <c r="D339"/>
      <c r="E339"/>
      <c r="F339"/>
      <c r="G339"/>
      <c r="H339"/>
      <c r="Y339" s="43"/>
    </row>
    <row r="340" spans="1:25">
      <c r="A340"/>
      <c r="B340"/>
      <c r="C340" s="1"/>
      <c r="D340"/>
      <c r="E340"/>
      <c r="F340"/>
      <c r="G340"/>
      <c r="H340"/>
      <c r="Y340" s="43"/>
    </row>
    <row r="341" spans="1:25">
      <c r="A341"/>
      <c r="B341"/>
      <c r="C341" s="1"/>
      <c r="D341"/>
      <c r="E341"/>
      <c r="F341"/>
      <c r="G341"/>
      <c r="H341"/>
      <c r="Y341" s="43"/>
    </row>
    <row r="342" spans="1:25">
      <c r="A342"/>
      <c r="B342"/>
      <c r="C342" s="1"/>
      <c r="D342"/>
      <c r="E342"/>
      <c r="F342"/>
      <c r="G342"/>
      <c r="H342"/>
      <c r="Y342" s="43"/>
    </row>
    <row r="343" spans="1:25">
      <c r="A343"/>
      <c r="B343"/>
      <c r="C343" s="1"/>
      <c r="D343"/>
      <c r="E343"/>
      <c r="F343"/>
      <c r="G343"/>
      <c r="H343"/>
      <c r="Y343" s="43"/>
    </row>
    <row r="344" spans="1:25">
      <c r="A344"/>
      <c r="B344"/>
      <c r="C344" s="1"/>
      <c r="D344"/>
      <c r="E344"/>
      <c r="F344"/>
      <c r="G344"/>
      <c r="H344"/>
      <c r="Y344" s="43"/>
    </row>
    <row r="345" spans="1:25">
      <c r="A345"/>
      <c r="B345"/>
      <c r="C345" s="1"/>
      <c r="D345"/>
      <c r="E345"/>
      <c r="F345"/>
      <c r="G345"/>
      <c r="H345"/>
      <c r="Y345" s="43"/>
    </row>
    <row r="346" spans="1:25">
      <c r="A346"/>
      <c r="B346"/>
      <c r="C346" s="1"/>
      <c r="D346"/>
      <c r="E346"/>
      <c r="F346"/>
      <c r="G346"/>
      <c r="H346"/>
      <c r="Y346" s="43"/>
    </row>
    <row r="347" spans="1:25">
      <c r="A347"/>
      <c r="B347"/>
      <c r="C347" s="1"/>
      <c r="D347"/>
      <c r="E347"/>
      <c r="F347"/>
      <c r="G347"/>
      <c r="H347"/>
      <c r="Y347" s="43"/>
    </row>
    <row r="348" spans="1:25">
      <c r="A348"/>
      <c r="B348"/>
      <c r="C348" s="1"/>
      <c r="D348"/>
      <c r="E348"/>
      <c r="F348"/>
      <c r="G348"/>
      <c r="H348"/>
      <c r="Y348" s="43"/>
    </row>
    <row r="349" spans="1:25">
      <c r="A349"/>
      <c r="B349"/>
      <c r="C349" s="1"/>
      <c r="D349"/>
      <c r="E349"/>
      <c r="F349"/>
      <c r="G349"/>
      <c r="H349"/>
      <c r="Y349" s="43"/>
    </row>
    <row r="350" spans="1:25">
      <c r="A350"/>
      <c r="B350"/>
      <c r="C350" s="1"/>
      <c r="D350"/>
      <c r="E350"/>
      <c r="F350"/>
      <c r="G350"/>
      <c r="H350"/>
      <c r="Y350" s="43"/>
    </row>
    <row r="351" spans="1:25">
      <c r="A351"/>
      <c r="B351"/>
      <c r="C351" s="1"/>
      <c r="D351"/>
      <c r="E351"/>
      <c r="F351"/>
      <c r="G351"/>
      <c r="H351"/>
      <c r="Y351" s="43"/>
    </row>
    <row r="352" spans="1:25">
      <c r="A352"/>
      <c r="B352"/>
      <c r="C352" s="1"/>
      <c r="D352"/>
      <c r="E352"/>
      <c r="F352"/>
      <c r="G352"/>
      <c r="H352"/>
      <c r="Y352" s="43"/>
    </row>
    <row r="353" spans="1:25">
      <c r="A353"/>
      <c r="B353"/>
      <c r="C353" s="1"/>
      <c r="D353"/>
      <c r="E353"/>
      <c r="F353"/>
      <c r="G353"/>
      <c r="H353"/>
      <c r="Y353" s="43"/>
    </row>
    <row r="354" spans="1:25">
      <c r="A354"/>
      <c r="B354"/>
      <c r="C354" s="1"/>
      <c r="D354"/>
      <c r="E354"/>
      <c r="F354"/>
      <c r="G354"/>
      <c r="H354"/>
      <c r="Y354" s="43"/>
    </row>
    <row r="355" spans="1:25">
      <c r="A355"/>
      <c r="B355"/>
      <c r="C355" s="1"/>
      <c r="D355"/>
      <c r="E355"/>
      <c r="F355"/>
      <c r="G355"/>
      <c r="H355"/>
      <c r="Y355" s="43"/>
    </row>
    <row r="356" spans="1:25">
      <c r="A356"/>
      <c r="B356"/>
      <c r="C356" s="1"/>
      <c r="D356"/>
      <c r="E356"/>
      <c r="F356"/>
      <c r="G356"/>
      <c r="H356"/>
      <c r="Y356" s="43"/>
    </row>
    <row r="357" spans="1:25">
      <c r="A357"/>
      <c r="B357"/>
      <c r="C357" s="1"/>
      <c r="D357"/>
      <c r="E357"/>
      <c r="F357"/>
      <c r="G357"/>
      <c r="H357"/>
      <c r="Y357" s="43"/>
    </row>
    <row r="358" spans="1:25">
      <c r="A358"/>
      <c r="B358"/>
      <c r="C358" s="1"/>
      <c r="D358"/>
      <c r="E358"/>
      <c r="F358"/>
      <c r="G358"/>
      <c r="H358"/>
      <c r="Y358" s="43"/>
    </row>
    <row r="359" spans="1:25">
      <c r="A359"/>
      <c r="B359"/>
      <c r="C359" s="1"/>
      <c r="D359"/>
      <c r="E359"/>
      <c r="F359"/>
      <c r="G359"/>
      <c r="H359"/>
      <c r="Y359" s="43"/>
    </row>
    <row r="360" spans="1:25">
      <c r="A360"/>
      <c r="B360"/>
      <c r="C360" s="1"/>
      <c r="D360"/>
      <c r="E360"/>
      <c r="F360"/>
      <c r="G360"/>
      <c r="H360"/>
      <c r="Y360" s="43"/>
    </row>
    <row r="361" spans="1:25">
      <c r="A361"/>
      <c r="B361"/>
      <c r="C361" s="1"/>
      <c r="D361"/>
      <c r="E361"/>
      <c r="F361"/>
      <c r="G361"/>
      <c r="H361"/>
      <c r="Y361" s="43"/>
    </row>
    <row r="362" spans="1:25">
      <c r="A362"/>
      <c r="B362"/>
      <c r="C362" s="1"/>
      <c r="D362"/>
      <c r="E362"/>
      <c r="F362"/>
      <c r="G362"/>
      <c r="H362"/>
      <c r="Y362" s="43"/>
    </row>
    <row r="363" spans="1:25">
      <c r="A363"/>
      <c r="B363"/>
      <c r="C363" s="1"/>
      <c r="D363"/>
      <c r="E363"/>
      <c r="F363"/>
      <c r="G363"/>
      <c r="H363"/>
      <c r="Y363" s="43"/>
    </row>
    <row r="364" spans="1:25">
      <c r="A364"/>
      <c r="B364"/>
      <c r="C364" s="1"/>
      <c r="D364"/>
      <c r="E364"/>
      <c r="F364"/>
      <c r="G364"/>
      <c r="H364"/>
      <c r="Y364" s="43"/>
    </row>
    <row r="365" spans="1:25">
      <c r="A365"/>
      <c r="B365"/>
      <c r="C365" s="1"/>
      <c r="D365"/>
      <c r="E365"/>
      <c r="F365"/>
      <c r="G365"/>
      <c r="H365"/>
      <c r="Y365" s="43"/>
    </row>
    <row r="366" spans="1:25">
      <c r="A366"/>
      <c r="B366"/>
      <c r="C366" s="1"/>
      <c r="D366"/>
      <c r="E366"/>
      <c r="F366"/>
      <c r="G366"/>
      <c r="H366"/>
      <c r="Y366" s="43"/>
    </row>
    <row r="367" spans="1:25">
      <c r="A367"/>
      <c r="B367"/>
      <c r="C367" s="1"/>
      <c r="D367"/>
      <c r="E367"/>
      <c r="F367"/>
      <c r="G367"/>
      <c r="H367"/>
      <c r="Y367" s="43"/>
    </row>
    <row r="368" spans="1:25">
      <c r="A368"/>
      <c r="B368"/>
      <c r="C368" s="1"/>
      <c r="D368"/>
      <c r="E368"/>
      <c r="F368"/>
      <c r="G368"/>
      <c r="H368"/>
      <c r="Y368" s="43"/>
    </row>
    <row r="369" spans="1:25">
      <c r="A369"/>
      <c r="B369"/>
      <c r="C369" s="1"/>
      <c r="D369"/>
      <c r="E369"/>
      <c r="F369"/>
      <c r="G369"/>
      <c r="H369"/>
      <c r="Y369" s="43"/>
    </row>
    <row r="370" spans="1:25">
      <c r="A370"/>
      <c r="B370"/>
      <c r="C370" s="1"/>
      <c r="D370"/>
      <c r="E370"/>
      <c r="F370"/>
      <c r="G370"/>
      <c r="H370"/>
      <c r="Y370" s="43"/>
    </row>
    <row r="371" spans="1:25">
      <c r="A371"/>
      <c r="B371"/>
      <c r="C371" s="1"/>
      <c r="D371"/>
      <c r="E371"/>
      <c r="F371"/>
      <c r="G371"/>
      <c r="H371"/>
      <c r="Y371" s="43"/>
    </row>
    <row r="372" spans="1:25">
      <c r="A372"/>
      <c r="B372"/>
      <c r="C372" s="1"/>
      <c r="D372"/>
      <c r="E372"/>
      <c r="F372"/>
      <c r="G372"/>
      <c r="H372"/>
      <c r="Y372" s="43"/>
    </row>
    <row r="373" spans="1:25">
      <c r="A373"/>
      <c r="B373"/>
      <c r="C373" s="1"/>
      <c r="D373"/>
      <c r="E373"/>
      <c r="F373"/>
      <c r="G373"/>
      <c r="H373"/>
      <c r="Y373" s="43"/>
    </row>
    <row r="374" spans="1:25">
      <c r="A374"/>
      <c r="B374"/>
      <c r="C374" s="1"/>
      <c r="D374"/>
      <c r="E374"/>
      <c r="F374"/>
      <c r="G374"/>
      <c r="H374"/>
      <c r="Y374" s="43"/>
    </row>
    <row r="375" spans="1:25">
      <c r="A375"/>
      <c r="B375"/>
      <c r="C375" s="1"/>
      <c r="D375"/>
      <c r="E375"/>
      <c r="F375"/>
      <c r="G375"/>
      <c r="H375"/>
      <c r="Y375" s="43"/>
    </row>
    <row r="376" spans="1:25">
      <c r="A376"/>
      <c r="B376"/>
      <c r="C376" s="1"/>
      <c r="D376"/>
      <c r="E376"/>
      <c r="F376"/>
      <c r="G376"/>
      <c r="H376"/>
      <c r="Y376" s="43"/>
    </row>
    <row r="377" spans="1:25">
      <c r="A377"/>
      <c r="B377"/>
      <c r="C377" s="1"/>
      <c r="D377"/>
      <c r="E377"/>
      <c r="F377"/>
      <c r="G377"/>
      <c r="H377"/>
      <c r="Y377" s="43"/>
    </row>
    <row r="378" spans="1:25">
      <c r="A378"/>
      <c r="B378"/>
      <c r="C378" s="1"/>
      <c r="D378"/>
      <c r="E378"/>
      <c r="F378"/>
      <c r="G378"/>
      <c r="H378"/>
      <c r="Y378" s="43"/>
    </row>
    <row r="379" spans="1:25">
      <c r="A379"/>
      <c r="B379"/>
      <c r="C379" s="1"/>
      <c r="D379"/>
      <c r="E379"/>
      <c r="F379"/>
      <c r="G379"/>
      <c r="H379"/>
      <c r="Y379" s="43"/>
    </row>
    <row r="380" spans="1:25">
      <c r="A380"/>
      <c r="B380"/>
      <c r="C380" s="1"/>
      <c r="D380"/>
      <c r="E380"/>
      <c r="F380"/>
      <c r="G380"/>
      <c r="H380"/>
      <c r="Y380" s="43"/>
    </row>
    <row r="381" spans="1:25">
      <c r="A381"/>
      <c r="B381"/>
      <c r="C381" s="1"/>
      <c r="D381"/>
      <c r="E381"/>
      <c r="F381"/>
      <c r="G381"/>
      <c r="H381"/>
      <c r="Y381" s="43"/>
    </row>
    <row r="382" spans="1:25">
      <c r="A382"/>
      <c r="B382"/>
      <c r="C382" s="1"/>
      <c r="D382"/>
      <c r="E382"/>
      <c r="F382"/>
      <c r="G382"/>
      <c r="H382"/>
      <c r="Y382" s="43"/>
    </row>
    <row r="383" spans="1:25">
      <c r="A383"/>
      <c r="B383"/>
      <c r="C383" s="1"/>
      <c r="D383"/>
      <c r="E383"/>
      <c r="F383"/>
      <c r="G383"/>
      <c r="H383"/>
      <c r="Y383" s="43"/>
    </row>
    <row r="384" spans="1:25">
      <c r="A384"/>
      <c r="B384"/>
      <c r="C384" s="1"/>
      <c r="D384"/>
      <c r="E384"/>
      <c r="F384"/>
      <c r="G384"/>
      <c r="H384"/>
      <c r="Y384" s="43"/>
    </row>
    <row r="385" spans="1:25">
      <c r="A385"/>
      <c r="B385"/>
      <c r="C385" s="1"/>
      <c r="D385"/>
      <c r="E385"/>
      <c r="F385"/>
      <c r="G385"/>
      <c r="H385"/>
      <c r="Y385" s="43"/>
    </row>
    <row r="386" spans="1:25">
      <c r="A386"/>
      <c r="B386"/>
      <c r="C386" s="1"/>
      <c r="D386"/>
      <c r="E386"/>
      <c r="F386"/>
      <c r="G386"/>
      <c r="H386"/>
      <c r="Y386" s="43"/>
    </row>
    <row r="387" spans="1:25">
      <c r="A387"/>
      <c r="B387"/>
      <c r="C387" s="1"/>
      <c r="D387"/>
      <c r="E387"/>
      <c r="F387"/>
      <c r="G387"/>
      <c r="H387"/>
      <c r="Y387" s="43"/>
    </row>
    <row r="388" spans="1:25">
      <c r="A388"/>
      <c r="B388"/>
      <c r="C388" s="1"/>
      <c r="D388"/>
      <c r="E388"/>
      <c r="F388"/>
      <c r="G388"/>
      <c r="H388"/>
      <c r="Y388" s="43"/>
    </row>
    <row r="389" spans="1:25">
      <c r="A389"/>
      <c r="B389"/>
      <c r="C389" s="1"/>
      <c r="D389"/>
      <c r="E389"/>
      <c r="F389"/>
      <c r="G389"/>
      <c r="H389"/>
      <c r="Y389" s="43"/>
    </row>
    <row r="390" spans="1:25">
      <c r="A390"/>
      <c r="B390"/>
      <c r="C390" s="1"/>
      <c r="D390"/>
      <c r="E390"/>
      <c r="F390"/>
      <c r="G390"/>
      <c r="H390"/>
      <c r="Y390" s="43"/>
    </row>
    <row r="391" spans="1:25">
      <c r="A391"/>
      <c r="B391"/>
      <c r="C391" s="1"/>
      <c r="D391"/>
      <c r="E391"/>
      <c r="F391"/>
      <c r="G391"/>
      <c r="H391"/>
      <c r="Y391" s="43"/>
    </row>
    <row r="392" spans="1:25">
      <c r="A392"/>
      <c r="B392"/>
      <c r="C392" s="1"/>
      <c r="D392"/>
      <c r="E392"/>
      <c r="F392"/>
      <c r="G392"/>
      <c r="H392"/>
      <c r="Y392" s="43"/>
    </row>
    <row r="393" spans="1:25">
      <c r="A393"/>
      <c r="B393"/>
      <c r="C393" s="1"/>
      <c r="D393"/>
      <c r="E393"/>
      <c r="F393"/>
      <c r="G393"/>
      <c r="H393"/>
      <c r="Y393" s="43"/>
    </row>
    <row r="394" spans="1:25">
      <c r="A394"/>
      <c r="B394"/>
      <c r="C394" s="1"/>
      <c r="D394"/>
      <c r="E394"/>
      <c r="F394"/>
      <c r="G394"/>
      <c r="H394"/>
      <c r="Y394" s="43"/>
    </row>
    <row r="395" spans="1:25">
      <c r="A395"/>
      <c r="B395"/>
      <c r="C395" s="1"/>
      <c r="D395"/>
      <c r="E395"/>
      <c r="F395"/>
      <c r="G395"/>
      <c r="H395"/>
      <c r="Y395" s="43"/>
    </row>
    <row r="396" spans="1:25">
      <c r="A396"/>
      <c r="B396"/>
      <c r="C396" s="1"/>
      <c r="D396"/>
      <c r="E396"/>
      <c r="F396"/>
      <c r="G396"/>
      <c r="H396"/>
      <c r="Y396" s="43"/>
    </row>
    <row r="397" spans="1:25">
      <c r="A397"/>
      <c r="B397"/>
      <c r="C397" s="1"/>
      <c r="D397"/>
      <c r="E397"/>
      <c r="F397"/>
      <c r="G397"/>
      <c r="H397"/>
      <c r="Y397" s="43"/>
    </row>
    <row r="398" spans="1:25">
      <c r="A398"/>
      <c r="B398"/>
      <c r="C398" s="1"/>
      <c r="D398"/>
      <c r="E398"/>
      <c r="F398"/>
      <c r="G398"/>
      <c r="H398"/>
      <c r="Y398" s="43"/>
    </row>
    <row r="399" spans="1:25">
      <c r="A399"/>
      <c r="B399"/>
      <c r="C399" s="1"/>
      <c r="D399"/>
      <c r="E399"/>
      <c r="F399"/>
      <c r="G399"/>
      <c r="H399"/>
      <c r="Y399" s="43"/>
    </row>
    <row r="400" spans="1:25">
      <c r="A400"/>
      <c r="B400"/>
      <c r="C400" s="1"/>
      <c r="D400"/>
      <c r="E400"/>
      <c r="F400"/>
      <c r="G400"/>
      <c r="H400"/>
      <c r="Y400" s="43"/>
    </row>
    <row r="401" spans="1:25">
      <c r="A401"/>
      <c r="B401"/>
      <c r="C401" s="1"/>
      <c r="D401"/>
      <c r="E401"/>
      <c r="F401"/>
      <c r="G401"/>
      <c r="H401"/>
      <c r="Y401" s="43"/>
    </row>
    <row r="402" spans="1:25">
      <c r="A402"/>
      <c r="B402"/>
      <c r="C402" s="1"/>
      <c r="D402"/>
      <c r="E402"/>
      <c r="F402"/>
      <c r="G402"/>
      <c r="H402"/>
      <c r="Y402" s="43"/>
    </row>
    <row r="403" spans="1:25">
      <c r="A403"/>
      <c r="B403"/>
      <c r="C403" s="1"/>
      <c r="D403"/>
      <c r="E403"/>
      <c r="F403"/>
      <c r="G403"/>
      <c r="H403"/>
      <c r="Y403" s="43"/>
    </row>
    <row r="404" spans="1:25">
      <c r="A404"/>
      <c r="B404"/>
      <c r="C404" s="1"/>
      <c r="D404"/>
      <c r="E404"/>
      <c r="F404"/>
      <c r="G404"/>
      <c r="H404"/>
      <c r="Y404" s="43"/>
    </row>
    <row r="405" spans="1:25">
      <c r="A405"/>
      <c r="B405"/>
      <c r="C405" s="1"/>
      <c r="D405"/>
      <c r="E405"/>
      <c r="F405"/>
      <c r="G405"/>
      <c r="H405"/>
      <c r="Y405" s="43"/>
    </row>
    <row r="406" spans="1:25">
      <c r="A406"/>
      <c r="B406"/>
      <c r="C406" s="1"/>
      <c r="D406"/>
      <c r="E406"/>
      <c r="F406"/>
      <c r="G406"/>
      <c r="H406"/>
      <c r="Y406" s="43"/>
    </row>
    <row r="407" spans="1:25">
      <c r="A407"/>
      <c r="B407"/>
      <c r="C407" s="1"/>
      <c r="D407"/>
      <c r="E407"/>
      <c r="F407"/>
      <c r="G407"/>
      <c r="H407"/>
      <c r="Y407" s="43"/>
    </row>
    <row r="408" spans="1:25">
      <c r="A408"/>
      <c r="B408"/>
      <c r="C408" s="1"/>
      <c r="D408"/>
      <c r="E408"/>
      <c r="F408"/>
      <c r="G408"/>
      <c r="H408"/>
      <c r="Y408" s="43"/>
    </row>
    <row r="409" spans="1:25">
      <c r="A409"/>
      <c r="B409"/>
      <c r="C409" s="1"/>
      <c r="D409"/>
      <c r="E409"/>
      <c r="F409"/>
      <c r="G409"/>
      <c r="H409"/>
      <c r="Y409" s="43"/>
    </row>
    <row r="410" spans="1:25">
      <c r="A410"/>
      <c r="B410"/>
      <c r="C410" s="1"/>
      <c r="D410"/>
      <c r="E410"/>
      <c r="F410"/>
      <c r="G410"/>
      <c r="H410"/>
      <c r="Y410" s="43"/>
    </row>
    <row r="411" spans="1:25">
      <c r="A411"/>
      <c r="B411"/>
      <c r="C411" s="1"/>
      <c r="D411"/>
      <c r="E411"/>
      <c r="F411"/>
      <c r="G411"/>
      <c r="H411"/>
      <c r="Y411" s="43"/>
    </row>
    <row r="412" spans="1:25">
      <c r="A412"/>
      <c r="B412"/>
      <c r="C412" s="1"/>
      <c r="D412"/>
      <c r="E412"/>
      <c r="F412"/>
      <c r="G412"/>
      <c r="H412"/>
      <c r="Y412" s="43"/>
    </row>
    <row r="413" spans="1:25">
      <c r="A413"/>
      <c r="B413"/>
      <c r="C413" s="1"/>
      <c r="D413"/>
      <c r="E413"/>
      <c r="F413"/>
      <c r="G413"/>
      <c r="H413"/>
      <c r="Y413" s="43"/>
    </row>
    <row r="414" spans="1:25">
      <c r="A414"/>
      <c r="B414"/>
      <c r="C414" s="1"/>
      <c r="D414"/>
      <c r="E414"/>
      <c r="F414"/>
      <c r="G414"/>
      <c r="H414"/>
      <c r="Y414" s="43"/>
    </row>
    <row r="415" spans="1:25">
      <c r="A415"/>
      <c r="B415"/>
      <c r="C415" s="1"/>
      <c r="D415"/>
      <c r="E415"/>
      <c r="F415"/>
      <c r="G415"/>
      <c r="H415"/>
      <c r="Y415" s="43"/>
    </row>
    <row r="416" spans="1:25">
      <c r="A416"/>
      <c r="B416"/>
      <c r="C416" s="1"/>
      <c r="D416"/>
      <c r="E416"/>
      <c r="F416"/>
      <c r="G416"/>
      <c r="H416"/>
      <c r="Y416" s="43"/>
    </row>
    <row r="417" spans="1:25">
      <c r="A417"/>
      <c r="B417"/>
      <c r="C417" s="1"/>
      <c r="D417"/>
      <c r="E417"/>
      <c r="F417"/>
      <c r="G417"/>
      <c r="H417"/>
      <c r="Y417" s="43"/>
    </row>
    <row r="418" spans="1:25">
      <c r="A418"/>
      <c r="B418"/>
      <c r="C418" s="1"/>
      <c r="D418"/>
      <c r="E418"/>
      <c r="F418"/>
      <c r="G418"/>
      <c r="H418"/>
      <c r="Y418" s="43"/>
    </row>
    <row r="419" spans="1:25">
      <c r="A419"/>
      <c r="B419"/>
      <c r="C419" s="1"/>
      <c r="D419"/>
      <c r="E419"/>
      <c r="F419"/>
      <c r="G419"/>
      <c r="H419"/>
      <c r="Y419" s="43"/>
    </row>
    <row r="420" spans="1:25">
      <c r="A420"/>
      <c r="B420"/>
      <c r="C420" s="1"/>
      <c r="D420"/>
      <c r="E420"/>
      <c r="F420"/>
      <c r="G420"/>
      <c r="H420"/>
      <c r="Y420" s="43"/>
    </row>
    <row r="421" spans="1:25">
      <c r="A421"/>
      <c r="B421"/>
      <c r="C421" s="1"/>
      <c r="D421"/>
      <c r="E421"/>
      <c r="F421"/>
      <c r="G421"/>
      <c r="H421"/>
      <c r="Y421" s="43"/>
    </row>
    <row r="422" spans="1:25">
      <c r="A422"/>
      <c r="B422"/>
      <c r="C422" s="1"/>
      <c r="D422"/>
      <c r="E422"/>
      <c r="F422"/>
      <c r="G422"/>
      <c r="H422"/>
      <c r="Y422" s="43"/>
    </row>
    <row r="423" spans="1:25">
      <c r="A423"/>
      <c r="B423"/>
      <c r="C423" s="1"/>
      <c r="D423"/>
      <c r="E423"/>
      <c r="F423"/>
      <c r="G423"/>
      <c r="H423"/>
      <c r="Y423" s="43"/>
    </row>
    <row r="424" spans="1:25">
      <c r="A424"/>
      <c r="B424"/>
      <c r="C424" s="1"/>
      <c r="D424"/>
      <c r="E424"/>
      <c r="F424"/>
      <c r="G424"/>
      <c r="H424"/>
      <c r="Y424" s="43"/>
    </row>
    <row r="425" spans="1:25">
      <c r="A425"/>
      <c r="B425"/>
      <c r="C425" s="1"/>
      <c r="D425"/>
      <c r="E425"/>
      <c r="F425"/>
      <c r="G425"/>
      <c r="H425"/>
      <c r="Y425" s="43"/>
    </row>
    <row r="426" spans="1:25">
      <c r="A426"/>
      <c r="B426"/>
      <c r="C426" s="1"/>
      <c r="D426"/>
      <c r="E426"/>
      <c r="F426"/>
      <c r="G426"/>
      <c r="H426"/>
      <c r="Y426" s="43"/>
    </row>
    <row r="427" spans="1:25">
      <c r="A427"/>
      <c r="B427"/>
      <c r="C427" s="1"/>
      <c r="D427"/>
      <c r="E427"/>
      <c r="F427"/>
      <c r="G427"/>
      <c r="H427"/>
      <c r="Y427" s="43"/>
    </row>
    <row r="428" spans="1:25">
      <c r="A428"/>
      <c r="B428"/>
      <c r="C428" s="1"/>
      <c r="D428"/>
      <c r="E428"/>
      <c r="F428"/>
      <c r="G428"/>
      <c r="H428"/>
      <c r="Y428" s="43"/>
    </row>
    <row r="429" spans="1:25">
      <c r="A429"/>
      <c r="B429"/>
      <c r="C429" s="1"/>
      <c r="D429"/>
      <c r="E429"/>
      <c r="F429"/>
      <c r="G429"/>
      <c r="H429"/>
      <c r="Y429" s="43"/>
    </row>
    <row r="430" spans="1:25">
      <c r="A430"/>
      <c r="B430"/>
      <c r="C430" s="1"/>
      <c r="D430"/>
      <c r="E430"/>
      <c r="F430"/>
      <c r="G430"/>
      <c r="H430"/>
      <c r="Y430" s="43"/>
    </row>
    <row r="431" spans="1:25">
      <c r="A431"/>
      <c r="B431"/>
      <c r="C431" s="1"/>
      <c r="D431"/>
      <c r="E431"/>
      <c r="F431"/>
      <c r="G431"/>
      <c r="H431"/>
      <c r="Y431" s="43"/>
    </row>
    <row r="432" spans="1:25">
      <c r="A432"/>
      <c r="B432"/>
      <c r="C432" s="1"/>
      <c r="D432"/>
      <c r="E432"/>
      <c r="F432"/>
      <c r="G432"/>
      <c r="H432"/>
      <c r="Y432" s="43"/>
    </row>
    <row r="433" spans="1:25">
      <c r="A433"/>
      <c r="B433"/>
      <c r="C433" s="1"/>
      <c r="D433"/>
      <c r="E433"/>
      <c r="F433"/>
      <c r="G433"/>
      <c r="H433"/>
      <c r="Y433" s="43"/>
    </row>
    <row r="434" spans="1:25">
      <c r="A434"/>
      <c r="B434"/>
      <c r="C434" s="1"/>
      <c r="D434"/>
      <c r="E434"/>
      <c r="F434"/>
      <c r="G434"/>
      <c r="H434"/>
      <c r="Y434" s="43"/>
    </row>
    <row r="435" spans="1:25">
      <c r="A435"/>
      <c r="B435"/>
      <c r="C435" s="1"/>
      <c r="D435"/>
      <c r="E435"/>
      <c r="F435"/>
      <c r="G435"/>
      <c r="H435"/>
      <c r="Y435" s="43"/>
    </row>
    <row r="436" spans="1:25">
      <c r="A436"/>
      <c r="B436"/>
      <c r="C436" s="1"/>
      <c r="D436"/>
      <c r="E436"/>
      <c r="F436"/>
      <c r="G436"/>
      <c r="H436"/>
      <c r="Y436" s="43"/>
    </row>
    <row r="437" spans="1:25">
      <c r="A437"/>
      <c r="B437"/>
      <c r="C437" s="1"/>
      <c r="D437"/>
      <c r="E437"/>
      <c r="F437"/>
      <c r="G437"/>
      <c r="H437"/>
      <c r="Y437" s="43"/>
    </row>
    <row r="438" spans="1:25">
      <c r="A438"/>
      <c r="B438"/>
      <c r="C438" s="1"/>
      <c r="D438"/>
      <c r="E438"/>
      <c r="F438"/>
      <c r="G438"/>
      <c r="H438"/>
      <c r="Y438" s="43"/>
    </row>
    <row r="439" spans="1:25">
      <c r="A439"/>
      <c r="B439"/>
      <c r="C439" s="1"/>
      <c r="D439"/>
      <c r="E439"/>
      <c r="F439"/>
      <c r="G439"/>
      <c r="H439"/>
      <c r="Y439" s="43"/>
    </row>
    <row r="440" spans="1:25">
      <c r="A440"/>
      <c r="B440"/>
      <c r="C440" s="1"/>
      <c r="D440"/>
      <c r="E440"/>
      <c r="F440"/>
      <c r="G440"/>
      <c r="H440"/>
      <c r="Y440" s="43"/>
    </row>
    <row r="441" spans="1:25">
      <c r="A441"/>
      <c r="B441"/>
      <c r="C441" s="1"/>
      <c r="D441"/>
      <c r="E441"/>
      <c r="F441"/>
      <c r="G441"/>
      <c r="H441"/>
      <c r="Y441" s="43"/>
    </row>
    <row r="442" spans="1:25">
      <c r="A442"/>
      <c r="B442"/>
      <c r="C442" s="1"/>
      <c r="D442"/>
      <c r="E442"/>
      <c r="F442"/>
      <c r="G442"/>
      <c r="H442"/>
      <c r="Y442" s="43"/>
    </row>
    <row r="443" spans="1:25">
      <c r="A443"/>
      <c r="B443"/>
      <c r="C443" s="1"/>
      <c r="D443"/>
      <c r="E443"/>
      <c r="F443"/>
      <c r="G443"/>
      <c r="H443"/>
      <c r="Y443" s="43"/>
    </row>
    <row r="444" spans="1:25">
      <c r="A444"/>
      <c r="B444"/>
      <c r="C444" s="1"/>
      <c r="D444"/>
      <c r="E444"/>
      <c r="F444"/>
      <c r="G444"/>
      <c r="H444"/>
      <c r="Y444" s="43"/>
    </row>
    <row r="445" spans="1:25">
      <c r="A445"/>
      <c r="B445"/>
      <c r="C445" s="1"/>
      <c r="D445"/>
      <c r="E445"/>
      <c r="F445"/>
      <c r="G445"/>
      <c r="H445"/>
      <c r="Y445" s="43"/>
    </row>
    <row r="446" spans="1:25">
      <c r="A446"/>
      <c r="B446"/>
      <c r="C446" s="1"/>
      <c r="D446"/>
      <c r="E446"/>
      <c r="F446"/>
      <c r="G446"/>
      <c r="H446"/>
      <c r="Y446" s="43"/>
    </row>
    <row r="447" spans="1:25">
      <c r="A447"/>
      <c r="B447"/>
      <c r="C447" s="1"/>
      <c r="D447"/>
      <c r="E447"/>
      <c r="F447"/>
      <c r="G447"/>
      <c r="H447"/>
      <c r="Y447" s="43"/>
    </row>
    <row r="448" spans="1:25">
      <c r="A448"/>
      <c r="B448"/>
      <c r="C448" s="1"/>
      <c r="D448"/>
      <c r="E448"/>
      <c r="F448"/>
      <c r="G448"/>
      <c r="H448"/>
      <c r="Y448" s="43"/>
    </row>
    <row r="449" spans="1:25">
      <c r="A449"/>
      <c r="B449"/>
      <c r="C449" s="1"/>
      <c r="D449"/>
      <c r="E449"/>
      <c r="F449"/>
      <c r="G449"/>
      <c r="H449"/>
      <c r="Y449" s="43"/>
    </row>
    <row r="450" spans="1:25">
      <c r="A450"/>
      <c r="B450"/>
      <c r="C450" s="1"/>
      <c r="D450"/>
      <c r="E450"/>
      <c r="F450"/>
      <c r="G450"/>
      <c r="H450"/>
      <c r="Y450" s="43"/>
    </row>
    <row r="451" spans="1:25">
      <c r="A451"/>
      <c r="B451"/>
      <c r="C451" s="1"/>
      <c r="D451"/>
      <c r="E451"/>
      <c r="F451"/>
      <c r="G451"/>
      <c r="H451"/>
      <c r="Y451" s="43"/>
    </row>
    <row r="452" spans="1:25">
      <c r="A452"/>
      <c r="B452"/>
      <c r="C452" s="1"/>
      <c r="D452"/>
      <c r="E452"/>
      <c r="F452"/>
      <c r="G452"/>
      <c r="H452"/>
      <c r="Y452" s="43"/>
    </row>
    <row r="453" spans="1:25">
      <c r="A453"/>
      <c r="B453"/>
      <c r="C453" s="1"/>
      <c r="D453"/>
      <c r="E453"/>
      <c r="F453"/>
      <c r="G453"/>
      <c r="H453"/>
      <c r="Y453" s="43"/>
    </row>
    <row r="454" spans="1:25">
      <c r="A454"/>
      <c r="B454"/>
      <c r="C454" s="1"/>
      <c r="D454"/>
      <c r="E454"/>
      <c r="F454"/>
      <c r="G454"/>
      <c r="H454"/>
      <c r="Y454" s="43"/>
    </row>
    <row r="455" spans="1:25">
      <c r="A455"/>
      <c r="B455"/>
      <c r="C455" s="1"/>
      <c r="D455"/>
      <c r="E455"/>
      <c r="F455"/>
      <c r="G455"/>
      <c r="H455"/>
      <c r="Y455" s="43"/>
    </row>
    <row r="456" spans="1:25">
      <c r="A456"/>
      <c r="B456"/>
      <c r="C456" s="1"/>
      <c r="D456"/>
      <c r="E456"/>
      <c r="F456"/>
      <c r="G456"/>
      <c r="H456"/>
      <c r="Y456" s="43"/>
    </row>
    <row r="457" spans="1:25">
      <c r="A457"/>
      <c r="B457"/>
      <c r="C457" s="1"/>
      <c r="D457"/>
      <c r="E457"/>
      <c r="F457"/>
      <c r="G457"/>
      <c r="H457"/>
      <c r="Y457" s="43"/>
    </row>
    <row r="458" spans="1:25">
      <c r="A458"/>
      <c r="B458"/>
      <c r="C458" s="1"/>
      <c r="D458"/>
      <c r="E458"/>
      <c r="F458"/>
      <c r="G458"/>
      <c r="H458"/>
      <c r="Y458" s="43"/>
    </row>
    <row r="459" spans="1:25">
      <c r="A459"/>
      <c r="B459"/>
      <c r="C459" s="1"/>
      <c r="D459"/>
      <c r="E459"/>
      <c r="F459"/>
      <c r="G459"/>
      <c r="H459"/>
      <c r="Y459" s="43"/>
    </row>
    <row r="460" spans="1:25">
      <c r="A460"/>
      <c r="B460"/>
      <c r="C460" s="1"/>
      <c r="D460"/>
      <c r="E460"/>
      <c r="F460"/>
      <c r="G460"/>
      <c r="H460"/>
      <c r="Y460" s="43"/>
    </row>
    <row r="461" spans="1:25">
      <c r="A461"/>
      <c r="B461"/>
      <c r="C461" s="1"/>
      <c r="D461"/>
      <c r="E461"/>
      <c r="F461"/>
      <c r="G461"/>
      <c r="H461"/>
      <c r="Y461" s="43"/>
    </row>
    <row r="462" spans="1:25">
      <c r="A462"/>
      <c r="B462"/>
      <c r="C462" s="1"/>
      <c r="D462"/>
      <c r="E462"/>
      <c r="F462"/>
      <c r="G462"/>
      <c r="H462"/>
      <c r="Y462" s="43"/>
    </row>
    <row r="463" spans="1:25">
      <c r="A463"/>
      <c r="B463"/>
      <c r="C463" s="1"/>
      <c r="D463"/>
      <c r="E463"/>
      <c r="F463"/>
      <c r="G463"/>
      <c r="H463"/>
      <c r="Y463" s="43"/>
    </row>
    <row r="464" spans="1:25">
      <c r="A464"/>
      <c r="B464"/>
      <c r="C464" s="1"/>
      <c r="D464"/>
      <c r="E464"/>
      <c r="F464"/>
      <c r="G464"/>
      <c r="H464"/>
      <c r="Y464" s="43"/>
    </row>
    <row r="465" spans="1:25">
      <c r="A465"/>
      <c r="B465"/>
      <c r="C465" s="1"/>
      <c r="D465"/>
      <c r="E465"/>
      <c r="F465"/>
      <c r="G465"/>
      <c r="H465"/>
      <c r="Y465" s="43"/>
    </row>
    <row r="466" spans="1:25">
      <c r="A466"/>
      <c r="B466"/>
      <c r="C466" s="1"/>
      <c r="D466"/>
      <c r="E466"/>
      <c r="F466"/>
      <c r="G466"/>
      <c r="H466"/>
      <c r="Y466" s="43"/>
    </row>
    <row r="467" spans="1:25">
      <c r="A467"/>
      <c r="B467"/>
      <c r="C467" s="1"/>
      <c r="D467"/>
      <c r="E467"/>
      <c r="F467"/>
      <c r="G467"/>
      <c r="H467"/>
      <c r="Y467" s="43"/>
    </row>
    <row r="468" spans="1:25">
      <c r="A468"/>
      <c r="B468"/>
      <c r="C468" s="1"/>
      <c r="D468"/>
      <c r="E468"/>
      <c r="F468"/>
      <c r="G468"/>
      <c r="H468"/>
      <c r="Y468" s="43"/>
    </row>
    <row r="469" spans="1:25">
      <c r="A469"/>
      <c r="B469"/>
      <c r="C469" s="1"/>
      <c r="D469"/>
      <c r="E469"/>
      <c r="F469"/>
      <c r="G469"/>
      <c r="H469"/>
      <c r="Y469" s="43"/>
    </row>
    <row r="470" spans="1:25">
      <c r="A470"/>
      <c r="B470"/>
      <c r="C470" s="1"/>
      <c r="D470"/>
      <c r="E470"/>
      <c r="F470"/>
      <c r="G470"/>
      <c r="H470"/>
      <c r="Y470" s="43"/>
    </row>
    <row r="471" spans="1:25">
      <c r="A471"/>
      <c r="B471"/>
      <c r="C471" s="1"/>
      <c r="D471"/>
      <c r="E471"/>
      <c r="F471"/>
      <c r="G471"/>
      <c r="H471"/>
      <c r="Y471" s="43"/>
    </row>
    <row r="472" spans="1:25">
      <c r="A472"/>
      <c r="B472"/>
      <c r="C472" s="1"/>
      <c r="D472"/>
      <c r="E472"/>
      <c r="F472"/>
      <c r="G472"/>
      <c r="H472"/>
      <c r="Y472" s="43"/>
    </row>
    <row r="473" spans="1:25">
      <c r="A473"/>
      <c r="B473"/>
      <c r="C473" s="1"/>
      <c r="D473"/>
      <c r="E473"/>
      <c r="F473"/>
      <c r="G473"/>
      <c r="H473"/>
      <c r="Y473" s="43"/>
    </row>
    <row r="474" spans="1:25">
      <c r="A474"/>
      <c r="B474"/>
      <c r="C474" s="1"/>
      <c r="D474"/>
      <c r="E474"/>
      <c r="F474"/>
      <c r="G474"/>
      <c r="H474"/>
      <c r="Y474" s="43"/>
    </row>
    <row r="475" spans="1:25">
      <c r="A475"/>
      <c r="B475"/>
      <c r="C475" s="1"/>
      <c r="D475"/>
      <c r="E475"/>
      <c r="F475"/>
      <c r="G475"/>
      <c r="H475"/>
      <c r="Y475" s="43"/>
    </row>
    <row r="476" spans="1:25">
      <c r="A476"/>
      <c r="B476"/>
      <c r="C476" s="1"/>
      <c r="D476"/>
      <c r="E476"/>
      <c r="F476"/>
      <c r="G476"/>
      <c r="H476"/>
      <c r="Y476" s="43"/>
    </row>
    <row r="477" spans="1:25">
      <c r="A477"/>
      <c r="B477"/>
      <c r="C477" s="1"/>
      <c r="D477"/>
      <c r="E477"/>
      <c r="F477"/>
      <c r="G477"/>
      <c r="H477"/>
      <c r="Y477" s="43"/>
    </row>
    <row r="478" spans="1:25">
      <c r="A478"/>
      <c r="B478"/>
      <c r="C478" s="1"/>
      <c r="D478"/>
      <c r="E478"/>
      <c r="F478"/>
      <c r="G478"/>
      <c r="H478"/>
      <c r="Y478" s="43"/>
    </row>
    <row r="479" spans="1:25">
      <c r="A479"/>
      <c r="B479"/>
      <c r="C479" s="1"/>
      <c r="D479"/>
      <c r="E479"/>
      <c r="F479"/>
      <c r="G479"/>
      <c r="H479"/>
      <c r="Y479" s="43"/>
    </row>
    <row r="480" spans="1:25">
      <c r="A480"/>
      <c r="B480"/>
      <c r="C480" s="1"/>
      <c r="D480"/>
      <c r="E480"/>
      <c r="F480"/>
      <c r="G480"/>
      <c r="H480"/>
      <c r="Y480" s="43"/>
    </row>
    <row r="481" spans="1:25">
      <c r="A481"/>
      <c r="B481"/>
      <c r="C481" s="1"/>
      <c r="D481"/>
      <c r="E481"/>
      <c r="F481"/>
      <c r="G481"/>
      <c r="H481"/>
      <c r="Y481" s="43"/>
    </row>
    <row r="482" spans="1:25">
      <c r="A482"/>
      <c r="B482"/>
      <c r="C482" s="1"/>
      <c r="D482"/>
      <c r="E482"/>
      <c r="F482"/>
      <c r="G482"/>
      <c r="H482"/>
      <c r="Y482" s="43"/>
    </row>
    <row r="483" spans="1:25">
      <c r="A483"/>
      <c r="B483"/>
      <c r="C483" s="1"/>
      <c r="D483"/>
      <c r="E483"/>
      <c r="F483"/>
      <c r="G483"/>
      <c r="H483"/>
      <c r="Y483" s="43"/>
    </row>
    <row r="484" spans="1:25">
      <c r="A484"/>
      <c r="B484"/>
      <c r="C484" s="1"/>
      <c r="D484"/>
      <c r="E484"/>
      <c r="F484"/>
      <c r="G484"/>
      <c r="H484"/>
      <c r="Y484" s="43"/>
    </row>
    <row r="485" spans="1:25">
      <c r="A485"/>
      <c r="B485"/>
      <c r="C485" s="1"/>
      <c r="D485"/>
      <c r="E485"/>
      <c r="F485"/>
      <c r="G485"/>
      <c r="H485"/>
      <c r="Y485" s="43"/>
    </row>
    <row r="486" spans="1:25">
      <c r="A486"/>
      <c r="B486"/>
      <c r="C486" s="1"/>
      <c r="D486"/>
      <c r="E486"/>
      <c r="F486"/>
      <c r="G486"/>
      <c r="H486"/>
      <c r="Y486" s="43"/>
    </row>
    <row r="487" spans="1:25">
      <c r="A487"/>
      <c r="B487"/>
      <c r="C487" s="1"/>
      <c r="D487"/>
      <c r="E487"/>
      <c r="F487"/>
      <c r="G487"/>
      <c r="H487"/>
      <c r="Y487" s="43"/>
    </row>
    <row r="488" spans="1:25">
      <c r="A488"/>
      <c r="B488"/>
      <c r="C488" s="1"/>
      <c r="D488"/>
      <c r="E488"/>
      <c r="F488"/>
      <c r="G488"/>
      <c r="H488"/>
      <c r="Y488" s="43"/>
    </row>
    <row r="489" spans="1:25">
      <c r="A489"/>
      <c r="B489"/>
      <c r="C489" s="1"/>
      <c r="D489"/>
      <c r="E489"/>
      <c r="F489"/>
      <c r="G489"/>
      <c r="H489"/>
      <c r="Y489" s="43"/>
    </row>
    <row r="490" spans="1:25">
      <c r="A490"/>
      <c r="B490"/>
      <c r="C490" s="1"/>
      <c r="D490"/>
      <c r="E490"/>
      <c r="F490"/>
      <c r="G490"/>
      <c r="H490"/>
      <c r="Y490" s="43"/>
    </row>
    <row r="491" spans="1:25">
      <c r="A491"/>
      <c r="B491"/>
      <c r="C491" s="1"/>
      <c r="D491"/>
      <c r="E491"/>
      <c r="F491"/>
      <c r="G491"/>
      <c r="H491"/>
      <c r="Y491" s="43"/>
    </row>
    <row r="492" spans="1:25">
      <c r="A492"/>
      <c r="B492"/>
      <c r="C492" s="1"/>
      <c r="D492"/>
      <c r="E492"/>
      <c r="F492"/>
      <c r="G492"/>
      <c r="H492"/>
      <c r="Y492" s="43"/>
    </row>
    <row r="493" spans="1:25">
      <c r="A493"/>
      <c r="B493"/>
      <c r="C493" s="1"/>
      <c r="D493"/>
      <c r="E493"/>
      <c r="F493"/>
      <c r="G493"/>
      <c r="H493"/>
      <c r="Y493" s="43"/>
    </row>
    <row r="494" spans="1:25">
      <c r="A494"/>
      <c r="B494"/>
      <c r="C494" s="1"/>
      <c r="D494"/>
      <c r="E494"/>
      <c r="F494"/>
      <c r="G494"/>
      <c r="H494"/>
      <c r="Y494" s="43"/>
    </row>
    <row r="495" spans="1:25">
      <c r="A495"/>
      <c r="B495"/>
      <c r="C495" s="1"/>
      <c r="D495"/>
      <c r="E495"/>
      <c r="F495"/>
      <c r="G495"/>
      <c r="H495"/>
      <c r="Y495" s="43"/>
    </row>
    <row r="496" spans="1:25">
      <c r="A496"/>
      <c r="B496"/>
      <c r="C496" s="1"/>
      <c r="D496"/>
      <c r="E496"/>
      <c r="F496"/>
      <c r="G496"/>
      <c r="H496"/>
      <c r="Y496" s="43"/>
    </row>
    <row r="497" spans="1:25">
      <c r="A497"/>
      <c r="B497"/>
      <c r="C497" s="1"/>
      <c r="D497"/>
      <c r="E497"/>
      <c r="F497"/>
      <c r="G497"/>
      <c r="H497"/>
      <c r="Y497" s="43"/>
    </row>
    <row r="498" spans="1:25">
      <c r="A498"/>
      <c r="B498"/>
      <c r="C498" s="1"/>
      <c r="D498"/>
      <c r="E498"/>
      <c r="F498"/>
      <c r="G498"/>
      <c r="H498"/>
      <c r="Y498" s="43"/>
    </row>
    <row r="499" spans="1:25">
      <c r="A499"/>
      <c r="B499"/>
      <c r="C499" s="1"/>
      <c r="D499"/>
      <c r="E499"/>
      <c r="F499"/>
      <c r="G499"/>
      <c r="H499"/>
      <c r="Y499" s="43"/>
    </row>
    <row r="500" spans="1:25">
      <c r="A500"/>
      <c r="B500"/>
      <c r="C500" s="1"/>
      <c r="D500"/>
      <c r="E500"/>
      <c r="F500"/>
      <c r="G500"/>
      <c r="H500"/>
      <c r="Y500" s="43"/>
    </row>
    <row r="501" spans="1:25">
      <c r="A501"/>
      <c r="B501"/>
      <c r="C501" s="1"/>
      <c r="D501"/>
      <c r="E501"/>
      <c r="F501"/>
      <c r="G501"/>
      <c r="H501"/>
      <c r="Y501" s="43"/>
    </row>
    <row r="502" spans="1:25">
      <c r="A502"/>
      <c r="B502"/>
      <c r="C502" s="1"/>
      <c r="D502"/>
      <c r="E502"/>
      <c r="F502"/>
      <c r="G502"/>
      <c r="H502"/>
      <c r="Y502" s="43"/>
    </row>
    <row r="503" spans="1:25">
      <c r="A503"/>
      <c r="B503"/>
      <c r="C503" s="1"/>
      <c r="D503"/>
      <c r="E503"/>
      <c r="F503"/>
      <c r="G503"/>
      <c r="H503"/>
      <c r="Y503" s="43"/>
    </row>
    <row r="504" spans="1:25">
      <c r="A504"/>
      <c r="B504"/>
      <c r="C504" s="1"/>
      <c r="D504"/>
      <c r="E504"/>
      <c r="F504"/>
      <c r="G504"/>
      <c r="H504"/>
      <c r="Y504" s="43"/>
    </row>
    <row r="505" spans="1:25">
      <c r="A505"/>
      <c r="B505"/>
      <c r="C505" s="1"/>
      <c r="D505"/>
      <c r="E505"/>
      <c r="F505"/>
      <c r="G505"/>
      <c r="H505"/>
      <c r="Y505" s="43"/>
    </row>
    <row r="506" spans="1:25">
      <c r="A506"/>
      <c r="B506"/>
      <c r="C506" s="1"/>
      <c r="D506"/>
      <c r="E506"/>
      <c r="F506"/>
      <c r="G506"/>
      <c r="H506"/>
      <c r="Y506" s="43"/>
    </row>
    <row r="507" spans="1:25">
      <c r="A507"/>
      <c r="B507"/>
      <c r="C507" s="1"/>
      <c r="D507"/>
      <c r="E507"/>
      <c r="F507"/>
      <c r="G507"/>
      <c r="H507"/>
      <c r="Y507" s="43"/>
    </row>
    <row r="508" spans="1:25">
      <c r="A508"/>
      <c r="B508"/>
      <c r="C508" s="1"/>
      <c r="D508"/>
      <c r="E508"/>
      <c r="F508"/>
      <c r="G508"/>
      <c r="H508"/>
      <c r="Y508" s="43"/>
    </row>
    <row r="509" spans="1:25">
      <c r="A509"/>
      <c r="B509"/>
      <c r="C509" s="1"/>
      <c r="D509"/>
      <c r="E509"/>
      <c r="F509"/>
      <c r="G509"/>
      <c r="H509"/>
      <c r="Y509" s="43"/>
    </row>
    <row r="510" spans="1:25">
      <c r="A510"/>
      <c r="B510"/>
      <c r="C510" s="1"/>
      <c r="D510"/>
      <c r="E510"/>
      <c r="F510"/>
      <c r="G510"/>
      <c r="H510"/>
      <c r="Y510" s="43"/>
    </row>
    <row r="511" spans="1:25">
      <c r="A511"/>
      <c r="B511"/>
      <c r="C511" s="1"/>
      <c r="D511"/>
      <c r="E511"/>
      <c r="F511"/>
      <c r="G511"/>
      <c r="H511"/>
      <c r="Y511" s="43"/>
    </row>
    <row r="512" spans="1:25">
      <c r="A512"/>
      <c r="B512"/>
      <c r="C512" s="1"/>
      <c r="D512"/>
      <c r="E512"/>
      <c r="F512"/>
      <c r="G512"/>
      <c r="H512"/>
      <c r="Y512" s="43"/>
    </row>
    <row r="513" spans="1:25">
      <c r="A513"/>
      <c r="B513"/>
      <c r="C513" s="1"/>
      <c r="D513"/>
      <c r="E513"/>
      <c r="F513"/>
      <c r="G513"/>
      <c r="H513"/>
      <c r="Y513" s="43"/>
    </row>
    <row r="514" spans="1:25">
      <c r="A514"/>
      <c r="B514"/>
      <c r="C514" s="1"/>
      <c r="D514"/>
      <c r="E514"/>
      <c r="F514"/>
      <c r="G514"/>
      <c r="H514"/>
      <c r="Y514" s="43"/>
    </row>
    <row r="515" spans="1:25">
      <c r="A515"/>
      <c r="B515"/>
      <c r="C515" s="1"/>
      <c r="D515"/>
      <c r="E515"/>
      <c r="F515"/>
      <c r="G515"/>
      <c r="H515"/>
      <c r="Y515" s="43"/>
    </row>
    <row r="516" spans="1:25">
      <c r="A516"/>
      <c r="B516"/>
      <c r="C516" s="1"/>
      <c r="D516"/>
      <c r="E516"/>
      <c r="F516"/>
      <c r="G516"/>
      <c r="H516"/>
      <c r="Y516" s="43"/>
    </row>
    <row r="517" spans="1:25">
      <c r="A517"/>
      <c r="B517"/>
      <c r="C517" s="1"/>
      <c r="D517"/>
      <c r="E517"/>
      <c r="F517"/>
      <c r="G517"/>
      <c r="H517"/>
      <c r="Y517" s="43"/>
    </row>
    <row r="518" spans="1:25">
      <c r="A518"/>
      <c r="B518"/>
      <c r="C518" s="1"/>
      <c r="D518"/>
      <c r="E518"/>
      <c r="F518"/>
      <c r="G518"/>
      <c r="H518"/>
      <c r="Y518" s="43"/>
    </row>
    <row r="519" spans="1:25">
      <c r="A519"/>
      <c r="B519"/>
      <c r="C519" s="1"/>
      <c r="D519"/>
      <c r="E519"/>
      <c r="F519"/>
      <c r="G519"/>
      <c r="H519"/>
      <c r="Y519" s="43"/>
    </row>
    <row r="520" spans="1:25">
      <c r="A520"/>
      <c r="B520"/>
      <c r="C520" s="1"/>
      <c r="D520"/>
      <c r="E520"/>
      <c r="F520"/>
      <c r="G520"/>
      <c r="H520"/>
      <c r="Y520" s="43"/>
    </row>
    <row r="521" spans="1:25">
      <c r="A521"/>
      <c r="B521"/>
      <c r="C521" s="1"/>
      <c r="D521"/>
      <c r="E521"/>
      <c r="F521"/>
      <c r="G521"/>
      <c r="H521"/>
      <c r="Y521" s="43"/>
    </row>
    <row r="522" spans="1:25">
      <c r="A522"/>
      <c r="B522"/>
      <c r="C522" s="1"/>
      <c r="D522"/>
      <c r="E522"/>
      <c r="F522"/>
      <c r="G522"/>
      <c r="H522"/>
      <c r="Y522" s="43"/>
    </row>
    <row r="523" spans="1:25">
      <c r="A523"/>
      <c r="B523"/>
      <c r="C523" s="1"/>
      <c r="D523"/>
      <c r="E523"/>
      <c r="F523"/>
      <c r="G523"/>
      <c r="H523"/>
      <c r="Y523" s="43"/>
    </row>
    <row r="524" spans="1:25">
      <c r="A524"/>
      <c r="B524"/>
      <c r="C524" s="1"/>
      <c r="D524"/>
      <c r="E524"/>
      <c r="F524"/>
      <c r="G524"/>
      <c r="H524"/>
      <c r="Y524" s="43"/>
    </row>
    <row r="525" spans="1:25">
      <c r="A525"/>
      <c r="B525"/>
      <c r="C525" s="1"/>
      <c r="D525"/>
      <c r="E525"/>
      <c r="F525"/>
      <c r="G525"/>
      <c r="H525"/>
      <c r="Y525" s="43"/>
    </row>
    <row r="526" spans="1:25">
      <c r="A526"/>
      <c r="B526"/>
      <c r="C526" s="1"/>
      <c r="D526"/>
      <c r="E526"/>
      <c r="F526"/>
      <c r="G526"/>
      <c r="H526"/>
      <c r="Y526" s="43"/>
    </row>
    <row r="527" spans="1:25">
      <c r="A527"/>
      <c r="B527"/>
      <c r="C527" s="1"/>
      <c r="D527"/>
      <c r="E527"/>
      <c r="F527"/>
      <c r="G527"/>
      <c r="H527"/>
      <c r="Y527" s="43"/>
    </row>
    <row r="528" spans="1:25">
      <c r="A528"/>
      <c r="B528"/>
      <c r="C528" s="1"/>
      <c r="D528"/>
      <c r="E528"/>
      <c r="F528"/>
      <c r="G528"/>
      <c r="H528"/>
      <c r="Y528" s="43"/>
    </row>
    <row r="529" spans="1:25">
      <c r="A529"/>
      <c r="B529"/>
      <c r="C529" s="1"/>
      <c r="D529"/>
      <c r="E529"/>
      <c r="F529"/>
      <c r="G529"/>
      <c r="H529"/>
      <c r="Y529" s="43"/>
    </row>
    <row r="530" spans="1:25">
      <c r="A530"/>
      <c r="B530"/>
      <c r="C530" s="1"/>
      <c r="D530"/>
      <c r="E530"/>
      <c r="F530"/>
      <c r="G530"/>
      <c r="H530"/>
      <c r="Y530" s="43"/>
    </row>
    <row r="531" spans="1:25">
      <c r="A531"/>
      <c r="B531"/>
      <c r="C531" s="1"/>
      <c r="D531"/>
      <c r="E531"/>
      <c r="F531"/>
      <c r="G531"/>
      <c r="H531"/>
      <c r="Y531" s="43"/>
    </row>
    <row r="532" spans="1:25">
      <c r="A532"/>
      <c r="B532"/>
      <c r="C532" s="1"/>
      <c r="D532"/>
      <c r="E532"/>
      <c r="F532"/>
      <c r="G532"/>
      <c r="H532"/>
      <c r="Y532" s="43"/>
    </row>
    <row r="533" spans="1:25">
      <c r="A533"/>
      <c r="B533"/>
      <c r="C533" s="1"/>
      <c r="D533"/>
      <c r="E533"/>
      <c r="F533"/>
      <c r="G533"/>
      <c r="H533"/>
      <c r="Y533" s="43"/>
    </row>
    <row r="534" spans="1:25">
      <c r="A534"/>
      <c r="B534"/>
      <c r="C534" s="1"/>
      <c r="D534"/>
      <c r="E534"/>
      <c r="F534"/>
      <c r="G534"/>
      <c r="H534"/>
      <c r="Y534" s="43"/>
    </row>
    <row r="535" spans="1:25">
      <c r="A535"/>
      <c r="B535"/>
      <c r="C535" s="1"/>
      <c r="D535"/>
      <c r="E535"/>
      <c r="F535"/>
      <c r="G535"/>
      <c r="H535"/>
      <c r="Y535" s="43"/>
    </row>
    <row r="536" spans="1:25">
      <c r="A536"/>
      <c r="B536"/>
      <c r="C536" s="1"/>
      <c r="D536"/>
      <c r="E536"/>
      <c r="F536"/>
      <c r="G536"/>
      <c r="H536"/>
      <c r="Y536" s="43"/>
    </row>
    <row r="537" spans="1:25">
      <c r="A537"/>
      <c r="B537"/>
      <c r="C537" s="1"/>
      <c r="D537"/>
      <c r="E537"/>
      <c r="F537"/>
      <c r="G537"/>
      <c r="H537"/>
      <c r="Y537" s="43"/>
    </row>
    <row r="538" spans="1:25">
      <c r="A538"/>
      <c r="B538"/>
      <c r="C538" s="1"/>
      <c r="D538"/>
      <c r="E538"/>
      <c r="F538"/>
      <c r="G538"/>
      <c r="H538"/>
      <c r="Y538" s="43"/>
    </row>
    <row r="539" spans="1:25">
      <c r="A539"/>
      <c r="B539"/>
      <c r="C539" s="1"/>
      <c r="D539"/>
      <c r="E539"/>
      <c r="F539"/>
      <c r="G539"/>
      <c r="H539"/>
      <c r="Y539" s="43"/>
    </row>
    <row r="540" spans="1:25">
      <c r="A540"/>
      <c r="B540"/>
      <c r="C540" s="1"/>
      <c r="D540"/>
      <c r="E540"/>
      <c r="F540"/>
      <c r="G540"/>
      <c r="H540"/>
      <c r="Y540" s="43"/>
    </row>
    <row r="541" spans="1:25">
      <c r="A541"/>
      <c r="B541"/>
      <c r="C541" s="1"/>
      <c r="D541"/>
      <c r="E541"/>
      <c r="F541"/>
      <c r="G541"/>
      <c r="H541"/>
      <c r="Y541" s="43"/>
    </row>
    <row r="542" spans="1:25">
      <c r="A542"/>
      <c r="B542"/>
      <c r="C542" s="1"/>
      <c r="D542"/>
      <c r="E542"/>
      <c r="F542"/>
      <c r="G542"/>
      <c r="H542"/>
      <c r="Y542" s="43"/>
    </row>
    <row r="543" spans="1:25">
      <c r="A543"/>
      <c r="B543"/>
      <c r="C543" s="1"/>
      <c r="D543"/>
      <c r="E543"/>
      <c r="F543"/>
      <c r="G543"/>
      <c r="H543"/>
      <c r="Y543" s="43"/>
    </row>
    <row r="544" spans="1:25">
      <c r="A544"/>
      <c r="B544"/>
      <c r="C544" s="1"/>
      <c r="D544"/>
      <c r="E544"/>
      <c r="F544"/>
      <c r="G544"/>
      <c r="H544"/>
      <c r="Y544" s="43"/>
    </row>
    <row r="545" spans="1:25">
      <c r="A545"/>
      <c r="B545"/>
      <c r="C545" s="1"/>
      <c r="D545"/>
      <c r="E545"/>
      <c r="F545"/>
      <c r="G545"/>
      <c r="H545"/>
      <c r="Y545" s="43"/>
    </row>
    <row r="546" spans="1:25">
      <c r="A546"/>
      <c r="B546"/>
      <c r="C546" s="1"/>
      <c r="D546"/>
      <c r="E546"/>
      <c r="F546"/>
      <c r="G546"/>
      <c r="H546"/>
      <c r="Y546" s="43"/>
    </row>
    <row r="547" spans="1:25">
      <c r="A547"/>
      <c r="B547"/>
      <c r="C547" s="1"/>
      <c r="D547"/>
      <c r="E547"/>
      <c r="F547"/>
      <c r="G547"/>
      <c r="H547"/>
      <c r="Y547" s="43"/>
    </row>
    <row r="548" spans="1:25">
      <c r="A548"/>
      <c r="B548"/>
      <c r="C548" s="1"/>
      <c r="D548"/>
      <c r="E548"/>
      <c r="F548"/>
      <c r="G548"/>
      <c r="H548"/>
      <c r="Y548" s="43"/>
    </row>
    <row r="549" spans="1:25">
      <c r="A549"/>
      <c r="B549"/>
      <c r="C549" s="1"/>
      <c r="D549"/>
      <c r="E549"/>
      <c r="F549"/>
      <c r="G549"/>
      <c r="H549"/>
      <c r="Y549" s="43"/>
    </row>
    <row r="550" spans="1:25">
      <c r="A550"/>
      <c r="B550"/>
      <c r="C550" s="1"/>
      <c r="D550"/>
      <c r="E550"/>
      <c r="F550"/>
      <c r="G550"/>
      <c r="H550"/>
      <c r="Y550" s="43"/>
    </row>
    <row r="551" spans="1:25">
      <c r="A551"/>
      <c r="B551"/>
      <c r="C551" s="1"/>
      <c r="D551"/>
      <c r="E551"/>
      <c r="F551"/>
      <c r="G551"/>
      <c r="H551"/>
      <c r="Y551" s="43"/>
    </row>
    <row r="552" spans="1:25">
      <c r="A552"/>
      <c r="B552"/>
      <c r="C552" s="1"/>
      <c r="D552"/>
      <c r="E552"/>
      <c r="F552"/>
      <c r="G552"/>
      <c r="H552"/>
      <c r="Y552" s="43"/>
    </row>
    <row r="553" spans="1:25">
      <c r="A553"/>
      <c r="B553"/>
      <c r="C553" s="1"/>
      <c r="D553"/>
      <c r="E553"/>
      <c r="F553"/>
      <c r="G553"/>
      <c r="H553"/>
      <c r="Y553" s="43"/>
    </row>
    <row r="554" spans="1:25">
      <c r="A554"/>
      <c r="B554"/>
      <c r="C554" s="1"/>
      <c r="D554"/>
      <c r="E554"/>
      <c r="F554"/>
      <c r="G554"/>
      <c r="H554"/>
      <c r="Y554" s="43"/>
    </row>
    <row r="555" spans="1:25">
      <c r="A555"/>
      <c r="B555"/>
      <c r="C555" s="1"/>
      <c r="D555"/>
      <c r="E555"/>
      <c r="F555"/>
      <c r="G555"/>
      <c r="H555"/>
      <c r="Y555" s="43"/>
    </row>
    <row r="556" spans="1:25">
      <c r="A556"/>
      <c r="B556"/>
      <c r="C556" s="1"/>
      <c r="D556"/>
      <c r="E556"/>
      <c r="F556"/>
      <c r="G556"/>
      <c r="H556"/>
      <c r="Y556" s="43"/>
    </row>
    <row r="557" spans="1:25">
      <c r="A557"/>
      <c r="B557"/>
      <c r="C557" s="1"/>
      <c r="D557"/>
      <c r="E557"/>
      <c r="F557"/>
      <c r="G557"/>
      <c r="H557"/>
      <c r="Y557" s="43"/>
    </row>
    <row r="558" spans="1:25">
      <c r="A558"/>
      <c r="B558"/>
      <c r="C558" s="1"/>
      <c r="D558"/>
      <c r="E558"/>
      <c r="F558"/>
      <c r="G558"/>
      <c r="H558"/>
      <c r="Y558" s="43"/>
    </row>
    <row r="559" spans="1:25">
      <c r="A559"/>
      <c r="B559"/>
      <c r="C559" s="1"/>
      <c r="D559"/>
      <c r="E559"/>
      <c r="F559"/>
      <c r="G559"/>
      <c r="H559"/>
      <c r="Y559" s="43"/>
    </row>
    <row r="560" spans="1:25">
      <c r="A560"/>
      <c r="B560"/>
      <c r="C560" s="1"/>
      <c r="D560"/>
      <c r="E560"/>
      <c r="F560"/>
      <c r="G560"/>
      <c r="H560"/>
      <c r="Y560" s="43"/>
    </row>
    <row r="561" spans="1:25">
      <c r="A561"/>
      <c r="B561"/>
      <c r="C561" s="1"/>
      <c r="D561"/>
      <c r="E561"/>
      <c r="F561"/>
      <c r="G561"/>
      <c r="H561"/>
      <c r="Y561" s="43"/>
    </row>
    <row r="562" spans="1:25">
      <c r="A562"/>
      <c r="B562"/>
      <c r="C562" s="1"/>
      <c r="D562"/>
      <c r="E562"/>
      <c r="F562"/>
      <c r="G562"/>
      <c r="H562"/>
      <c r="Y562" s="43"/>
    </row>
    <row r="563" spans="1:25">
      <c r="A563"/>
      <c r="B563"/>
      <c r="C563" s="1"/>
      <c r="D563"/>
      <c r="E563"/>
      <c r="F563"/>
      <c r="G563"/>
      <c r="H563"/>
      <c r="Y563" s="43"/>
    </row>
    <row r="564" spans="1:25">
      <c r="A564"/>
      <c r="B564"/>
      <c r="C564" s="1"/>
      <c r="D564"/>
      <c r="E564"/>
      <c r="F564"/>
      <c r="G564"/>
      <c r="H564"/>
      <c r="Y564" s="43"/>
    </row>
    <row r="565" spans="1:25">
      <c r="A565"/>
      <c r="B565"/>
      <c r="C565" s="1"/>
      <c r="D565"/>
      <c r="E565"/>
      <c r="F565"/>
      <c r="G565"/>
      <c r="H565"/>
      <c r="Y565" s="43"/>
    </row>
    <row r="566" spans="1:25">
      <c r="A566"/>
      <c r="B566"/>
      <c r="C566" s="1"/>
      <c r="D566"/>
      <c r="E566"/>
      <c r="F566"/>
      <c r="G566"/>
      <c r="H566"/>
      <c r="Y566" s="43"/>
    </row>
    <row r="567" spans="1:25">
      <c r="A567"/>
      <c r="B567"/>
      <c r="C567" s="1"/>
      <c r="D567"/>
      <c r="E567"/>
      <c r="F567"/>
      <c r="G567"/>
      <c r="H567"/>
      <c r="Y567" s="43"/>
    </row>
    <row r="568" spans="1:25">
      <c r="A568"/>
      <c r="B568"/>
      <c r="C568" s="1"/>
      <c r="D568"/>
      <c r="E568"/>
      <c r="F568"/>
      <c r="G568"/>
      <c r="H568"/>
      <c r="Y568" s="43"/>
    </row>
    <row r="569" spans="1:25">
      <c r="A569"/>
      <c r="B569"/>
      <c r="C569" s="1"/>
      <c r="D569"/>
      <c r="E569"/>
      <c r="F569"/>
      <c r="G569"/>
      <c r="H569"/>
      <c r="Y569" s="43"/>
    </row>
    <row r="570" spans="1:25">
      <c r="A570"/>
      <c r="B570"/>
      <c r="C570" s="1"/>
      <c r="D570"/>
      <c r="E570"/>
      <c r="F570"/>
      <c r="G570"/>
      <c r="H570"/>
      <c r="Y570" s="43"/>
    </row>
    <row r="571" spans="1:25">
      <c r="A571"/>
      <c r="B571"/>
      <c r="C571" s="1"/>
      <c r="D571"/>
      <c r="E571"/>
      <c r="F571"/>
      <c r="G571"/>
      <c r="H571"/>
      <c r="Y571" s="43"/>
    </row>
    <row r="572" spans="1:25">
      <c r="A572"/>
      <c r="B572"/>
      <c r="C572" s="1"/>
      <c r="D572"/>
      <c r="E572"/>
      <c r="F572"/>
      <c r="G572"/>
      <c r="H572"/>
      <c r="Y572" s="43"/>
    </row>
    <row r="573" spans="1:25">
      <c r="A573"/>
      <c r="B573"/>
      <c r="C573" s="1"/>
      <c r="D573"/>
      <c r="E573"/>
      <c r="F573"/>
      <c r="G573"/>
      <c r="H573"/>
      <c r="Y573" s="43"/>
    </row>
    <row r="574" spans="1:25">
      <c r="A574"/>
      <c r="B574"/>
      <c r="C574" s="1"/>
      <c r="D574"/>
      <c r="E574"/>
      <c r="F574"/>
      <c r="G574"/>
      <c r="H574"/>
      <c r="Y574" s="43"/>
    </row>
    <row r="575" spans="1:25">
      <c r="A575"/>
      <c r="B575"/>
      <c r="C575" s="1"/>
      <c r="D575"/>
      <c r="E575"/>
      <c r="F575"/>
      <c r="G575"/>
      <c r="H575"/>
      <c r="Y575" s="43"/>
    </row>
    <row r="576" spans="1:25">
      <c r="A576"/>
      <c r="B576"/>
      <c r="C576" s="1"/>
      <c r="D576"/>
      <c r="E576"/>
      <c r="F576"/>
      <c r="G576"/>
      <c r="H576"/>
      <c r="Y576" s="43"/>
    </row>
    <row r="577" spans="1:25">
      <c r="A577"/>
      <c r="B577"/>
      <c r="C577" s="1"/>
      <c r="D577"/>
      <c r="E577"/>
      <c r="F577"/>
      <c r="G577"/>
      <c r="H577"/>
      <c r="Y577" s="43"/>
    </row>
    <row r="578" spans="1:25">
      <c r="A578"/>
      <c r="B578"/>
      <c r="C578" s="1"/>
      <c r="D578"/>
      <c r="E578"/>
      <c r="F578"/>
      <c r="G578"/>
      <c r="H578"/>
      <c r="Y578" s="43"/>
    </row>
    <row r="579" spans="1:25">
      <c r="A579"/>
      <c r="B579"/>
      <c r="C579" s="1"/>
      <c r="D579"/>
      <c r="E579"/>
      <c r="F579"/>
      <c r="G579"/>
      <c r="H579"/>
      <c r="Y579" s="43"/>
    </row>
    <row r="580" spans="1:25">
      <c r="A580"/>
      <c r="B580"/>
      <c r="C580" s="1"/>
      <c r="D580"/>
      <c r="E580"/>
      <c r="F580"/>
      <c r="G580"/>
      <c r="H580"/>
      <c r="Y580" s="43"/>
    </row>
    <row r="581" spans="1:25">
      <c r="A581"/>
      <c r="B581"/>
      <c r="C581" s="1"/>
      <c r="D581"/>
      <c r="E581"/>
      <c r="F581"/>
      <c r="G581"/>
      <c r="H581"/>
      <c r="Y581" s="43"/>
    </row>
    <row r="582" spans="1:25">
      <c r="A582"/>
      <c r="B582"/>
      <c r="C582" s="1"/>
      <c r="D582"/>
      <c r="E582"/>
      <c r="F582"/>
      <c r="G582"/>
      <c r="H582"/>
      <c r="Y582" s="43"/>
    </row>
    <row r="583" spans="1:25">
      <c r="A583"/>
      <c r="B583"/>
      <c r="C583" s="1"/>
      <c r="D583"/>
      <c r="E583"/>
      <c r="F583"/>
      <c r="G583"/>
      <c r="H583"/>
      <c r="Y583" s="43"/>
    </row>
    <row r="584" spans="1:25">
      <c r="A584"/>
      <c r="B584"/>
      <c r="C584" s="1"/>
      <c r="D584"/>
      <c r="E584"/>
      <c r="F584"/>
      <c r="G584"/>
      <c r="H584"/>
      <c r="Y584" s="43"/>
    </row>
    <row r="585" spans="1:25">
      <c r="A585"/>
      <c r="B585"/>
      <c r="C585" s="1"/>
      <c r="D585"/>
      <c r="E585"/>
      <c r="F585"/>
      <c r="G585"/>
      <c r="H585"/>
      <c r="Y585" s="43"/>
    </row>
    <row r="586" spans="1:25">
      <c r="A586"/>
      <c r="B586"/>
      <c r="C586" s="1"/>
      <c r="D586"/>
      <c r="E586"/>
      <c r="F586"/>
      <c r="G586"/>
      <c r="H586"/>
      <c r="Y586" s="43"/>
    </row>
    <row r="587" spans="1:25">
      <c r="A587"/>
      <c r="B587"/>
      <c r="C587" s="1"/>
      <c r="D587"/>
      <c r="E587"/>
      <c r="F587"/>
      <c r="G587"/>
      <c r="H587"/>
      <c r="Y587" s="43"/>
    </row>
    <row r="588" spans="1:25">
      <c r="A588"/>
      <c r="B588"/>
      <c r="C588" s="1"/>
      <c r="D588"/>
      <c r="E588"/>
      <c r="F588"/>
      <c r="G588"/>
      <c r="H588"/>
      <c r="Y588" s="43"/>
    </row>
    <row r="589" spans="1:25">
      <c r="A589"/>
      <c r="B589"/>
      <c r="C589" s="1"/>
      <c r="D589"/>
      <c r="E589"/>
      <c r="F589"/>
      <c r="G589"/>
      <c r="H589"/>
      <c r="Y589" s="43"/>
    </row>
    <row r="590" spans="1:25">
      <c r="A590"/>
      <c r="B590"/>
      <c r="C590" s="1"/>
      <c r="D590"/>
      <c r="E590"/>
      <c r="F590"/>
      <c r="G590"/>
      <c r="H590"/>
      <c r="Y590" s="43"/>
    </row>
    <row r="591" spans="1:25">
      <c r="A591"/>
      <c r="B591"/>
      <c r="C591" s="1"/>
      <c r="D591"/>
      <c r="E591"/>
      <c r="F591"/>
      <c r="G591"/>
      <c r="H591"/>
      <c r="Y591" s="43"/>
    </row>
    <row r="592" spans="1:25">
      <c r="A592"/>
      <c r="B592"/>
      <c r="C592" s="1"/>
      <c r="D592"/>
      <c r="E592"/>
      <c r="F592"/>
      <c r="G592"/>
      <c r="H592"/>
      <c r="Y592" s="43"/>
    </row>
    <row r="593" spans="1:25">
      <c r="A593"/>
      <c r="B593"/>
      <c r="C593" s="1"/>
      <c r="D593"/>
      <c r="E593"/>
      <c r="F593"/>
      <c r="G593"/>
      <c r="H593"/>
      <c r="Y593" s="43"/>
    </row>
    <row r="594" spans="1:25">
      <c r="A594"/>
      <c r="B594"/>
      <c r="C594" s="1"/>
      <c r="D594"/>
      <c r="E594"/>
      <c r="F594"/>
      <c r="G594"/>
      <c r="H594"/>
      <c r="Y594" s="43"/>
    </row>
    <row r="595" spans="1:25">
      <c r="A595"/>
      <c r="B595"/>
      <c r="C595" s="1"/>
      <c r="D595"/>
      <c r="E595"/>
      <c r="F595"/>
      <c r="G595"/>
      <c r="H595"/>
      <c r="Y595" s="43"/>
    </row>
    <row r="596" spans="1:25">
      <c r="A596"/>
      <c r="B596"/>
      <c r="C596" s="1"/>
      <c r="D596"/>
      <c r="E596"/>
      <c r="F596"/>
      <c r="G596"/>
      <c r="H596"/>
      <c r="Y596" s="43"/>
    </row>
    <row r="597" spans="1:25">
      <c r="A597"/>
      <c r="B597"/>
      <c r="C597" s="1"/>
      <c r="D597"/>
      <c r="E597"/>
      <c r="F597"/>
      <c r="G597"/>
      <c r="H597"/>
      <c r="Y597" s="43"/>
    </row>
    <row r="598" spans="1:25">
      <c r="A598"/>
      <c r="B598"/>
      <c r="C598" s="1"/>
      <c r="D598"/>
      <c r="E598"/>
      <c r="F598"/>
      <c r="G598"/>
      <c r="H598"/>
      <c r="Y598" s="43"/>
    </row>
    <row r="599" spans="1:25">
      <c r="A599"/>
      <c r="B599"/>
      <c r="C599" s="1"/>
      <c r="D599"/>
      <c r="E599"/>
      <c r="F599"/>
      <c r="G599"/>
      <c r="H599"/>
      <c r="Y599" s="43"/>
    </row>
    <row r="600" spans="1:25">
      <c r="A600"/>
      <c r="B600"/>
      <c r="C600" s="1"/>
      <c r="D600"/>
      <c r="E600"/>
      <c r="F600"/>
      <c r="G600"/>
      <c r="H600"/>
      <c r="Y600" s="43"/>
    </row>
    <row r="601" spans="1:25">
      <c r="A601"/>
      <c r="B601"/>
      <c r="C601" s="1"/>
      <c r="D601"/>
      <c r="E601"/>
      <c r="F601"/>
      <c r="G601"/>
      <c r="H601"/>
      <c r="Y601" s="43"/>
    </row>
    <row r="602" spans="1:25">
      <c r="A602"/>
      <c r="B602"/>
      <c r="C602" s="1"/>
      <c r="D602"/>
      <c r="E602"/>
      <c r="F602"/>
      <c r="G602"/>
      <c r="H602"/>
      <c r="Y602" s="43"/>
    </row>
    <row r="603" spans="1:25">
      <c r="A603"/>
      <c r="B603"/>
      <c r="C603" s="1"/>
      <c r="D603"/>
      <c r="E603"/>
      <c r="F603"/>
      <c r="G603"/>
      <c r="H603"/>
      <c r="Y603" s="43"/>
    </row>
    <row r="604" spans="1:25">
      <c r="A604"/>
      <c r="B604"/>
      <c r="C604" s="1"/>
      <c r="D604"/>
      <c r="E604"/>
      <c r="F604"/>
      <c r="G604"/>
      <c r="H604"/>
      <c r="Y604" s="43"/>
    </row>
    <row r="605" spans="1:25">
      <c r="A605"/>
      <c r="B605"/>
      <c r="C605" s="1"/>
      <c r="D605"/>
      <c r="E605"/>
      <c r="F605"/>
      <c r="G605"/>
      <c r="H605"/>
      <c r="Y605" s="43"/>
    </row>
    <row r="606" spans="1:25">
      <c r="A606"/>
      <c r="B606"/>
      <c r="C606" s="1"/>
      <c r="D606"/>
      <c r="E606"/>
      <c r="F606"/>
      <c r="G606"/>
      <c r="H606"/>
      <c r="Y606" s="43"/>
    </row>
    <row r="607" spans="1:25">
      <c r="A607"/>
      <c r="B607"/>
      <c r="C607" s="1"/>
      <c r="D607"/>
      <c r="E607"/>
      <c r="F607"/>
      <c r="G607"/>
      <c r="H607"/>
      <c r="Y607" s="43"/>
    </row>
    <row r="608" spans="1:25">
      <c r="A608"/>
      <c r="B608"/>
      <c r="C608" s="1"/>
      <c r="D608"/>
      <c r="E608"/>
      <c r="F608"/>
      <c r="G608"/>
      <c r="H608"/>
      <c r="Y608" s="43"/>
    </row>
    <row r="609" spans="1:25">
      <c r="A609"/>
      <c r="B609"/>
      <c r="C609" s="1"/>
      <c r="D609"/>
      <c r="E609"/>
      <c r="F609"/>
      <c r="G609"/>
      <c r="H609"/>
      <c r="Y609" s="43"/>
    </row>
    <row r="610" spans="1:25">
      <c r="A610"/>
      <c r="B610"/>
      <c r="C610" s="1"/>
      <c r="D610"/>
      <c r="E610"/>
      <c r="F610"/>
      <c r="G610"/>
      <c r="H610"/>
      <c r="Y610" s="43"/>
    </row>
    <row r="611" spans="1:25">
      <c r="A611"/>
      <c r="B611"/>
      <c r="C611" s="1"/>
      <c r="D611"/>
      <c r="E611"/>
      <c r="F611"/>
      <c r="G611"/>
      <c r="H611"/>
      <c r="Y611" s="43"/>
    </row>
    <row r="612" spans="1:25">
      <c r="A612"/>
      <c r="B612"/>
      <c r="C612" s="1"/>
      <c r="D612"/>
      <c r="E612"/>
      <c r="F612"/>
      <c r="G612"/>
      <c r="H612"/>
      <c r="Y612" s="43"/>
    </row>
    <row r="613" spans="1:25">
      <c r="A613"/>
      <c r="B613"/>
      <c r="C613" s="1"/>
      <c r="D613"/>
      <c r="E613"/>
      <c r="F613"/>
      <c r="G613"/>
      <c r="H613"/>
      <c r="Y613" s="43"/>
    </row>
    <row r="614" spans="1:25">
      <c r="A614"/>
      <c r="B614"/>
      <c r="C614" s="1"/>
      <c r="D614"/>
      <c r="E614"/>
      <c r="F614"/>
      <c r="G614"/>
      <c r="H614"/>
      <c r="Y614" s="43"/>
    </row>
    <row r="615" spans="1:25">
      <c r="A615"/>
      <c r="B615"/>
      <c r="C615" s="1"/>
      <c r="D615"/>
      <c r="E615"/>
      <c r="F615"/>
      <c r="G615"/>
      <c r="H615"/>
      <c r="Y615" s="43"/>
    </row>
    <row r="616" spans="1:25">
      <c r="A616"/>
      <c r="B616"/>
      <c r="C616" s="1"/>
      <c r="D616"/>
      <c r="E616"/>
      <c r="F616"/>
      <c r="G616"/>
      <c r="H616"/>
      <c r="Y616" s="43"/>
    </row>
    <row r="617" spans="1:25">
      <c r="A617"/>
      <c r="B617"/>
      <c r="C617" s="1"/>
      <c r="D617"/>
      <c r="E617"/>
      <c r="F617"/>
      <c r="G617"/>
      <c r="H617"/>
      <c r="Y617" s="43"/>
    </row>
    <row r="618" spans="1:25">
      <c r="A618"/>
      <c r="B618"/>
      <c r="C618" s="1"/>
      <c r="D618"/>
      <c r="E618"/>
      <c r="F618"/>
      <c r="G618"/>
      <c r="H618"/>
      <c r="Y618" s="43"/>
    </row>
    <row r="619" spans="1:25">
      <c r="A619"/>
      <c r="B619"/>
      <c r="C619" s="1"/>
      <c r="D619"/>
      <c r="E619"/>
      <c r="F619"/>
      <c r="G619"/>
      <c r="H619"/>
      <c r="Y619" s="43"/>
    </row>
    <row r="620" spans="1:25">
      <c r="A620"/>
      <c r="B620"/>
      <c r="C620" s="1"/>
      <c r="D620"/>
      <c r="E620"/>
      <c r="F620"/>
      <c r="G620"/>
      <c r="H620"/>
      <c r="Y620" s="43"/>
    </row>
    <row r="621" spans="1:25">
      <c r="A621"/>
      <c r="B621"/>
      <c r="C621" s="1"/>
      <c r="D621"/>
      <c r="E621"/>
      <c r="F621"/>
      <c r="G621"/>
      <c r="H621"/>
      <c r="Y621" s="43"/>
    </row>
    <row r="622" spans="1:25">
      <c r="A622"/>
      <c r="B622"/>
      <c r="C622" s="1"/>
      <c r="D622"/>
      <c r="E622"/>
      <c r="F622"/>
      <c r="G622"/>
      <c r="H622"/>
      <c r="Y622" s="43"/>
    </row>
    <row r="623" spans="1:25">
      <c r="A623"/>
      <c r="B623"/>
      <c r="C623" s="1"/>
      <c r="D623"/>
      <c r="E623"/>
      <c r="F623"/>
      <c r="G623"/>
      <c r="H623"/>
      <c r="Y623" s="43"/>
    </row>
    <row r="624" spans="1:25">
      <c r="A624"/>
      <c r="B624"/>
      <c r="C624" s="1"/>
      <c r="D624"/>
      <c r="E624"/>
      <c r="F624"/>
      <c r="G624"/>
      <c r="H624"/>
      <c r="Y624" s="43"/>
    </row>
    <row r="625" spans="1:25">
      <c r="A625"/>
      <c r="B625"/>
      <c r="C625" s="1"/>
      <c r="D625"/>
      <c r="E625"/>
      <c r="F625"/>
      <c r="G625"/>
      <c r="H625"/>
      <c r="Y625" s="43"/>
    </row>
    <row r="626" spans="1:25">
      <c r="A626"/>
      <c r="B626"/>
      <c r="C626" s="1"/>
      <c r="D626"/>
      <c r="E626"/>
      <c r="F626"/>
      <c r="G626"/>
      <c r="H626"/>
      <c r="Y626" s="43"/>
    </row>
    <row r="627" spans="1:25">
      <c r="A627"/>
      <c r="B627"/>
      <c r="C627" s="1"/>
      <c r="D627"/>
      <c r="E627"/>
      <c r="F627"/>
      <c r="G627"/>
      <c r="H627"/>
      <c r="Y627" s="43"/>
    </row>
    <row r="628" spans="1:25">
      <c r="A628"/>
      <c r="B628"/>
      <c r="C628" s="1"/>
      <c r="D628"/>
      <c r="E628"/>
      <c r="F628"/>
      <c r="G628"/>
      <c r="H628"/>
      <c r="Y628" s="43"/>
    </row>
    <row r="629" spans="1:25">
      <c r="A629"/>
      <c r="B629"/>
      <c r="C629" s="1"/>
      <c r="D629"/>
      <c r="E629"/>
      <c r="F629"/>
      <c r="G629"/>
      <c r="H629"/>
      <c r="Y629" s="43"/>
    </row>
    <row r="630" spans="1:25">
      <c r="A630"/>
      <c r="B630"/>
      <c r="C630" s="1"/>
      <c r="D630"/>
      <c r="E630"/>
      <c r="F630"/>
      <c r="G630"/>
      <c r="H630"/>
      <c r="Y630" s="43"/>
    </row>
    <row r="631" spans="1:25">
      <c r="A631"/>
      <c r="B631"/>
      <c r="C631" s="1"/>
      <c r="D631"/>
      <c r="E631"/>
      <c r="F631"/>
      <c r="G631"/>
      <c r="H631"/>
      <c r="Y631" s="43"/>
    </row>
    <row r="632" spans="1:25">
      <c r="A632"/>
      <c r="B632"/>
      <c r="C632" s="1"/>
      <c r="D632"/>
      <c r="E632"/>
      <c r="F632"/>
      <c r="G632"/>
      <c r="H632"/>
      <c r="Y632" s="43"/>
    </row>
    <row r="633" spans="1:25">
      <c r="A633"/>
      <c r="B633"/>
      <c r="C633" s="1"/>
      <c r="D633"/>
      <c r="E633"/>
      <c r="F633"/>
      <c r="G633"/>
      <c r="H633"/>
      <c r="Y633" s="43"/>
    </row>
    <row r="634" spans="1:25">
      <c r="A634"/>
      <c r="B634"/>
      <c r="C634" s="1"/>
      <c r="D634"/>
      <c r="E634"/>
      <c r="F634"/>
      <c r="G634"/>
      <c r="H634"/>
      <c r="Y634" s="43"/>
    </row>
    <row r="635" spans="1:25">
      <c r="A635"/>
      <c r="B635"/>
      <c r="C635" s="1"/>
      <c r="D635"/>
      <c r="E635"/>
      <c r="F635"/>
      <c r="G635"/>
      <c r="H635"/>
      <c r="Y635" s="43"/>
    </row>
    <row r="636" spans="1:25">
      <c r="A636"/>
      <c r="B636"/>
      <c r="C636" s="1"/>
      <c r="D636"/>
      <c r="E636"/>
      <c r="F636"/>
      <c r="G636"/>
      <c r="H636"/>
      <c r="Y636" s="43"/>
    </row>
    <row r="637" spans="1:25">
      <c r="A637"/>
      <c r="B637"/>
      <c r="C637" s="1"/>
      <c r="D637"/>
      <c r="E637"/>
      <c r="F637"/>
      <c r="G637"/>
      <c r="H637"/>
      <c r="Y637" s="43"/>
    </row>
    <row r="638" spans="1:25">
      <c r="A638"/>
      <c r="B638"/>
      <c r="C638" s="1"/>
      <c r="D638"/>
      <c r="E638"/>
      <c r="F638"/>
      <c r="G638"/>
      <c r="H638"/>
      <c r="Y638" s="43"/>
    </row>
    <row r="639" spans="1:25">
      <c r="A639"/>
      <c r="B639"/>
      <c r="C639" s="1"/>
      <c r="D639"/>
      <c r="E639"/>
      <c r="F639"/>
      <c r="G639"/>
      <c r="H639"/>
      <c r="Y639" s="43"/>
    </row>
    <row r="640" spans="1:25">
      <c r="A640"/>
      <c r="B640"/>
      <c r="C640" s="1"/>
      <c r="D640"/>
      <c r="E640"/>
      <c r="F640"/>
      <c r="G640"/>
      <c r="H640"/>
      <c r="Y640" s="43"/>
    </row>
    <row r="641" spans="1:25">
      <c r="A641"/>
      <c r="B641"/>
      <c r="C641" s="1"/>
      <c r="D641"/>
      <c r="E641"/>
      <c r="F641"/>
      <c r="G641"/>
      <c r="H641"/>
      <c r="Y641" s="43"/>
    </row>
    <row r="642" spans="1:25">
      <c r="A642"/>
      <c r="B642"/>
      <c r="C642" s="1"/>
      <c r="D642"/>
      <c r="E642"/>
      <c r="F642"/>
      <c r="G642"/>
      <c r="H642"/>
      <c r="Y642" s="43"/>
    </row>
    <row r="643" spans="1:25">
      <c r="A643"/>
      <c r="B643"/>
      <c r="C643" s="1"/>
      <c r="D643"/>
      <c r="E643"/>
      <c r="F643"/>
      <c r="G643"/>
      <c r="H643"/>
      <c r="Y643" s="43"/>
    </row>
    <row r="644" spans="1:25">
      <c r="A644"/>
      <c r="B644"/>
      <c r="C644" s="1"/>
      <c r="D644"/>
      <c r="E644"/>
      <c r="F644"/>
      <c r="G644"/>
      <c r="H644"/>
      <c r="Y644" s="43"/>
    </row>
    <row r="645" spans="1:25">
      <c r="A645"/>
      <c r="B645"/>
      <c r="C645" s="1"/>
      <c r="D645"/>
      <c r="E645"/>
      <c r="F645"/>
      <c r="G645"/>
      <c r="H645"/>
      <c r="Y645" s="43"/>
    </row>
    <row r="646" spans="1:25">
      <c r="A646"/>
      <c r="B646"/>
      <c r="C646" s="1"/>
      <c r="D646"/>
      <c r="E646"/>
      <c r="F646"/>
      <c r="G646"/>
      <c r="H646"/>
      <c r="Y646" s="43"/>
    </row>
    <row r="647" spans="1:25">
      <c r="A647"/>
      <c r="B647"/>
      <c r="C647" s="1"/>
      <c r="D647"/>
      <c r="E647"/>
      <c r="F647"/>
      <c r="G647"/>
      <c r="H647"/>
      <c r="Y647" s="43"/>
    </row>
    <row r="648" spans="1:25">
      <c r="A648"/>
      <c r="B648"/>
      <c r="C648" s="1"/>
      <c r="D648"/>
      <c r="E648"/>
      <c r="F648"/>
      <c r="G648"/>
      <c r="H648"/>
      <c r="Y648" s="43"/>
    </row>
    <row r="649" spans="1:25">
      <c r="A649"/>
      <c r="B649"/>
      <c r="C649" s="1"/>
      <c r="D649"/>
      <c r="E649"/>
      <c r="F649"/>
      <c r="G649"/>
      <c r="H649"/>
      <c r="Y649" s="43"/>
    </row>
    <row r="650" spans="1:25">
      <c r="A650"/>
      <c r="B650"/>
      <c r="C650" s="1"/>
      <c r="D650"/>
      <c r="E650"/>
      <c r="F650"/>
      <c r="G650"/>
      <c r="H650"/>
      <c r="Y650" s="43"/>
    </row>
    <row r="651" spans="1:25">
      <c r="A651"/>
      <c r="B651"/>
      <c r="C651" s="1"/>
      <c r="D651"/>
      <c r="E651"/>
      <c r="F651"/>
      <c r="G651"/>
      <c r="H651"/>
      <c r="Y651" s="43"/>
    </row>
    <row r="652" spans="1:25">
      <c r="A652"/>
      <c r="B652"/>
      <c r="C652" s="1"/>
      <c r="D652"/>
      <c r="E652"/>
      <c r="F652"/>
      <c r="G652"/>
      <c r="H652"/>
      <c r="Y652" s="43"/>
    </row>
    <row r="653" spans="1:25">
      <c r="A653"/>
      <c r="B653"/>
      <c r="C653" s="1"/>
      <c r="D653"/>
      <c r="E653"/>
      <c r="F653"/>
      <c r="G653"/>
      <c r="H653"/>
      <c r="Y653" s="43"/>
    </row>
    <row r="654" spans="1:25">
      <c r="A654"/>
      <c r="B654"/>
      <c r="C654" s="1"/>
      <c r="D654"/>
      <c r="E654"/>
      <c r="F654"/>
      <c r="G654"/>
      <c r="H654"/>
      <c r="Y654" s="43"/>
    </row>
    <row r="655" spans="1:25">
      <c r="A655"/>
      <c r="B655"/>
      <c r="C655" s="1"/>
      <c r="D655"/>
      <c r="E655"/>
      <c r="F655"/>
      <c r="G655"/>
      <c r="H655"/>
      <c r="Y655" s="43"/>
    </row>
    <row r="656" spans="1:25">
      <c r="A656"/>
      <c r="B656"/>
      <c r="C656" s="1"/>
      <c r="D656"/>
      <c r="E656"/>
      <c r="F656"/>
      <c r="G656"/>
      <c r="H656"/>
      <c r="Y656" s="43"/>
    </row>
    <row r="657" spans="1:25">
      <c r="A657"/>
      <c r="B657"/>
      <c r="C657" s="1"/>
      <c r="D657"/>
      <c r="E657"/>
      <c r="F657"/>
      <c r="G657"/>
      <c r="H657"/>
      <c r="Y657" s="43"/>
    </row>
    <row r="658" spans="1:25">
      <c r="A658"/>
      <c r="B658"/>
      <c r="C658" s="1"/>
      <c r="D658"/>
      <c r="E658"/>
      <c r="F658"/>
      <c r="G658"/>
      <c r="H658"/>
      <c r="Y658" s="43"/>
    </row>
    <row r="659" spans="1:25">
      <c r="A659"/>
      <c r="B659"/>
      <c r="C659" s="1"/>
      <c r="D659"/>
      <c r="E659"/>
      <c r="F659"/>
      <c r="G659"/>
      <c r="H659"/>
      <c r="Y659" s="43"/>
    </row>
    <row r="660" spans="1:25">
      <c r="A660"/>
      <c r="B660"/>
      <c r="C660" s="1"/>
      <c r="D660"/>
      <c r="E660"/>
      <c r="F660"/>
      <c r="G660"/>
      <c r="H660"/>
      <c r="Y660" s="43"/>
    </row>
    <row r="661" spans="1:25">
      <c r="A661"/>
      <c r="B661"/>
      <c r="C661" s="1"/>
      <c r="D661"/>
      <c r="E661"/>
      <c r="F661"/>
      <c r="G661"/>
      <c r="H661"/>
      <c r="Y661" s="43"/>
    </row>
    <row r="662" spans="1:25">
      <c r="A662"/>
      <c r="B662"/>
      <c r="C662" s="1"/>
      <c r="D662"/>
      <c r="E662"/>
      <c r="F662"/>
      <c r="G662"/>
      <c r="H662"/>
      <c r="Y662" s="43"/>
    </row>
    <row r="663" spans="1:25">
      <c r="A663"/>
      <c r="B663"/>
      <c r="C663" s="1"/>
      <c r="D663"/>
      <c r="E663"/>
      <c r="F663"/>
      <c r="G663"/>
      <c r="H663"/>
      <c r="Y663" s="43"/>
    </row>
    <row r="664" spans="1:25">
      <c r="A664"/>
      <c r="B664"/>
      <c r="C664" s="1"/>
      <c r="D664"/>
      <c r="E664"/>
      <c r="F664"/>
      <c r="G664"/>
      <c r="H664"/>
      <c r="Y664" s="43"/>
    </row>
    <row r="665" spans="1:25">
      <c r="A665"/>
      <c r="B665"/>
      <c r="C665" s="1"/>
      <c r="D665"/>
      <c r="E665"/>
      <c r="F665"/>
      <c r="G665"/>
      <c r="H665"/>
      <c r="Y665" s="43"/>
    </row>
    <row r="666" spans="1:25">
      <c r="A666"/>
      <c r="B666"/>
      <c r="C666" s="1"/>
      <c r="D666"/>
      <c r="E666"/>
      <c r="F666"/>
      <c r="G666"/>
      <c r="H666"/>
      <c r="Y666" s="43"/>
    </row>
    <row r="667" spans="1:25">
      <c r="A667"/>
      <c r="B667"/>
      <c r="C667" s="1"/>
      <c r="D667"/>
      <c r="E667"/>
      <c r="F667"/>
      <c r="G667"/>
      <c r="H667"/>
      <c r="Y667" s="43"/>
    </row>
    <row r="668" spans="1:25">
      <c r="A668"/>
      <c r="B668"/>
      <c r="C668" s="1"/>
      <c r="D668"/>
      <c r="E668"/>
      <c r="F668"/>
      <c r="G668"/>
      <c r="H668"/>
      <c r="Y668" s="43"/>
    </row>
    <row r="669" spans="1:25">
      <c r="A669"/>
      <c r="B669"/>
      <c r="C669" s="1"/>
      <c r="D669"/>
      <c r="E669"/>
      <c r="F669"/>
      <c r="G669"/>
      <c r="H669"/>
      <c r="Y669" s="43"/>
    </row>
    <row r="670" spans="1:25">
      <c r="A670"/>
      <c r="B670"/>
      <c r="C670" s="1"/>
      <c r="D670"/>
      <c r="E670"/>
      <c r="F670"/>
      <c r="G670"/>
      <c r="H670"/>
      <c r="Y670" s="43"/>
    </row>
    <row r="671" spans="1:25">
      <c r="A671"/>
      <c r="B671"/>
      <c r="C671" s="1"/>
      <c r="D671"/>
      <c r="E671"/>
      <c r="F671"/>
      <c r="G671"/>
      <c r="H671"/>
      <c r="Y671" s="43"/>
    </row>
    <row r="672" spans="1:25">
      <c r="A672"/>
      <c r="B672"/>
      <c r="C672" s="1"/>
      <c r="D672"/>
      <c r="E672"/>
      <c r="F672"/>
      <c r="G672"/>
      <c r="H672"/>
      <c r="Y672" s="43"/>
    </row>
    <row r="673" spans="1:25">
      <c r="A673"/>
      <c r="B673"/>
      <c r="C673" s="1"/>
      <c r="D673"/>
      <c r="E673"/>
      <c r="F673"/>
      <c r="G673"/>
      <c r="H673"/>
      <c r="Y673" s="43"/>
    </row>
    <row r="674" spans="1:25">
      <c r="A674"/>
      <c r="B674"/>
      <c r="C674" s="1"/>
      <c r="D674"/>
      <c r="E674"/>
      <c r="F674"/>
      <c r="G674"/>
      <c r="H674"/>
      <c r="Y674" s="43"/>
    </row>
    <row r="675" spans="1:25">
      <c r="A675"/>
      <c r="B675"/>
      <c r="C675" s="1"/>
      <c r="D675"/>
      <c r="E675"/>
      <c r="F675"/>
      <c r="G675"/>
      <c r="H675"/>
      <c r="Y675" s="43"/>
    </row>
    <row r="676" spans="1:25">
      <c r="A676"/>
      <c r="B676"/>
      <c r="C676" s="1"/>
      <c r="D676"/>
      <c r="E676"/>
      <c r="F676"/>
      <c r="G676"/>
      <c r="H676"/>
      <c r="Y676" s="43"/>
    </row>
    <row r="677" spans="1:25">
      <c r="A677"/>
      <c r="B677"/>
      <c r="C677" s="1"/>
      <c r="D677"/>
      <c r="E677"/>
      <c r="F677"/>
      <c r="G677"/>
      <c r="H677"/>
      <c r="Y677" s="43"/>
    </row>
    <row r="678" spans="1:25">
      <c r="A678"/>
      <c r="B678"/>
      <c r="C678" s="1"/>
      <c r="D678"/>
      <c r="E678"/>
      <c r="F678"/>
      <c r="G678"/>
      <c r="H678"/>
      <c r="Y678" s="43"/>
    </row>
    <row r="679" spans="1:25">
      <c r="A679"/>
      <c r="B679"/>
      <c r="C679" s="1"/>
      <c r="D679"/>
      <c r="E679"/>
      <c r="F679"/>
      <c r="G679"/>
      <c r="H679"/>
      <c r="Y679" s="43"/>
    </row>
    <row r="680" spans="1:25">
      <c r="A680"/>
      <c r="B680"/>
      <c r="C680" s="1"/>
      <c r="D680"/>
      <c r="E680"/>
      <c r="F680"/>
      <c r="G680"/>
      <c r="H680"/>
      <c r="Y680" s="43"/>
    </row>
    <row r="681" spans="1:25">
      <c r="A681"/>
      <c r="B681"/>
      <c r="C681" s="1"/>
      <c r="D681"/>
      <c r="E681"/>
      <c r="F681"/>
      <c r="G681"/>
      <c r="H681"/>
      <c r="Y681" s="43"/>
    </row>
    <row r="682" spans="1:25">
      <c r="A682"/>
      <c r="B682"/>
      <c r="C682" s="1"/>
      <c r="D682"/>
      <c r="E682"/>
      <c r="F682"/>
      <c r="G682"/>
      <c r="H682"/>
      <c r="Y682" s="43"/>
    </row>
    <row r="683" spans="1:25">
      <c r="A683"/>
      <c r="B683"/>
      <c r="C683" s="1"/>
      <c r="D683"/>
      <c r="E683"/>
      <c r="F683"/>
      <c r="G683"/>
      <c r="H683"/>
      <c r="Y683" s="43"/>
    </row>
    <row r="684" spans="1:25">
      <c r="A684"/>
      <c r="B684"/>
      <c r="C684" s="1"/>
      <c r="D684"/>
      <c r="E684"/>
      <c r="F684"/>
      <c r="G684"/>
      <c r="H684"/>
      <c r="Y684" s="43"/>
    </row>
    <row r="685" spans="1:25">
      <c r="A685"/>
      <c r="B685"/>
      <c r="C685" s="1"/>
      <c r="D685"/>
      <c r="E685"/>
      <c r="F685"/>
      <c r="G685"/>
      <c r="H685"/>
      <c r="Y685" s="43"/>
    </row>
    <row r="686" spans="1:25">
      <c r="A686"/>
      <c r="B686"/>
      <c r="C686" s="1"/>
      <c r="D686"/>
      <c r="E686"/>
      <c r="F686"/>
      <c r="G686"/>
      <c r="H686"/>
      <c r="Y686" s="43"/>
    </row>
    <row r="687" spans="1:25">
      <c r="A687"/>
      <c r="B687"/>
      <c r="C687" s="1"/>
      <c r="D687"/>
      <c r="E687"/>
      <c r="F687"/>
      <c r="G687"/>
      <c r="H687"/>
      <c r="Y687" s="43"/>
    </row>
    <row r="688" spans="1:25">
      <c r="A688"/>
      <c r="B688"/>
      <c r="C688" s="1"/>
      <c r="D688"/>
      <c r="E688"/>
      <c r="F688"/>
      <c r="G688"/>
      <c r="H688"/>
      <c r="Y688" s="43"/>
    </row>
    <row r="689" spans="1:25">
      <c r="A689"/>
      <c r="B689"/>
      <c r="C689" s="1"/>
      <c r="D689"/>
      <c r="E689"/>
      <c r="F689"/>
      <c r="G689"/>
      <c r="H689"/>
      <c r="Y689" s="43"/>
    </row>
    <row r="690" spans="1:25">
      <c r="A690"/>
      <c r="B690"/>
      <c r="C690" s="1"/>
      <c r="D690"/>
      <c r="E690"/>
      <c r="F690"/>
      <c r="G690"/>
      <c r="H690"/>
      <c r="Y690" s="43"/>
    </row>
    <row r="691" spans="1:25">
      <c r="A691"/>
      <c r="B691"/>
      <c r="C691" s="1"/>
      <c r="D691"/>
      <c r="E691"/>
      <c r="F691"/>
      <c r="G691"/>
      <c r="H691"/>
      <c r="Y691" s="43"/>
    </row>
    <row r="692" spans="1:25">
      <c r="A692"/>
      <c r="B692"/>
      <c r="C692" s="1"/>
      <c r="D692"/>
      <c r="E692"/>
      <c r="F692"/>
      <c r="G692"/>
      <c r="H692"/>
      <c r="Y692" s="43"/>
    </row>
    <row r="693" spans="1:25">
      <c r="A693"/>
      <c r="B693"/>
      <c r="C693" s="1"/>
      <c r="D693"/>
      <c r="E693"/>
      <c r="F693"/>
      <c r="G693"/>
      <c r="H693"/>
      <c r="Y693" s="43"/>
    </row>
    <row r="694" spans="1:25">
      <c r="A694"/>
      <c r="B694"/>
      <c r="C694" s="1"/>
      <c r="D694"/>
      <c r="E694"/>
      <c r="F694"/>
      <c r="G694"/>
      <c r="H694"/>
      <c r="Y694" s="43"/>
    </row>
    <row r="695" spans="1:25">
      <c r="A695"/>
      <c r="B695"/>
      <c r="C695" s="1"/>
      <c r="D695"/>
      <c r="E695"/>
      <c r="F695"/>
      <c r="G695"/>
      <c r="H695"/>
      <c r="Y695" s="43"/>
    </row>
    <row r="696" spans="1:25">
      <c r="A696"/>
      <c r="B696"/>
      <c r="C696" s="1"/>
      <c r="D696"/>
      <c r="E696"/>
      <c r="F696"/>
      <c r="G696"/>
      <c r="H696"/>
      <c r="Y696" s="43"/>
    </row>
    <row r="697" spans="1:25">
      <c r="A697"/>
      <c r="B697"/>
      <c r="C697" s="1"/>
      <c r="D697"/>
      <c r="E697"/>
      <c r="F697"/>
      <c r="G697"/>
      <c r="H697"/>
      <c r="Y697" s="43"/>
    </row>
    <row r="698" spans="1:25">
      <c r="A698"/>
      <c r="B698"/>
      <c r="C698" s="1"/>
      <c r="D698"/>
      <c r="E698"/>
      <c r="F698"/>
      <c r="G698"/>
      <c r="H698"/>
      <c r="Y698" s="43"/>
    </row>
    <row r="699" spans="1:25">
      <c r="A699"/>
      <c r="B699"/>
      <c r="C699" s="1"/>
      <c r="D699"/>
      <c r="E699"/>
      <c r="F699"/>
      <c r="G699"/>
      <c r="H699"/>
      <c r="Y699" s="43"/>
    </row>
    <row r="700" spans="1:25">
      <c r="A700"/>
      <c r="B700"/>
      <c r="C700" s="1"/>
      <c r="D700"/>
      <c r="E700"/>
      <c r="F700"/>
      <c r="G700"/>
      <c r="H700"/>
      <c r="Y700" s="43"/>
    </row>
    <row r="701" spans="1:25">
      <c r="A701"/>
      <c r="B701"/>
      <c r="C701" s="1"/>
      <c r="D701"/>
      <c r="E701"/>
      <c r="F701"/>
      <c r="G701"/>
      <c r="H701"/>
      <c r="Y701" s="43"/>
    </row>
    <row r="702" spans="1:25">
      <c r="A702"/>
      <c r="B702"/>
      <c r="C702" s="1"/>
      <c r="D702"/>
      <c r="E702"/>
      <c r="F702"/>
      <c r="G702"/>
      <c r="H702"/>
      <c r="Y702" s="43"/>
    </row>
    <row r="703" spans="1:25">
      <c r="A703"/>
      <c r="B703"/>
      <c r="C703" s="1"/>
      <c r="D703"/>
      <c r="E703"/>
      <c r="F703"/>
      <c r="G703"/>
      <c r="H703"/>
      <c r="Y703" s="43"/>
    </row>
    <row r="704" spans="1:25">
      <c r="A704"/>
      <c r="B704"/>
      <c r="C704" s="1"/>
      <c r="D704"/>
      <c r="E704"/>
      <c r="F704"/>
      <c r="G704"/>
      <c r="H704"/>
      <c r="Y704" s="43"/>
    </row>
    <row r="705" spans="1:25">
      <c r="A705"/>
      <c r="B705"/>
      <c r="C705" s="1"/>
      <c r="D705"/>
      <c r="E705"/>
      <c r="F705"/>
      <c r="G705"/>
      <c r="H705"/>
      <c r="Y705" s="43"/>
    </row>
    <row r="706" spans="1:25">
      <c r="A706"/>
      <c r="B706"/>
      <c r="C706" s="1"/>
      <c r="D706"/>
      <c r="E706"/>
      <c r="F706"/>
      <c r="G706"/>
      <c r="H706"/>
      <c r="Y706" s="43"/>
    </row>
    <row r="707" spans="1:25">
      <c r="A707"/>
      <c r="B707"/>
      <c r="C707" s="1"/>
      <c r="D707"/>
      <c r="E707"/>
      <c r="F707"/>
      <c r="G707"/>
      <c r="H707"/>
      <c r="Y707" s="43"/>
    </row>
    <row r="708" spans="1:25">
      <c r="A708"/>
      <c r="B708"/>
      <c r="C708" s="1"/>
      <c r="D708"/>
      <c r="E708"/>
      <c r="F708"/>
      <c r="G708"/>
      <c r="H708"/>
      <c r="Y708" s="43"/>
    </row>
    <row r="709" spans="1:25">
      <c r="A709"/>
      <c r="B709"/>
      <c r="C709" s="1"/>
      <c r="D709"/>
      <c r="E709"/>
      <c r="F709"/>
      <c r="G709"/>
      <c r="H709"/>
      <c r="Y709" s="43"/>
    </row>
    <row r="710" spans="1:25">
      <c r="A710"/>
      <c r="B710"/>
      <c r="C710" s="1"/>
      <c r="D710"/>
      <c r="E710"/>
      <c r="F710"/>
      <c r="G710"/>
      <c r="H710"/>
      <c r="Y710" s="43"/>
    </row>
    <row r="711" spans="1:25">
      <c r="A711"/>
      <c r="B711"/>
      <c r="C711" s="1"/>
      <c r="D711"/>
      <c r="E711"/>
      <c r="F711"/>
      <c r="G711"/>
      <c r="H711"/>
      <c r="Y711" s="43"/>
    </row>
    <row r="712" spans="1:25">
      <c r="A712"/>
      <c r="B712"/>
      <c r="C712" s="1"/>
      <c r="D712"/>
      <c r="E712"/>
      <c r="F712"/>
      <c r="G712"/>
      <c r="H712"/>
      <c r="Y712" s="43"/>
    </row>
    <row r="713" spans="1:25">
      <c r="A713"/>
      <c r="B713"/>
      <c r="C713" s="1"/>
      <c r="D713"/>
      <c r="E713"/>
      <c r="F713"/>
      <c r="G713"/>
      <c r="H713"/>
      <c r="Y713" s="43"/>
    </row>
    <row r="714" spans="1:25">
      <c r="A714"/>
      <c r="B714"/>
      <c r="C714" s="1"/>
      <c r="D714"/>
      <c r="E714"/>
      <c r="F714"/>
      <c r="G714"/>
      <c r="H714"/>
      <c r="Y714" s="43"/>
    </row>
    <row r="715" spans="1:25">
      <c r="A715"/>
      <c r="B715"/>
      <c r="C715" s="1"/>
      <c r="D715"/>
      <c r="E715"/>
      <c r="F715"/>
      <c r="G715"/>
      <c r="H715"/>
      <c r="Y715" s="43"/>
    </row>
    <row r="716" spans="1:25">
      <c r="A716"/>
      <c r="B716"/>
      <c r="C716" s="1"/>
      <c r="D716"/>
      <c r="E716"/>
      <c r="F716"/>
      <c r="G716"/>
      <c r="H716"/>
      <c r="Y716" s="43"/>
    </row>
    <row r="717" spans="1:25">
      <c r="A717"/>
      <c r="B717"/>
      <c r="C717" s="1"/>
      <c r="D717"/>
      <c r="E717"/>
      <c r="F717"/>
      <c r="G717"/>
      <c r="H717"/>
      <c r="Y717" s="43"/>
    </row>
    <row r="718" spans="1:25">
      <c r="A718"/>
      <c r="B718"/>
      <c r="C718" s="1"/>
      <c r="D718"/>
      <c r="E718"/>
      <c r="F718"/>
      <c r="G718"/>
      <c r="H718"/>
      <c r="Y718" s="43"/>
    </row>
    <row r="719" spans="1:25">
      <c r="A719"/>
      <c r="B719"/>
      <c r="C719" s="1"/>
      <c r="D719"/>
      <c r="E719"/>
      <c r="F719"/>
      <c r="G719"/>
      <c r="H719"/>
      <c r="Y719" s="43"/>
    </row>
    <row r="720" spans="1:25">
      <c r="A720"/>
      <c r="B720"/>
      <c r="C720" s="1"/>
      <c r="D720"/>
      <c r="E720"/>
      <c r="F720"/>
      <c r="G720"/>
      <c r="H720"/>
      <c r="Y720" s="43"/>
    </row>
    <row r="721" spans="1:25">
      <c r="A721"/>
      <c r="B721"/>
      <c r="C721" s="1"/>
      <c r="D721"/>
      <c r="E721"/>
      <c r="F721"/>
      <c r="G721"/>
      <c r="H721"/>
      <c r="Y721" s="43"/>
    </row>
    <row r="722" spans="1:25">
      <c r="A722"/>
      <c r="B722"/>
      <c r="C722" s="1"/>
      <c r="D722"/>
      <c r="E722"/>
      <c r="F722"/>
      <c r="G722"/>
      <c r="H722"/>
      <c r="Y722" s="43"/>
    </row>
    <row r="723" spans="1:25">
      <c r="A723"/>
      <c r="B723"/>
      <c r="C723" s="1"/>
      <c r="D723"/>
      <c r="E723"/>
      <c r="F723"/>
      <c r="G723"/>
      <c r="H723"/>
      <c r="Y723" s="43"/>
    </row>
    <row r="724" spans="1:25">
      <c r="A724"/>
      <c r="B724"/>
      <c r="C724" s="1"/>
      <c r="D724"/>
      <c r="E724"/>
      <c r="F724"/>
      <c r="G724"/>
      <c r="H724"/>
      <c r="Y724" s="43"/>
    </row>
    <row r="725" spans="1:25">
      <c r="A725"/>
      <c r="B725"/>
      <c r="C725" s="1"/>
      <c r="D725"/>
      <c r="E725"/>
      <c r="F725"/>
      <c r="G725"/>
      <c r="H725"/>
      <c r="Y725" s="43"/>
    </row>
    <row r="726" spans="1:25">
      <c r="A726"/>
      <c r="B726"/>
      <c r="C726" s="1"/>
      <c r="D726"/>
      <c r="E726"/>
      <c r="F726"/>
      <c r="G726"/>
      <c r="H726"/>
      <c r="Y726" s="43"/>
    </row>
    <row r="727" spans="1:25">
      <c r="A727"/>
      <c r="B727"/>
      <c r="C727" s="1"/>
      <c r="D727"/>
      <c r="E727"/>
      <c r="F727"/>
      <c r="G727"/>
      <c r="H727"/>
      <c r="Y727" s="43"/>
    </row>
    <row r="728" spans="1:25">
      <c r="A728"/>
      <c r="B728"/>
      <c r="C728" s="1"/>
      <c r="D728"/>
      <c r="E728"/>
      <c r="F728"/>
      <c r="G728"/>
      <c r="H728"/>
      <c r="Y728" s="43"/>
    </row>
    <row r="729" spans="1:25">
      <c r="A729"/>
      <c r="B729"/>
      <c r="C729" s="1"/>
      <c r="D729"/>
      <c r="E729"/>
      <c r="F729"/>
      <c r="G729"/>
      <c r="H729"/>
      <c r="Y729" s="43"/>
    </row>
    <row r="730" spans="1:25">
      <c r="A730"/>
      <c r="B730"/>
      <c r="C730" s="1"/>
      <c r="D730"/>
      <c r="E730"/>
      <c r="F730"/>
      <c r="G730"/>
      <c r="H730"/>
      <c r="Y730" s="43"/>
    </row>
    <row r="731" spans="1:25">
      <c r="A731"/>
      <c r="B731"/>
      <c r="C731" s="1"/>
      <c r="D731"/>
      <c r="E731"/>
      <c r="F731"/>
      <c r="G731"/>
      <c r="H731"/>
      <c r="Y731" s="43"/>
    </row>
    <row r="732" spans="1:25">
      <c r="A732"/>
      <c r="B732"/>
      <c r="C732" s="1"/>
      <c r="D732"/>
      <c r="E732"/>
      <c r="F732"/>
      <c r="G732"/>
      <c r="H732"/>
      <c r="Y732" s="43"/>
    </row>
    <row r="733" spans="1:25">
      <c r="A733"/>
      <c r="B733"/>
      <c r="C733" s="1"/>
      <c r="D733"/>
      <c r="E733"/>
      <c r="F733"/>
      <c r="G733"/>
      <c r="H733"/>
      <c r="Y733" s="43"/>
    </row>
    <row r="734" spans="1:25">
      <c r="A734"/>
      <c r="B734"/>
      <c r="C734" s="1"/>
      <c r="D734"/>
      <c r="E734"/>
      <c r="F734"/>
      <c r="G734"/>
      <c r="H734"/>
      <c r="Y734" s="43"/>
    </row>
    <row r="735" spans="1:25">
      <c r="A735"/>
      <c r="B735"/>
      <c r="C735" s="1"/>
      <c r="D735"/>
      <c r="E735"/>
      <c r="F735"/>
      <c r="G735"/>
      <c r="H735"/>
      <c r="Y735" s="43"/>
    </row>
    <row r="736" spans="1:25">
      <c r="A736"/>
      <c r="B736"/>
      <c r="C736" s="1"/>
      <c r="D736"/>
      <c r="E736"/>
      <c r="F736"/>
      <c r="G736"/>
      <c r="H736"/>
      <c r="Y736" s="43"/>
    </row>
    <row r="737" spans="1:25">
      <c r="A737"/>
      <c r="B737"/>
      <c r="C737" s="1"/>
      <c r="D737"/>
      <c r="E737"/>
      <c r="F737"/>
      <c r="G737"/>
      <c r="H737"/>
      <c r="Y737" s="43"/>
    </row>
    <row r="738" spans="1:25">
      <c r="A738"/>
      <c r="B738"/>
      <c r="C738" s="1"/>
      <c r="D738"/>
      <c r="E738"/>
      <c r="F738"/>
      <c r="G738"/>
      <c r="H738"/>
      <c r="Y738" s="43"/>
    </row>
    <row r="739" spans="1:25">
      <c r="A739"/>
      <c r="B739"/>
      <c r="C739" s="1"/>
      <c r="D739"/>
      <c r="E739"/>
      <c r="F739"/>
      <c r="G739"/>
      <c r="H739"/>
      <c r="Y739" s="43"/>
    </row>
    <row r="740" spans="1:25">
      <c r="A740"/>
      <c r="B740"/>
      <c r="C740" s="1"/>
      <c r="D740"/>
      <c r="E740"/>
      <c r="F740"/>
      <c r="G740"/>
      <c r="H740"/>
      <c r="Y740" s="43"/>
    </row>
    <row r="741" spans="1:25">
      <c r="A741"/>
      <c r="B741"/>
      <c r="C741" s="1"/>
      <c r="D741"/>
      <c r="E741"/>
      <c r="F741"/>
      <c r="G741"/>
      <c r="H741"/>
      <c r="Y741" s="43"/>
    </row>
    <row r="742" spans="1:25">
      <c r="A742"/>
      <c r="B742"/>
      <c r="C742" s="1"/>
      <c r="D742"/>
      <c r="E742"/>
      <c r="F742"/>
      <c r="G742"/>
      <c r="H742"/>
      <c r="Y742" s="43"/>
    </row>
    <row r="743" spans="1:25">
      <c r="A743"/>
      <c r="B743"/>
      <c r="C743" s="1"/>
      <c r="D743"/>
      <c r="E743"/>
      <c r="F743"/>
      <c r="G743"/>
      <c r="H743"/>
      <c r="Y743" s="43"/>
    </row>
    <row r="744" spans="1:25">
      <c r="A744"/>
      <c r="B744"/>
      <c r="C744" s="1"/>
      <c r="D744"/>
      <c r="E744"/>
      <c r="F744"/>
      <c r="G744"/>
      <c r="H744"/>
      <c r="Y744" s="43"/>
    </row>
    <row r="745" spans="1:25">
      <c r="A745"/>
      <c r="B745"/>
      <c r="C745" s="1"/>
      <c r="D745"/>
      <c r="E745"/>
      <c r="F745"/>
      <c r="G745"/>
      <c r="H745"/>
      <c r="Y745" s="43"/>
    </row>
    <row r="746" spans="1:25">
      <c r="A746"/>
      <c r="B746"/>
      <c r="C746" s="1"/>
      <c r="D746"/>
      <c r="E746"/>
      <c r="F746"/>
      <c r="G746"/>
      <c r="H746"/>
      <c r="Y746" s="43"/>
    </row>
    <row r="747" spans="1:25">
      <c r="A747"/>
      <c r="B747"/>
      <c r="C747" s="1"/>
      <c r="D747"/>
      <c r="E747"/>
      <c r="F747"/>
      <c r="G747"/>
      <c r="H747"/>
      <c r="Y747" s="43"/>
    </row>
    <row r="748" spans="1:25">
      <c r="A748"/>
      <c r="B748"/>
      <c r="C748" s="1"/>
      <c r="D748"/>
      <c r="E748"/>
      <c r="F748"/>
      <c r="G748"/>
      <c r="H748"/>
      <c r="Y748" s="43"/>
    </row>
    <row r="749" spans="1:25">
      <c r="A749"/>
      <c r="B749"/>
      <c r="C749" s="1"/>
      <c r="D749"/>
      <c r="E749"/>
      <c r="F749"/>
      <c r="G749"/>
      <c r="H749"/>
      <c r="Y749" s="43"/>
    </row>
    <row r="750" spans="1:25">
      <c r="A750"/>
      <c r="B750"/>
      <c r="C750" s="1"/>
      <c r="D750"/>
      <c r="E750"/>
      <c r="F750"/>
      <c r="G750"/>
      <c r="H750"/>
      <c r="Y750" s="43"/>
    </row>
    <row r="751" spans="1:25">
      <c r="A751"/>
      <c r="B751"/>
      <c r="C751" s="1"/>
      <c r="D751"/>
      <c r="E751"/>
      <c r="F751"/>
      <c r="G751"/>
      <c r="H751"/>
      <c r="Y751" s="43"/>
    </row>
    <row r="752" spans="1:25">
      <c r="A752"/>
      <c r="B752"/>
      <c r="C752" s="1"/>
      <c r="D752"/>
      <c r="E752"/>
      <c r="F752"/>
      <c r="G752"/>
      <c r="H752"/>
      <c r="Y752" s="43"/>
    </row>
    <row r="753" spans="1:25">
      <c r="A753"/>
      <c r="B753"/>
      <c r="C753" s="1"/>
      <c r="D753"/>
      <c r="E753"/>
      <c r="F753"/>
      <c r="G753"/>
      <c r="H753"/>
      <c r="Y753" s="43"/>
    </row>
    <row r="754" spans="1:25">
      <c r="A754"/>
      <c r="B754"/>
      <c r="C754" s="1"/>
      <c r="D754"/>
      <c r="E754"/>
      <c r="F754"/>
      <c r="G754"/>
      <c r="H754"/>
      <c r="Y754" s="43"/>
    </row>
    <row r="755" spans="1:25">
      <c r="A755"/>
      <c r="B755"/>
      <c r="C755" s="1"/>
      <c r="D755"/>
      <c r="E755"/>
      <c r="F755"/>
      <c r="G755"/>
      <c r="H755"/>
      <c r="Y755" s="43"/>
    </row>
    <row r="756" spans="1:25">
      <c r="A756"/>
      <c r="B756"/>
      <c r="C756" s="1"/>
      <c r="D756"/>
      <c r="E756"/>
      <c r="F756"/>
      <c r="G756"/>
      <c r="H756"/>
      <c r="Y756" s="43"/>
    </row>
    <row r="757" spans="1:25">
      <c r="A757"/>
      <c r="B757"/>
      <c r="C757" s="1"/>
      <c r="D757"/>
      <c r="E757"/>
      <c r="F757"/>
      <c r="G757"/>
      <c r="H757"/>
      <c r="Y757" s="43"/>
    </row>
    <row r="758" spans="1:25">
      <c r="A758"/>
      <c r="B758"/>
      <c r="C758" s="1"/>
      <c r="D758"/>
      <c r="E758"/>
      <c r="F758"/>
      <c r="G758"/>
      <c r="H758"/>
      <c r="Y758" s="43"/>
    </row>
    <row r="759" spans="1:25">
      <c r="A759"/>
      <c r="B759"/>
      <c r="C759" s="1"/>
      <c r="D759"/>
      <c r="E759"/>
      <c r="F759"/>
      <c r="G759"/>
      <c r="H759"/>
      <c r="Y759" s="43"/>
    </row>
    <row r="760" spans="1:25">
      <c r="A760"/>
      <c r="B760"/>
      <c r="C760" s="1"/>
      <c r="D760"/>
      <c r="E760"/>
      <c r="F760"/>
      <c r="G760"/>
      <c r="H760"/>
      <c r="Y760" s="43"/>
    </row>
    <row r="761" spans="1:25">
      <c r="A761"/>
      <c r="B761"/>
      <c r="C761" s="1"/>
      <c r="D761"/>
      <c r="E761"/>
      <c r="F761"/>
      <c r="G761"/>
      <c r="H761"/>
      <c r="Y761" s="43"/>
    </row>
    <row r="762" spans="1:25">
      <c r="A762"/>
      <c r="B762"/>
      <c r="C762" s="1"/>
      <c r="D762"/>
      <c r="E762"/>
      <c r="F762"/>
      <c r="G762"/>
      <c r="H762"/>
      <c r="Y762" s="43"/>
    </row>
    <row r="763" spans="1:25">
      <c r="A763"/>
      <c r="B763"/>
      <c r="C763" s="1"/>
      <c r="D763"/>
      <c r="E763"/>
      <c r="F763"/>
      <c r="G763"/>
      <c r="H763"/>
      <c r="Y763" s="43"/>
    </row>
    <row r="764" spans="1:25">
      <c r="A764"/>
      <c r="B764"/>
      <c r="C764" s="1"/>
      <c r="D764"/>
      <c r="E764"/>
      <c r="F764"/>
      <c r="G764"/>
      <c r="H764"/>
      <c r="Y764" s="43"/>
    </row>
    <row r="765" spans="1:25">
      <c r="A765"/>
      <c r="B765"/>
      <c r="C765" s="1"/>
      <c r="D765"/>
      <c r="E765"/>
      <c r="F765"/>
      <c r="G765"/>
      <c r="H765"/>
      <c r="Y765" s="43"/>
    </row>
    <row r="766" spans="1:25">
      <c r="A766"/>
      <c r="B766"/>
      <c r="C766" s="1"/>
      <c r="D766"/>
      <c r="E766"/>
      <c r="F766"/>
      <c r="G766"/>
      <c r="H766"/>
      <c r="Y766" s="43"/>
    </row>
    <row r="767" spans="1:25">
      <c r="A767"/>
      <c r="B767"/>
      <c r="C767" s="1"/>
      <c r="D767"/>
      <c r="E767"/>
      <c r="F767"/>
      <c r="G767"/>
      <c r="H767"/>
      <c r="Y767" s="43"/>
    </row>
    <row r="768" spans="1:25">
      <c r="A768"/>
      <c r="B768"/>
      <c r="C768" s="1"/>
      <c r="D768"/>
      <c r="E768"/>
      <c r="F768"/>
      <c r="G768"/>
      <c r="H768"/>
      <c r="Y768" s="43"/>
    </row>
    <row r="769" spans="1:25">
      <c r="A769"/>
      <c r="B769"/>
      <c r="C769" s="1"/>
      <c r="D769"/>
      <c r="E769"/>
      <c r="F769"/>
      <c r="G769"/>
      <c r="H769"/>
      <c r="Y769" s="43"/>
    </row>
    <row r="770" spans="1:25">
      <c r="A770"/>
      <c r="B770"/>
      <c r="C770" s="1"/>
      <c r="D770"/>
      <c r="E770"/>
      <c r="F770"/>
      <c r="G770"/>
      <c r="H770"/>
      <c r="Y770" s="43"/>
    </row>
    <row r="771" spans="1:25">
      <c r="A771"/>
      <c r="B771"/>
      <c r="C771" s="1"/>
      <c r="D771"/>
      <c r="E771"/>
      <c r="F771"/>
      <c r="G771"/>
      <c r="H771"/>
      <c r="Y771" s="43"/>
    </row>
    <row r="772" spans="1:25">
      <c r="A772"/>
      <c r="B772"/>
      <c r="C772" s="1"/>
      <c r="D772"/>
      <c r="E772"/>
      <c r="F772"/>
      <c r="G772"/>
      <c r="H772"/>
      <c r="Y772" s="43"/>
    </row>
    <row r="773" spans="1:25">
      <c r="A773"/>
      <c r="B773"/>
      <c r="C773" s="1"/>
      <c r="D773"/>
      <c r="E773"/>
      <c r="F773"/>
      <c r="G773"/>
      <c r="H773"/>
      <c r="Y773" s="43"/>
    </row>
    <row r="774" spans="1:25">
      <c r="A774"/>
      <c r="B774"/>
      <c r="C774" s="1"/>
      <c r="D774"/>
      <c r="E774"/>
      <c r="F774"/>
      <c r="G774"/>
      <c r="H774"/>
      <c r="Y774" s="43"/>
    </row>
    <row r="775" spans="1:25">
      <c r="A775"/>
      <c r="B775"/>
      <c r="C775" s="1"/>
      <c r="D775"/>
      <c r="E775"/>
      <c r="F775"/>
      <c r="G775"/>
      <c r="H775"/>
      <c r="Y775" s="43"/>
    </row>
    <row r="776" spans="1:25">
      <c r="A776"/>
      <c r="B776"/>
      <c r="C776" s="1"/>
      <c r="D776"/>
      <c r="E776"/>
      <c r="F776"/>
      <c r="G776"/>
      <c r="H776"/>
      <c r="Y776" s="43"/>
    </row>
    <row r="777" spans="1:25">
      <c r="A777"/>
      <c r="B777"/>
      <c r="C777" s="1"/>
      <c r="D777"/>
      <c r="E777"/>
      <c r="F777"/>
      <c r="G777"/>
      <c r="H777"/>
      <c r="Y777" s="43"/>
    </row>
    <row r="778" spans="1:25">
      <c r="A778"/>
      <c r="B778"/>
      <c r="C778" s="1"/>
      <c r="D778"/>
      <c r="E778"/>
      <c r="F778"/>
      <c r="G778"/>
      <c r="H778"/>
      <c r="Y778" s="43"/>
    </row>
    <row r="779" spans="1:25">
      <c r="A779"/>
      <c r="B779"/>
      <c r="C779" s="1"/>
      <c r="D779"/>
      <c r="E779"/>
      <c r="F779"/>
      <c r="G779"/>
      <c r="H779"/>
      <c r="Y779" s="43"/>
    </row>
    <row r="780" spans="1:25">
      <c r="A780"/>
      <c r="B780"/>
      <c r="C780" s="1"/>
      <c r="D780"/>
      <c r="E780"/>
      <c r="F780"/>
      <c r="G780"/>
      <c r="H780"/>
      <c r="Y780" s="43"/>
    </row>
    <row r="781" spans="1:25">
      <c r="A781"/>
      <c r="B781"/>
      <c r="C781" s="1"/>
      <c r="D781"/>
      <c r="E781"/>
      <c r="F781"/>
      <c r="G781"/>
      <c r="H781"/>
      <c r="Y781" s="43"/>
    </row>
    <row r="782" spans="1:25">
      <c r="A782"/>
      <c r="B782"/>
      <c r="C782" s="1"/>
      <c r="D782"/>
      <c r="E782"/>
      <c r="F782"/>
      <c r="G782"/>
      <c r="H782"/>
      <c r="Y782" s="43"/>
    </row>
    <row r="783" spans="1:25">
      <c r="A783"/>
      <c r="B783"/>
      <c r="C783" s="1"/>
      <c r="D783"/>
      <c r="E783"/>
      <c r="F783"/>
      <c r="G783"/>
      <c r="H783"/>
      <c r="Y783" s="43"/>
    </row>
    <row r="784" spans="1:25">
      <c r="A784"/>
      <c r="B784"/>
      <c r="C784" s="1"/>
      <c r="D784"/>
      <c r="E784"/>
      <c r="F784"/>
      <c r="G784"/>
      <c r="H784"/>
      <c r="Y784" s="43"/>
    </row>
    <row r="785" spans="1:25">
      <c r="A785"/>
      <c r="B785"/>
      <c r="C785" s="1"/>
      <c r="D785"/>
      <c r="E785"/>
      <c r="F785"/>
      <c r="G785"/>
      <c r="H785"/>
      <c r="Y785" s="43"/>
    </row>
    <row r="786" spans="1:25">
      <c r="A786"/>
      <c r="B786"/>
      <c r="C786" s="1"/>
      <c r="D786"/>
      <c r="E786"/>
      <c r="F786"/>
      <c r="G786"/>
      <c r="H786"/>
      <c r="Y786" s="43"/>
    </row>
    <row r="787" spans="1:25">
      <c r="A787"/>
      <c r="B787"/>
      <c r="C787" s="1"/>
      <c r="D787"/>
      <c r="E787"/>
      <c r="F787"/>
      <c r="G787"/>
      <c r="H787"/>
      <c r="Y787" s="43"/>
    </row>
    <row r="788" spans="1:25">
      <c r="A788"/>
      <c r="B788"/>
      <c r="C788" s="1"/>
      <c r="D788"/>
      <c r="E788"/>
      <c r="F788"/>
      <c r="G788"/>
      <c r="H788"/>
      <c r="Y788" s="43"/>
    </row>
    <row r="789" spans="1:25">
      <c r="A789"/>
      <c r="B789"/>
      <c r="C789" s="1"/>
      <c r="D789"/>
      <c r="E789"/>
      <c r="F789"/>
      <c r="G789"/>
      <c r="H789"/>
      <c r="Y789" s="43"/>
    </row>
    <row r="790" spans="1:25">
      <c r="A790"/>
      <c r="B790"/>
      <c r="C790" s="1"/>
      <c r="D790"/>
      <c r="E790"/>
      <c r="F790"/>
      <c r="G790"/>
      <c r="H790"/>
      <c r="Y790" s="43"/>
    </row>
    <row r="791" spans="1:25">
      <c r="A791"/>
      <c r="B791"/>
      <c r="C791" s="1"/>
      <c r="D791"/>
      <c r="E791"/>
      <c r="F791"/>
      <c r="G791"/>
      <c r="H791"/>
      <c r="Y791" s="43"/>
    </row>
    <row r="792" spans="1:25">
      <c r="A792"/>
      <c r="B792"/>
      <c r="C792" s="1"/>
      <c r="D792"/>
      <c r="E792"/>
      <c r="F792"/>
      <c r="G792"/>
      <c r="H792"/>
      <c r="Y792" s="43"/>
    </row>
    <row r="793" spans="1:25">
      <c r="A793"/>
      <c r="B793"/>
      <c r="C793" s="1"/>
      <c r="D793"/>
      <c r="E793"/>
      <c r="F793"/>
      <c r="G793"/>
      <c r="H793"/>
      <c r="Y793" s="43"/>
    </row>
    <row r="794" spans="1:25">
      <c r="A794"/>
      <c r="B794"/>
      <c r="C794" s="1"/>
      <c r="D794"/>
      <c r="E794"/>
      <c r="F794"/>
      <c r="G794"/>
      <c r="H794"/>
      <c r="Y794" s="43"/>
    </row>
    <row r="795" spans="1:25">
      <c r="A795"/>
      <c r="B795"/>
      <c r="C795" s="1"/>
      <c r="D795"/>
      <c r="E795"/>
      <c r="F795"/>
      <c r="G795"/>
      <c r="H795"/>
      <c r="Y795" s="43"/>
    </row>
    <row r="796" spans="1:25">
      <c r="A796"/>
      <c r="B796"/>
      <c r="C796" s="1"/>
      <c r="D796"/>
      <c r="E796"/>
      <c r="F796"/>
      <c r="G796"/>
      <c r="H796"/>
      <c r="Y796" s="43"/>
    </row>
    <row r="797" spans="1:25">
      <c r="A797"/>
      <c r="B797"/>
      <c r="C797" s="1"/>
      <c r="D797"/>
      <c r="E797"/>
      <c r="F797"/>
      <c r="G797"/>
      <c r="H797"/>
      <c r="Y797" s="43"/>
    </row>
    <row r="798" spans="1:25">
      <c r="A798"/>
      <c r="B798"/>
      <c r="C798" s="1"/>
      <c r="D798"/>
      <c r="E798"/>
      <c r="F798"/>
      <c r="G798"/>
      <c r="H798"/>
      <c r="Y798" s="43"/>
    </row>
    <row r="799" spans="1:25">
      <c r="A799"/>
      <c r="B799"/>
      <c r="C799" s="1"/>
      <c r="D799"/>
      <c r="E799"/>
      <c r="F799"/>
      <c r="G799"/>
      <c r="H799"/>
      <c r="Y799" s="43"/>
    </row>
    <row r="800" spans="1:25">
      <c r="A800"/>
      <c r="B800"/>
      <c r="C800" s="1"/>
      <c r="D800"/>
      <c r="E800"/>
      <c r="F800"/>
      <c r="G800"/>
      <c r="H800"/>
      <c r="Y800" s="43"/>
    </row>
    <row r="801" spans="1:25">
      <c r="A801"/>
      <c r="B801"/>
      <c r="C801" s="1"/>
      <c r="D801"/>
      <c r="E801"/>
      <c r="F801"/>
      <c r="G801"/>
      <c r="H801"/>
      <c r="Y801" s="43"/>
    </row>
    <row r="802" spans="1:25">
      <c r="A802"/>
      <c r="B802"/>
      <c r="C802" s="1"/>
      <c r="D802"/>
      <c r="E802"/>
      <c r="F802"/>
      <c r="G802"/>
      <c r="H802"/>
      <c r="Y802" s="43"/>
    </row>
    <row r="803" spans="1:25">
      <c r="A803"/>
      <c r="B803"/>
      <c r="C803" s="1"/>
      <c r="D803"/>
      <c r="E803"/>
      <c r="F803"/>
      <c r="G803"/>
      <c r="H803"/>
      <c r="Y803" s="43"/>
    </row>
    <row r="804" spans="1:25">
      <c r="A804"/>
      <c r="B804"/>
      <c r="C804" s="1"/>
      <c r="D804"/>
      <c r="E804"/>
      <c r="F804"/>
      <c r="G804"/>
      <c r="H804"/>
      <c r="Y804" s="43"/>
    </row>
    <row r="805" spans="1:25">
      <c r="A805"/>
      <c r="B805"/>
      <c r="C805" s="1"/>
      <c r="D805"/>
      <c r="E805"/>
      <c r="F805"/>
      <c r="G805"/>
      <c r="H805"/>
      <c r="Y805" s="43"/>
    </row>
    <row r="806" spans="1:25">
      <c r="A806"/>
      <c r="B806"/>
      <c r="C806" s="1"/>
      <c r="D806"/>
      <c r="E806"/>
      <c r="F806"/>
      <c r="G806"/>
      <c r="H806"/>
      <c r="Y806" s="43"/>
    </row>
    <row r="807" spans="1:25">
      <c r="A807"/>
      <c r="B807"/>
      <c r="C807" s="1"/>
      <c r="D807"/>
      <c r="E807"/>
      <c r="F807"/>
      <c r="G807"/>
      <c r="H807"/>
      <c r="Y807" s="43"/>
    </row>
    <row r="808" spans="1:25">
      <c r="A808"/>
      <c r="B808"/>
      <c r="C808" s="1"/>
      <c r="D808"/>
      <c r="E808"/>
      <c r="F808"/>
      <c r="G808"/>
      <c r="H808"/>
      <c r="Y808" s="43"/>
    </row>
    <row r="809" spans="1:25">
      <c r="A809"/>
      <c r="B809"/>
      <c r="C809" s="1"/>
      <c r="D809"/>
      <c r="E809"/>
      <c r="F809"/>
      <c r="G809"/>
      <c r="H809"/>
      <c r="Y809" s="43"/>
    </row>
    <row r="810" spans="1:25">
      <c r="A810"/>
      <c r="B810"/>
      <c r="C810" s="1"/>
      <c r="D810"/>
      <c r="E810"/>
      <c r="F810"/>
      <c r="G810"/>
      <c r="H810"/>
      <c r="Y810" s="43"/>
    </row>
    <row r="811" spans="1:25">
      <c r="A811"/>
      <c r="B811"/>
      <c r="C811" s="1"/>
      <c r="D811"/>
      <c r="E811"/>
      <c r="F811"/>
      <c r="G811"/>
      <c r="H811"/>
      <c r="Y811" s="43"/>
    </row>
    <row r="812" spans="1:25">
      <c r="A812"/>
      <c r="B812"/>
      <c r="C812" s="1"/>
      <c r="D812"/>
      <c r="E812"/>
      <c r="F812"/>
      <c r="G812"/>
      <c r="H812"/>
      <c r="Y812" s="43"/>
    </row>
    <row r="813" spans="1:25">
      <c r="A813"/>
      <c r="B813"/>
      <c r="C813" s="1"/>
      <c r="D813"/>
      <c r="E813"/>
      <c r="F813"/>
      <c r="G813"/>
      <c r="H813"/>
      <c r="Y813" s="43"/>
    </row>
    <row r="814" spans="1:25">
      <c r="A814"/>
      <c r="B814"/>
      <c r="C814" s="1"/>
      <c r="D814"/>
      <c r="E814"/>
      <c r="F814"/>
      <c r="G814"/>
      <c r="H814"/>
      <c r="Y814" s="43"/>
    </row>
    <row r="815" spans="1:25">
      <c r="A815"/>
      <c r="B815"/>
      <c r="C815" s="1"/>
      <c r="D815"/>
      <c r="E815"/>
      <c r="F815"/>
      <c r="G815"/>
      <c r="H815"/>
      <c r="Y815" s="43"/>
    </row>
    <row r="816" spans="1:25">
      <c r="A816"/>
      <c r="B816"/>
      <c r="C816" s="1"/>
      <c r="D816"/>
      <c r="E816"/>
      <c r="F816"/>
      <c r="G816"/>
      <c r="H816"/>
      <c r="Y816" s="43"/>
    </row>
    <row r="817" spans="1:25">
      <c r="A817"/>
      <c r="B817"/>
      <c r="C817" s="1"/>
      <c r="D817"/>
      <c r="E817"/>
      <c r="F817"/>
      <c r="G817"/>
      <c r="H817"/>
      <c r="Y817" s="43"/>
    </row>
    <row r="818" spans="1:25">
      <c r="A818"/>
      <c r="B818"/>
      <c r="C818" s="1"/>
      <c r="D818"/>
      <c r="E818"/>
      <c r="F818"/>
      <c r="G818"/>
      <c r="H818"/>
      <c r="Y818" s="43"/>
    </row>
    <row r="819" spans="1:25">
      <c r="A819"/>
      <c r="B819"/>
      <c r="C819" s="1"/>
      <c r="D819"/>
      <c r="E819"/>
      <c r="F819"/>
      <c r="G819"/>
      <c r="H819"/>
      <c r="Y819" s="43"/>
    </row>
    <row r="820" spans="1:25">
      <c r="A820"/>
      <c r="B820"/>
      <c r="C820" s="1"/>
      <c r="D820"/>
      <c r="E820"/>
      <c r="F820"/>
      <c r="G820"/>
      <c r="H820"/>
      <c r="Y820" s="43"/>
    </row>
    <row r="821" spans="1:25">
      <c r="A821"/>
      <c r="B821"/>
      <c r="C821" s="1"/>
      <c r="D821"/>
      <c r="E821"/>
      <c r="F821"/>
      <c r="G821"/>
      <c r="H821"/>
      <c r="Y821" s="43"/>
    </row>
    <row r="822" spans="1:25">
      <c r="A822"/>
      <c r="B822"/>
      <c r="C822" s="1"/>
      <c r="D822"/>
      <c r="E822"/>
      <c r="F822"/>
      <c r="G822"/>
      <c r="H822"/>
      <c r="Y822" s="43"/>
    </row>
    <row r="823" spans="1:25">
      <c r="A823"/>
      <c r="B823"/>
      <c r="C823" s="1"/>
      <c r="D823"/>
      <c r="E823"/>
      <c r="F823"/>
      <c r="G823"/>
      <c r="H823"/>
      <c r="Y823" s="43"/>
    </row>
    <row r="824" spans="1:25">
      <c r="A824"/>
      <c r="B824"/>
      <c r="C824" s="1"/>
      <c r="D824"/>
      <c r="E824"/>
      <c r="F824"/>
      <c r="G824"/>
      <c r="H824"/>
      <c r="Y824" s="43"/>
    </row>
    <row r="825" spans="1:25">
      <c r="A825"/>
      <c r="B825"/>
      <c r="C825" s="1"/>
      <c r="D825"/>
      <c r="E825"/>
      <c r="F825"/>
      <c r="G825"/>
      <c r="H825"/>
      <c r="Y825" s="43"/>
    </row>
    <row r="826" spans="1:25">
      <c r="A826"/>
      <c r="B826"/>
      <c r="C826" s="1"/>
      <c r="D826"/>
      <c r="E826"/>
      <c r="F826"/>
      <c r="G826"/>
      <c r="H826"/>
      <c r="Y826" s="43"/>
    </row>
    <row r="827" spans="1:25">
      <c r="A827"/>
      <c r="B827"/>
      <c r="C827" s="1"/>
      <c r="D827"/>
      <c r="E827"/>
      <c r="F827"/>
      <c r="G827"/>
      <c r="H827"/>
      <c r="Y827" s="43"/>
    </row>
    <row r="828" spans="1:25">
      <c r="A828"/>
      <c r="B828"/>
      <c r="C828" s="1"/>
      <c r="D828"/>
      <c r="E828"/>
      <c r="F828"/>
      <c r="G828"/>
      <c r="H828"/>
      <c r="Y828" s="43"/>
    </row>
    <row r="829" spans="1:25">
      <c r="A829"/>
      <c r="B829"/>
      <c r="C829" s="1"/>
      <c r="D829"/>
      <c r="E829"/>
      <c r="F829"/>
      <c r="G829"/>
      <c r="H829"/>
      <c r="Y829" s="43"/>
    </row>
    <row r="830" spans="1:25">
      <c r="A830"/>
      <c r="B830"/>
      <c r="C830" s="1"/>
      <c r="D830"/>
      <c r="E830"/>
      <c r="F830"/>
      <c r="G830"/>
      <c r="H830"/>
      <c r="Y830" s="43"/>
    </row>
    <row r="831" spans="1:25">
      <c r="A831"/>
      <c r="B831"/>
      <c r="C831" s="1"/>
      <c r="D831"/>
      <c r="E831"/>
      <c r="F831"/>
      <c r="G831"/>
      <c r="H831"/>
      <c r="Y831" s="43"/>
    </row>
    <row r="832" spans="1:25">
      <c r="A832"/>
      <c r="B832"/>
      <c r="C832" s="1"/>
      <c r="D832"/>
      <c r="E832"/>
      <c r="F832"/>
      <c r="G832"/>
      <c r="H832"/>
      <c r="Y832" s="43"/>
    </row>
    <row r="833" spans="1:25">
      <c r="A833"/>
      <c r="B833"/>
      <c r="C833" s="1"/>
      <c r="D833"/>
      <c r="E833"/>
      <c r="F833"/>
      <c r="G833"/>
      <c r="H833"/>
      <c r="Y833" s="43"/>
    </row>
    <row r="834" spans="1:25">
      <c r="A834"/>
      <c r="B834"/>
      <c r="C834" s="1"/>
      <c r="D834"/>
      <c r="E834"/>
      <c r="F834"/>
      <c r="G834"/>
      <c r="H834"/>
      <c r="Y834" s="43"/>
    </row>
    <row r="835" spans="1:25">
      <c r="A835"/>
      <c r="B835"/>
      <c r="C835" s="1"/>
      <c r="D835"/>
      <c r="E835"/>
      <c r="F835"/>
      <c r="G835"/>
      <c r="H835"/>
      <c r="Y835" s="43"/>
    </row>
    <row r="836" spans="1:25">
      <c r="A836"/>
      <c r="B836"/>
      <c r="C836" s="1"/>
      <c r="D836"/>
      <c r="E836"/>
      <c r="F836"/>
      <c r="G836"/>
      <c r="H836"/>
      <c r="Y836" s="43"/>
    </row>
    <row r="837" spans="1:25">
      <c r="A837"/>
      <c r="B837"/>
      <c r="C837" s="1"/>
      <c r="D837"/>
      <c r="E837"/>
      <c r="F837"/>
      <c r="G837"/>
      <c r="H837"/>
      <c r="Y837" s="43"/>
    </row>
    <row r="838" spans="1:25">
      <c r="A838"/>
      <c r="B838"/>
      <c r="C838" s="1"/>
      <c r="D838"/>
      <c r="E838"/>
      <c r="F838"/>
      <c r="G838"/>
      <c r="H838"/>
      <c r="Y838" s="43"/>
    </row>
    <row r="839" spans="1:25">
      <c r="A839"/>
      <c r="B839"/>
      <c r="C839" s="1"/>
      <c r="D839"/>
      <c r="E839"/>
      <c r="F839"/>
      <c r="G839"/>
      <c r="H839"/>
      <c r="Y839" s="43"/>
    </row>
    <row r="840" spans="1:25">
      <c r="A840"/>
      <c r="B840"/>
      <c r="C840" s="1"/>
      <c r="D840"/>
      <c r="E840"/>
      <c r="F840"/>
      <c r="G840"/>
      <c r="H840"/>
      <c r="Y840" s="43"/>
    </row>
    <row r="841" spans="1:25">
      <c r="A841"/>
      <c r="B841"/>
      <c r="C841" s="1"/>
      <c r="D841"/>
      <c r="E841"/>
      <c r="F841"/>
      <c r="G841"/>
      <c r="H841"/>
      <c r="Y841" s="43"/>
    </row>
    <row r="842" spans="1:25">
      <c r="A842"/>
      <c r="B842"/>
      <c r="C842" s="1"/>
      <c r="D842"/>
      <c r="E842"/>
      <c r="F842"/>
      <c r="G842"/>
      <c r="H842"/>
      <c r="Y842" s="43"/>
    </row>
    <row r="843" spans="1:25">
      <c r="A843"/>
      <c r="B843"/>
      <c r="C843" s="1"/>
      <c r="D843"/>
      <c r="E843"/>
      <c r="F843"/>
      <c r="G843"/>
      <c r="H843"/>
      <c r="Y843" s="43"/>
    </row>
    <row r="844" spans="1:25">
      <c r="A844"/>
      <c r="B844"/>
      <c r="C844" s="1"/>
      <c r="D844"/>
      <c r="E844"/>
      <c r="F844"/>
      <c r="G844"/>
      <c r="H844"/>
      <c r="Y844" s="43"/>
    </row>
    <row r="845" spans="1:25">
      <c r="A845"/>
      <c r="B845"/>
      <c r="C845" s="1"/>
      <c r="D845"/>
      <c r="E845"/>
      <c r="F845"/>
      <c r="G845"/>
      <c r="H845"/>
      <c r="Y845" s="43"/>
    </row>
    <row r="846" spans="1:25">
      <c r="A846"/>
      <c r="B846"/>
      <c r="C846" s="1"/>
      <c r="D846"/>
      <c r="E846"/>
      <c r="F846"/>
      <c r="G846"/>
      <c r="H846"/>
      <c r="Y846" s="43"/>
    </row>
    <row r="847" spans="1:25">
      <c r="A847"/>
      <c r="B847"/>
      <c r="C847" s="1"/>
      <c r="D847"/>
      <c r="E847"/>
      <c r="F847"/>
      <c r="G847"/>
      <c r="H847"/>
      <c r="Y847" s="43"/>
    </row>
    <row r="848" spans="1:25">
      <c r="A848"/>
      <c r="B848"/>
      <c r="C848" s="1"/>
      <c r="D848"/>
      <c r="E848"/>
      <c r="F848"/>
      <c r="G848"/>
      <c r="H848"/>
      <c r="Y848" s="43"/>
    </row>
    <row r="849" spans="1:25">
      <c r="A849"/>
      <c r="B849"/>
      <c r="C849" s="1"/>
      <c r="D849"/>
      <c r="E849"/>
      <c r="F849"/>
      <c r="G849"/>
      <c r="H849"/>
      <c r="Y849" s="43"/>
    </row>
    <row r="850" spans="1:25">
      <c r="A850"/>
      <c r="B850"/>
      <c r="C850" s="1"/>
      <c r="D850"/>
      <c r="E850"/>
      <c r="F850"/>
      <c r="G850"/>
      <c r="H850"/>
      <c r="Y850" s="43"/>
    </row>
    <row r="851" spans="1:25">
      <c r="A851"/>
      <c r="B851"/>
      <c r="C851" s="1"/>
      <c r="D851"/>
      <c r="E851"/>
      <c r="F851"/>
      <c r="G851"/>
      <c r="H851"/>
      <c r="Y851" s="43"/>
    </row>
    <row r="852" spans="1:25">
      <c r="A852"/>
      <c r="B852"/>
      <c r="C852" s="1"/>
      <c r="D852"/>
      <c r="E852"/>
      <c r="F852"/>
      <c r="G852"/>
      <c r="H852"/>
      <c r="Y852" s="43"/>
    </row>
    <row r="853" spans="1:25">
      <c r="A853"/>
      <c r="B853"/>
      <c r="C853" s="1"/>
      <c r="D853"/>
      <c r="E853"/>
      <c r="F853"/>
      <c r="G853"/>
      <c r="H853"/>
      <c r="Y853" s="43"/>
    </row>
    <row r="854" spans="1:25">
      <c r="A854"/>
      <c r="B854"/>
      <c r="C854" s="1"/>
      <c r="D854"/>
      <c r="E854"/>
      <c r="F854"/>
      <c r="G854"/>
      <c r="H854"/>
      <c r="Y854" s="43"/>
    </row>
    <row r="855" spans="1:25">
      <c r="A855"/>
      <c r="B855"/>
      <c r="C855" s="1"/>
      <c r="D855"/>
      <c r="E855"/>
      <c r="F855"/>
      <c r="G855"/>
      <c r="H855"/>
      <c r="Y855" s="43"/>
    </row>
    <row r="856" spans="1:25">
      <c r="A856"/>
      <c r="B856"/>
      <c r="C856" s="1"/>
      <c r="D856"/>
      <c r="E856"/>
      <c r="F856"/>
      <c r="G856"/>
      <c r="H856"/>
      <c r="Y856" s="43"/>
    </row>
    <row r="857" spans="1:25">
      <c r="A857"/>
      <c r="B857"/>
      <c r="C857" s="1"/>
      <c r="D857"/>
      <c r="E857"/>
      <c r="F857"/>
      <c r="G857"/>
      <c r="H857"/>
      <c r="Y857" s="43"/>
    </row>
    <row r="858" spans="1:25">
      <c r="A858"/>
      <c r="B858"/>
      <c r="C858" s="1"/>
      <c r="D858"/>
      <c r="E858"/>
      <c r="F858"/>
      <c r="G858"/>
      <c r="H858"/>
      <c r="Y858" s="43"/>
    </row>
    <row r="859" spans="1:25">
      <c r="A859"/>
      <c r="B859"/>
      <c r="C859" s="1"/>
      <c r="D859"/>
      <c r="E859"/>
      <c r="F859"/>
      <c r="G859"/>
      <c r="H859"/>
      <c r="Y859" s="43"/>
    </row>
    <row r="860" spans="1:25">
      <c r="A860"/>
      <c r="B860"/>
      <c r="C860" s="1"/>
      <c r="D860"/>
      <c r="E860"/>
      <c r="F860"/>
      <c r="G860"/>
      <c r="H860"/>
      <c r="Y860" s="43"/>
    </row>
    <row r="861" spans="1:25">
      <c r="A861"/>
      <c r="B861"/>
      <c r="C861" s="1"/>
      <c r="D861"/>
      <c r="E861"/>
      <c r="F861"/>
      <c r="G861"/>
      <c r="H861"/>
      <c r="Y861" s="43"/>
    </row>
    <row r="862" spans="1:25">
      <c r="A862"/>
      <c r="B862"/>
      <c r="C862" s="1"/>
      <c r="D862"/>
      <c r="E862"/>
      <c r="F862"/>
      <c r="G862"/>
      <c r="H862"/>
      <c r="Y862" s="43"/>
    </row>
    <row r="863" spans="1:25">
      <c r="A863"/>
      <c r="B863"/>
      <c r="C863" s="1"/>
      <c r="D863"/>
      <c r="E863"/>
      <c r="F863"/>
      <c r="G863"/>
      <c r="H863"/>
      <c r="Y863" s="43"/>
    </row>
    <row r="864" spans="1:25">
      <c r="A864"/>
      <c r="B864"/>
      <c r="C864" s="1"/>
      <c r="D864"/>
      <c r="E864"/>
      <c r="F864"/>
      <c r="G864"/>
      <c r="H864"/>
      <c r="Y864" s="43"/>
    </row>
    <row r="865" spans="1:25">
      <c r="A865"/>
      <c r="B865"/>
      <c r="C865" s="1"/>
      <c r="D865"/>
      <c r="E865"/>
      <c r="F865"/>
      <c r="G865"/>
      <c r="H865"/>
      <c r="Y865" s="43"/>
    </row>
    <row r="866" spans="1:25">
      <c r="A866"/>
      <c r="B866"/>
      <c r="C866" s="1"/>
      <c r="D866"/>
      <c r="E866"/>
      <c r="F866"/>
      <c r="G866"/>
      <c r="H866"/>
      <c r="Y866" s="43"/>
    </row>
    <row r="867" spans="1:25">
      <c r="A867"/>
      <c r="B867"/>
      <c r="C867" s="1"/>
      <c r="D867"/>
      <c r="E867"/>
      <c r="F867"/>
      <c r="G867"/>
      <c r="H867"/>
      <c r="Y867" s="43"/>
    </row>
    <row r="868" spans="1:25">
      <c r="A868"/>
      <c r="B868"/>
      <c r="C868" s="1"/>
      <c r="D868"/>
      <c r="E868"/>
      <c r="F868"/>
      <c r="G868"/>
      <c r="H868"/>
      <c r="Y868" s="43"/>
    </row>
    <row r="869" spans="1:25">
      <c r="A869"/>
      <c r="B869"/>
      <c r="C869" s="1"/>
      <c r="D869"/>
      <c r="E869"/>
      <c r="F869"/>
      <c r="G869"/>
      <c r="H869"/>
      <c r="Y869" s="43"/>
    </row>
    <row r="870" spans="1:25">
      <c r="A870"/>
      <c r="B870"/>
      <c r="C870" s="1"/>
      <c r="D870"/>
      <c r="E870"/>
      <c r="F870"/>
      <c r="G870"/>
      <c r="H870"/>
      <c r="Y870" s="43"/>
    </row>
    <row r="871" spans="1:25">
      <c r="A871"/>
      <c r="B871"/>
      <c r="C871" s="1"/>
      <c r="D871"/>
      <c r="E871"/>
      <c r="F871"/>
      <c r="G871"/>
      <c r="H871"/>
      <c r="Y871" s="43"/>
    </row>
    <row r="872" spans="1:25">
      <c r="A872"/>
      <c r="B872"/>
      <c r="C872" s="1"/>
      <c r="D872"/>
      <c r="E872"/>
      <c r="F872"/>
      <c r="G872"/>
      <c r="H872"/>
      <c r="Y872" s="43"/>
    </row>
    <row r="873" spans="1:25">
      <c r="A873"/>
      <c r="B873"/>
      <c r="C873" s="1"/>
      <c r="D873"/>
      <c r="E873"/>
      <c r="F873"/>
      <c r="G873"/>
      <c r="H873"/>
      <c r="Y873" s="43"/>
    </row>
    <row r="874" spans="1:25">
      <c r="A874"/>
      <c r="B874"/>
      <c r="C874" s="1"/>
      <c r="D874"/>
      <c r="E874"/>
      <c r="F874"/>
      <c r="G874"/>
      <c r="H874"/>
      <c r="Y874" s="43"/>
    </row>
    <row r="875" spans="1:25">
      <c r="A875"/>
      <c r="B875"/>
      <c r="C875" s="1"/>
      <c r="D875"/>
      <c r="E875"/>
      <c r="F875"/>
      <c r="G875"/>
      <c r="H875"/>
      <c r="Y875" s="43"/>
    </row>
    <row r="876" spans="1:25">
      <c r="A876"/>
      <c r="B876"/>
      <c r="C876" s="1"/>
      <c r="D876"/>
      <c r="E876"/>
      <c r="F876"/>
      <c r="G876"/>
      <c r="H876"/>
      <c r="Y876" s="43"/>
    </row>
    <row r="877" spans="1:25">
      <c r="A877"/>
      <c r="B877"/>
      <c r="C877" s="1"/>
      <c r="D877"/>
      <c r="E877"/>
      <c r="F877"/>
      <c r="G877"/>
      <c r="H877"/>
      <c r="Y877" s="43"/>
    </row>
    <row r="878" spans="1:25">
      <c r="A878"/>
      <c r="B878"/>
      <c r="C878" s="1"/>
      <c r="D878"/>
      <c r="E878"/>
      <c r="F878"/>
      <c r="G878"/>
      <c r="H878"/>
      <c r="Y878" s="43"/>
    </row>
    <row r="879" spans="1:25">
      <c r="A879"/>
      <c r="B879"/>
      <c r="C879" s="1"/>
      <c r="D879"/>
      <c r="E879"/>
      <c r="F879"/>
      <c r="G879"/>
      <c r="H879"/>
      <c r="Y879" s="43"/>
    </row>
    <row r="880" spans="1:25">
      <c r="A880"/>
      <c r="B880"/>
      <c r="C880" s="1"/>
      <c r="D880"/>
      <c r="E880"/>
      <c r="F880"/>
      <c r="G880"/>
      <c r="H880"/>
      <c r="Y880" s="43"/>
    </row>
    <row r="881" spans="1:25">
      <c r="A881"/>
      <c r="B881"/>
      <c r="C881" s="1"/>
      <c r="D881"/>
      <c r="E881"/>
      <c r="F881"/>
      <c r="G881"/>
      <c r="H881"/>
      <c r="Y881" s="43"/>
    </row>
    <row r="882" spans="1:25">
      <c r="A882"/>
      <c r="B882"/>
      <c r="C882" s="1"/>
      <c r="D882"/>
      <c r="E882"/>
      <c r="F882"/>
      <c r="G882"/>
      <c r="H882"/>
      <c r="Y882" s="43"/>
    </row>
    <row r="883" spans="1:25">
      <c r="A883"/>
      <c r="B883"/>
      <c r="C883" s="1"/>
      <c r="D883"/>
      <c r="E883"/>
      <c r="F883"/>
      <c r="G883"/>
      <c r="H883"/>
      <c r="Y883" s="43"/>
    </row>
    <row r="884" spans="1:25">
      <c r="A884"/>
      <c r="B884"/>
      <c r="C884" s="1"/>
      <c r="D884"/>
      <c r="E884"/>
      <c r="F884"/>
      <c r="G884"/>
      <c r="H884"/>
      <c r="Y884" s="43"/>
    </row>
    <row r="885" spans="1:25">
      <c r="A885"/>
      <c r="B885"/>
      <c r="C885" s="1"/>
      <c r="D885"/>
      <c r="E885"/>
      <c r="F885"/>
      <c r="G885"/>
      <c r="H885"/>
      <c r="Y885" s="43"/>
    </row>
    <row r="886" spans="1:25">
      <c r="A886"/>
      <c r="B886"/>
      <c r="C886" s="1"/>
      <c r="D886"/>
      <c r="E886"/>
      <c r="F886"/>
      <c r="G886"/>
      <c r="H886"/>
      <c r="Y886" s="43"/>
    </row>
    <row r="887" spans="1:25">
      <c r="A887"/>
      <c r="B887"/>
      <c r="C887" s="1"/>
      <c r="D887"/>
      <c r="E887"/>
      <c r="F887"/>
      <c r="G887"/>
      <c r="H887"/>
      <c r="Y887" s="43"/>
    </row>
    <row r="888" spans="1:25">
      <c r="A888"/>
      <c r="B888"/>
      <c r="C888" s="1"/>
      <c r="D888"/>
      <c r="E888"/>
      <c r="F888"/>
      <c r="G888"/>
      <c r="H888"/>
      <c r="Y888" s="43"/>
    </row>
    <row r="889" spans="1:25">
      <c r="A889"/>
      <c r="B889"/>
      <c r="C889" s="1"/>
      <c r="D889"/>
      <c r="E889"/>
      <c r="F889"/>
      <c r="G889"/>
      <c r="H889"/>
      <c r="Y889" s="43"/>
    </row>
    <row r="890" spans="1:25">
      <c r="A890"/>
      <c r="B890"/>
      <c r="C890" s="1"/>
      <c r="D890"/>
      <c r="E890"/>
      <c r="F890"/>
      <c r="G890"/>
      <c r="H890"/>
      <c r="Y890" s="43"/>
    </row>
    <row r="891" spans="1:25">
      <c r="A891"/>
      <c r="B891"/>
      <c r="C891" s="1"/>
      <c r="D891"/>
      <c r="E891"/>
      <c r="F891"/>
      <c r="G891"/>
      <c r="H891"/>
      <c r="Y891" s="43"/>
    </row>
    <row r="892" spans="1:25">
      <c r="A892"/>
      <c r="B892"/>
      <c r="C892" s="1"/>
      <c r="D892"/>
      <c r="E892"/>
      <c r="F892"/>
      <c r="G892"/>
      <c r="H892"/>
      <c r="Y892" s="43"/>
    </row>
    <row r="893" spans="1:25">
      <c r="A893"/>
      <c r="B893"/>
      <c r="C893" s="1"/>
      <c r="D893"/>
      <c r="E893"/>
      <c r="F893"/>
      <c r="G893"/>
      <c r="H893"/>
      <c r="Y893" s="43"/>
    </row>
    <row r="894" spans="1:25">
      <c r="A894"/>
      <c r="B894"/>
      <c r="C894" s="1"/>
      <c r="D894"/>
      <c r="E894"/>
      <c r="F894"/>
      <c r="G894"/>
      <c r="H894"/>
      <c r="Y894" s="43"/>
    </row>
    <row r="895" spans="1:25">
      <c r="A895"/>
      <c r="B895"/>
      <c r="C895" s="1"/>
      <c r="D895"/>
      <c r="E895"/>
      <c r="F895"/>
      <c r="G895"/>
      <c r="H895"/>
      <c r="Y895" s="43"/>
    </row>
    <row r="896" spans="1:25">
      <c r="A896"/>
      <c r="B896"/>
      <c r="C896" s="1"/>
      <c r="D896"/>
      <c r="E896"/>
      <c r="F896"/>
      <c r="G896"/>
      <c r="H896"/>
      <c r="Y896" s="43"/>
    </row>
    <row r="897" spans="1:25">
      <c r="A897"/>
      <c r="B897"/>
      <c r="C897" s="1"/>
      <c r="D897"/>
      <c r="E897"/>
      <c r="F897"/>
      <c r="G897"/>
      <c r="H897"/>
      <c r="Y897" s="43"/>
    </row>
    <row r="898" spans="1:25">
      <c r="A898"/>
      <c r="B898"/>
      <c r="C898" s="1"/>
      <c r="D898"/>
      <c r="E898"/>
      <c r="F898"/>
      <c r="G898"/>
      <c r="H898"/>
      <c r="Y898" s="43"/>
    </row>
    <row r="899" spans="1:25">
      <c r="A899"/>
      <c r="B899"/>
      <c r="C899" s="1"/>
      <c r="D899"/>
      <c r="E899"/>
      <c r="F899"/>
      <c r="G899"/>
      <c r="H899"/>
      <c r="Y899" s="43"/>
    </row>
    <row r="900" spans="1:25">
      <c r="A900"/>
      <c r="B900"/>
      <c r="C900" s="1"/>
      <c r="D900"/>
      <c r="E900"/>
      <c r="F900"/>
      <c r="G900"/>
      <c r="H900"/>
      <c r="Y900" s="43"/>
    </row>
    <row r="901" spans="1:25">
      <c r="A901"/>
      <c r="B901"/>
      <c r="C901" s="1"/>
      <c r="D901"/>
      <c r="E901"/>
      <c r="F901"/>
      <c r="G901"/>
      <c r="H901"/>
      <c r="Y901" s="43"/>
    </row>
    <row r="902" spans="1:25">
      <c r="A902"/>
      <c r="B902"/>
      <c r="C902" s="1"/>
      <c r="D902"/>
      <c r="E902"/>
      <c r="F902"/>
      <c r="G902"/>
      <c r="H902"/>
      <c r="Y902" s="43"/>
    </row>
    <row r="903" spans="1:25">
      <c r="A903"/>
      <c r="B903"/>
      <c r="C903" s="1"/>
      <c r="D903"/>
      <c r="E903"/>
      <c r="F903"/>
      <c r="G903"/>
      <c r="H903"/>
      <c r="Y903" s="43"/>
    </row>
    <row r="904" spans="1:25">
      <c r="A904"/>
      <c r="B904"/>
      <c r="C904" s="1"/>
      <c r="D904"/>
      <c r="E904"/>
      <c r="F904"/>
      <c r="G904"/>
      <c r="H904"/>
      <c r="Y904" s="43"/>
    </row>
    <row r="905" spans="1:25">
      <c r="A905"/>
      <c r="B905"/>
      <c r="C905" s="1"/>
      <c r="D905"/>
      <c r="E905"/>
      <c r="F905"/>
      <c r="G905"/>
      <c r="H905"/>
      <c r="Y905" s="43"/>
    </row>
    <row r="906" spans="1:25">
      <c r="A906"/>
      <c r="B906"/>
      <c r="C906" s="1"/>
      <c r="D906"/>
      <c r="E906"/>
      <c r="F906"/>
      <c r="G906"/>
      <c r="H906"/>
      <c r="Y906" s="43"/>
    </row>
    <row r="907" spans="1:25">
      <c r="A907"/>
      <c r="B907"/>
      <c r="C907" s="1"/>
      <c r="D907"/>
      <c r="E907"/>
      <c r="F907"/>
      <c r="G907"/>
      <c r="H907"/>
      <c r="Y907" s="43"/>
    </row>
    <row r="908" spans="1:25">
      <c r="A908"/>
      <c r="B908"/>
      <c r="C908" s="1"/>
      <c r="D908"/>
      <c r="E908"/>
      <c r="F908"/>
      <c r="G908"/>
      <c r="H908"/>
      <c r="Y908" s="43"/>
    </row>
    <row r="909" spans="1:25">
      <c r="A909"/>
      <c r="B909"/>
      <c r="C909" s="1"/>
      <c r="D909"/>
      <c r="E909"/>
      <c r="F909"/>
      <c r="G909"/>
      <c r="H909"/>
      <c r="Y909" s="43"/>
    </row>
    <row r="910" spans="1:25">
      <c r="A910"/>
      <c r="B910"/>
      <c r="C910" s="1"/>
      <c r="D910"/>
      <c r="E910"/>
      <c r="F910"/>
      <c r="G910"/>
      <c r="H910"/>
      <c r="Y910" s="43"/>
    </row>
    <row r="911" spans="1:25">
      <c r="A911"/>
      <c r="B911"/>
      <c r="C911" s="1"/>
      <c r="D911"/>
      <c r="E911"/>
      <c r="F911"/>
      <c r="G911"/>
      <c r="H911"/>
      <c r="Y911" s="43"/>
    </row>
    <row r="912" spans="1:25">
      <c r="A912"/>
      <c r="B912"/>
      <c r="C912" s="1"/>
      <c r="D912"/>
      <c r="E912"/>
      <c r="F912"/>
      <c r="G912"/>
      <c r="H912"/>
      <c r="Y912" s="43"/>
    </row>
    <row r="913" spans="1:25">
      <c r="A913"/>
      <c r="B913"/>
      <c r="C913" s="1"/>
      <c r="D913"/>
      <c r="E913"/>
      <c r="F913"/>
      <c r="G913"/>
      <c r="H913"/>
      <c r="Y913" s="43"/>
    </row>
    <row r="914" spans="1:25">
      <c r="A914"/>
      <c r="B914"/>
      <c r="C914" s="1"/>
      <c r="D914"/>
      <c r="E914"/>
      <c r="F914"/>
      <c r="G914"/>
      <c r="H914"/>
      <c r="Y914" s="43"/>
    </row>
    <row r="915" spans="1:25">
      <c r="A915"/>
      <c r="B915"/>
      <c r="C915" s="1"/>
      <c r="D915"/>
      <c r="E915"/>
      <c r="F915"/>
      <c r="G915"/>
      <c r="H915"/>
      <c r="Y915" s="43"/>
    </row>
    <row r="916" spans="1:25">
      <c r="A916"/>
      <c r="B916"/>
      <c r="C916" s="1"/>
      <c r="D916"/>
      <c r="E916"/>
      <c r="F916"/>
      <c r="G916"/>
      <c r="H916"/>
      <c r="Y916" s="43"/>
    </row>
    <row r="917" spans="1:25">
      <c r="A917"/>
      <c r="B917"/>
      <c r="C917" s="1"/>
      <c r="D917"/>
      <c r="E917"/>
      <c r="F917"/>
      <c r="G917"/>
      <c r="H917"/>
      <c r="Y917" s="43"/>
    </row>
    <row r="918" spans="1:25">
      <c r="A918"/>
      <c r="B918"/>
      <c r="C918" s="1"/>
      <c r="D918"/>
      <c r="E918"/>
      <c r="F918"/>
      <c r="G918"/>
      <c r="H918"/>
      <c r="Y918" s="43"/>
    </row>
    <row r="919" spans="1:25">
      <c r="A919"/>
      <c r="B919"/>
      <c r="C919" s="1"/>
      <c r="D919"/>
      <c r="E919"/>
      <c r="F919"/>
      <c r="G919"/>
      <c r="H919"/>
      <c r="Y919" s="43"/>
    </row>
    <row r="920" spans="1:25">
      <c r="A920"/>
      <c r="B920"/>
      <c r="C920" s="1"/>
      <c r="D920"/>
      <c r="E920"/>
      <c r="F920"/>
      <c r="G920"/>
      <c r="H920"/>
      <c r="Y920" s="43"/>
    </row>
    <row r="921" spans="1:25">
      <c r="A921"/>
      <c r="B921"/>
      <c r="C921" s="1"/>
      <c r="D921"/>
      <c r="E921"/>
      <c r="F921"/>
      <c r="G921"/>
      <c r="H921"/>
      <c r="Y921" s="43"/>
    </row>
    <row r="922" spans="1:25">
      <c r="A922"/>
      <c r="B922"/>
      <c r="C922" s="1"/>
      <c r="D922"/>
      <c r="E922"/>
      <c r="F922"/>
      <c r="G922"/>
      <c r="H922"/>
      <c r="Y922" s="43"/>
    </row>
    <row r="923" spans="1:25">
      <c r="A923"/>
      <c r="B923"/>
      <c r="C923" s="1"/>
      <c r="D923"/>
      <c r="E923"/>
      <c r="F923"/>
      <c r="G923"/>
      <c r="H923"/>
      <c r="Y923" s="43"/>
    </row>
    <row r="924" spans="1:25">
      <c r="A924"/>
      <c r="B924"/>
      <c r="C924" s="1"/>
      <c r="D924"/>
      <c r="E924"/>
      <c r="F924"/>
      <c r="G924"/>
      <c r="H924"/>
      <c r="Y924" s="43"/>
    </row>
    <row r="925" spans="1:25">
      <c r="A925"/>
      <c r="B925"/>
      <c r="C925" s="1"/>
      <c r="D925"/>
      <c r="E925"/>
      <c r="F925"/>
      <c r="G925"/>
      <c r="H925"/>
      <c r="Y925" s="43"/>
    </row>
    <row r="926" spans="1:25">
      <c r="A926"/>
      <c r="B926"/>
      <c r="C926" s="1"/>
      <c r="D926"/>
      <c r="E926"/>
      <c r="F926"/>
      <c r="G926"/>
      <c r="H926"/>
      <c r="Y926" s="43"/>
    </row>
    <row r="927" spans="1:25">
      <c r="A927"/>
      <c r="B927"/>
      <c r="C927" s="1"/>
      <c r="D927"/>
      <c r="E927"/>
      <c r="F927"/>
      <c r="G927"/>
      <c r="H927"/>
      <c r="Y927" s="43"/>
    </row>
    <row r="928" spans="1:25">
      <c r="A928"/>
      <c r="B928"/>
      <c r="C928" s="1"/>
      <c r="D928"/>
      <c r="E928"/>
      <c r="F928"/>
      <c r="G928"/>
      <c r="H928"/>
      <c r="Y928" s="43"/>
    </row>
    <row r="929" spans="1:25">
      <c r="A929"/>
      <c r="B929"/>
      <c r="C929" s="1"/>
      <c r="D929"/>
      <c r="E929"/>
      <c r="F929"/>
      <c r="G929"/>
      <c r="H929"/>
      <c r="Y929" s="43"/>
    </row>
    <row r="930" spans="1:25">
      <c r="A930"/>
      <c r="B930"/>
      <c r="C930" s="1"/>
      <c r="D930"/>
      <c r="E930"/>
      <c r="F930"/>
      <c r="G930"/>
      <c r="H930"/>
      <c r="Y930" s="43"/>
    </row>
    <row r="931" spans="1:25">
      <c r="A931"/>
      <c r="B931"/>
      <c r="C931" s="1"/>
      <c r="D931"/>
      <c r="E931"/>
      <c r="F931"/>
      <c r="G931"/>
      <c r="H931"/>
      <c r="Y931" s="43"/>
    </row>
    <row r="932" spans="1:25">
      <c r="A932"/>
      <c r="B932"/>
      <c r="C932" s="1"/>
      <c r="D932"/>
      <c r="E932"/>
      <c r="F932"/>
      <c r="G932"/>
      <c r="H932"/>
      <c r="Y932" s="43"/>
    </row>
    <row r="933" spans="1:25">
      <c r="A933"/>
      <c r="B933"/>
      <c r="C933" s="1"/>
      <c r="D933"/>
      <c r="E933"/>
      <c r="F933"/>
      <c r="G933"/>
      <c r="H933"/>
      <c r="Y933" s="43"/>
    </row>
    <row r="934" spans="1:25">
      <c r="A934"/>
      <c r="B934"/>
      <c r="C934" s="1"/>
      <c r="D934"/>
      <c r="E934"/>
      <c r="F934"/>
      <c r="G934"/>
      <c r="H934"/>
      <c r="Y934" s="43"/>
    </row>
    <row r="935" spans="1:25">
      <c r="A935"/>
      <c r="B935"/>
      <c r="C935" s="1"/>
      <c r="D935"/>
      <c r="E935"/>
      <c r="F935"/>
      <c r="G935"/>
      <c r="H935"/>
      <c r="Y935" s="43"/>
    </row>
    <row r="936" spans="1:25">
      <c r="A936"/>
      <c r="B936"/>
      <c r="C936" s="1"/>
      <c r="D936"/>
      <c r="E936"/>
      <c r="F936"/>
      <c r="G936"/>
      <c r="H936"/>
      <c r="Y936" s="43"/>
    </row>
    <row r="937" spans="1:25">
      <c r="A937"/>
      <c r="B937"/>
      <c r="C937" s="1"/>
      <c r="D937"/>
      <c r="E937"/>
      <c r="F937"/>
      <c r="G937"/>
      <c r="H937"/>
      <c r="Y937" s="43"/>
    </row>
    <row r="938" spans="1:25">
      <c r="A938"/>
      <c r="B938"/>
      <c r="C938" s="1"/>
      <c r="D938"/>
      <c r="E938"/>
      <c r="F938"/>
      <c r="G938"/>
      <c r="H938"/>
      <c r="Y938" s="43"/>
    </row>
    <row r="939" spans="1:25">
      <c r="A939"/>
      <c r="B939"/>
      <c r="C939" s="1"/>
      <c r="D939"/>
      <c r="E939"/>
      <c r="F939"/>
      <c r="G939"/>
      <c r="H939"/>
      <c r="Y939" s="43"/>
    </row>
    <row r="940" spans="1:25">
      <c r="A940"/>
      <c r="B940"/>
      <c r="C940" s="1"/>
      <c r="D940"/>
      <c r="E940"/>
      <c r="F940"/>
      <c r="G940"/>
      <c r="H940"/>
      <c r="Y940" s="43"/>
    </row>
    <row r="941" spans="1:25">
      <c r="A941"/>
      <c r="B941"/>
      <c r="C941" s="1"/>
      <c r="D941"/>
      <c r="E941"/>
      <c r="F941"/>
      <c r="G941"/>
      <c r="H941"/>
      <c r="Y941" s="43"/>
    </row>
    <row r="942" spans="1:25">
      <c r="A942"/>
      <c r="B942"/>
      <c r="C942" s="1"/>
      <c r="D942"/>
      <c r="E942"/>
      <c r="F942"/>
      <c r="G942"/>
      <c r="H942"/>
      <c r="Y942" s="43"/>
    </row>
    <row r="943" spans="1:25">
      <c r="A943"/>
      <c r="B943"/>
      <c r="C943" s="1"/>
      <c r="D943"/>
      <c r="E943"/>
      <c r="F943"/>
      <c r="G943"/>
      <c r="H943"/>
      <c r="Y943" s="43"/>
    </row>
    <row r="944" spans="1:25">
      <c r="A944"/>
      <c r="B944"/>
      <c r="C944" s="1"/>
      <c r="D944"/>
      <c r="E944"/>
      <c r="F944"/>
      <c r="G944"/>
      <c r="H944"/>
      <c r="Y944" s="43"/>
    </row>
    <row r="945" spans="1:25">
      <c r="A945"/>
      <c r="B945"/>
      <c r="C945" s="1"/>
      <c r="D945"/>
      <c r="E945"/>
      <c r="F945"/>
      <c r="G945"/>
      <c r="H945"/>
      <c r="Y945" s="43"/>
    </row>
    <row r="946" spans="1:25">
      <c r="A946"/>
      <c r="B946"/>
      <c r="C946" s="1"/>
      <c r="D946"/>
      <c r="E946"/>
      <c r="F946"/>
      <c r="G946"/>
      <c r="H946"/>
      <c r="Y946" s="43"/>
    </row>
    <row r="947" spans="1:25">
      <c r="A947"/>
      <c r="B947"/>
      <c r="C947" s="1"/>
      <c r="D947"/>
      <c r="E947"/>
      <c r="F947"/>
      <c r="G947"/>
      <c r="H947"/>
      <c r="Y947" s="43"/>
    </row>
    <row r="948" spans="1:25">
      <c r="A948"/>
      <c r="B948"/>
      <c r="C948" s="1"/>
      <c r="D948"/>
      <c r="E948"/>
      <c r="F948"/>
      <c r="G948"/>
      <c r="H948"/>
      <c r="Y948" s="43"/>
    </row>
    <row r="949" spans="1:25">
      <c r="A949"/>
      <c r="B949"/>
      <c r="C949" s="1"/>
      <c r="D949"/>
      <c r="E949"/>
      <c r="F949"/>
      <c r="G949"/>
      <c r="H949"/>
      <c r="Y949" s="43"/>
    </row>
    <row r="950" spans="1:25">
      <c r="A950"/>
      <c r="B950"/>
      <c r="C950" s="1"/>
      <c r="D950"/>
      <c r="E950"/>
      <c r="F950"/>
      <c r="G950"/>
      <c r="H950"/>
      <c r="Y950" s="43"/>
    </row>
    <row r="951" spans="1:25">
      <c r="A951"/>
      <c r="B951"/>
      <c r="C951" s="1"/>
      <c r="D951"/>
      <c r="E951"/>
      <c r="F951"/>
      <c r="G951"/>
      <c r="H951"/>
      <c r="Y951" s="43"/>
    </row>
    <row r="952" spans="1:25">
      <c r="A952"/>
      <c r="B952"/>
      <c r="C952" s="1"/>
      <c r="D952"/>
      <c r="E952"/>
      <c r="F952"/>
      <c r="G952"/>
      <c r="H952"/>
      <c r="Y952" s="43"/>
    </row>
    <row r="953" spans="1:25">
      <c r="A953"/>
      <c r="B953"/>
      <c r="C953" s="1"/>
      <c r="D953"/>
      <c r="E953"/>
      <c r="F953"/>
      <c r="G953"/>
      <c r="H953"/>
      <c r="Y953" s="43"/>
    </row>
    <row r="954" spans="1:25">
      <c r="A954"/>
      <c r="B954"/>
      <c r="C954" s="1"/>
      <c r="D954"/>
      <c r="E954"/>
      <c r="F954"/>
      <c r="G954"/>
      <c r="H954"/>
      <c r="Y954" s="43"/>
    </row>
    <row r="955" spans="1:25">
      <c r="A955"/>
      <c r="B955"/>
      <c r="C955" s="1"/>
      <c r="D955"/>
      <c r="E955"/>
      <c r="F955"/>
      <c r="G955"/>
      <c r="H955"/>
      <c r="Y955" s="43"/>
    </row>
    <row r="956" spans="1:25">
      <c r="A956"/>
      <c r="B956"/>
      <c r="C956" s="1"/>
      <c r="D956"/>
      <c r="E956"/>
      <c r="F956"/>
      <c r="G956"/>
      <c r="H956"/>
      <c r="Y956" s="43"/>
    </row>
    <row r="957" spans="1:25">
      <c r="A957"/>
      <c r="B957"/>
      <c r="C957" s="1"/>
      <c r="D957"/>
      <c r="E957"/>
      <c r="F957"/>
      <c r="G957"/>
      <c r="H957"/>
      <c r="Y957" s="43"/>
    </row>
    <row r="958" spans="1:25">
      <c r="A958"/>
      <c r="B958"/>
      <c r="C958" s="1"/>
      <c r="D958"/>
      <c r="E958"/>
      <c r="F958"/>
      <c r="G958"/>
      <c r="H958"/>
      <c r="Y958" s="43"/>
    </row>
    <row r="959" spans="1:25">
      <c r="A959"/>
      <c r="B959"/>
      <c r="C959" s="1"/>
      <c r="D959"/>
      <c r="E959"/>
      <c r="F959"/>
      <c r="G959"/>
      <c r="H959"/>
      <c r="Y959" s="43"/>
    </row>
    <row r="960" spans="1:25">
      <c r="A960"/>
      <c r="B960"/>
      <c r="C960" s="1"/>
      <c r="D960"/>
      <c r="E960"/>
      <c r="F960"/>
      <c r="G960"/>
      <c r="H960"/>
      <c r="Y960" s="43"/>
    </row>
    <row r="961" spans="1:25">
      <c r="A961"/>
      <c r="B961"/>
      <c r="C961" s="1"/>
      <c r="D961"/>
      <c r="E961"/>
      <c r="F961"/>
      <c r="G961"/>
      <c r="H961"/>
      <c r="Y961" s="43"/>
    </row>
    <row r="962" spans="1:25">
      <c r="A962"/>
      <c r="B962"/>
      <c r="C962" s="1"/>
      <c r="D962"/>
      <c r="E962"/>
      <c r="F962"/>
      <c r="G962"/>
      <c r="H962"/>
      <c r="Y962" s="43"/>
    </row>
    <row r="963" spans="1:25">
      <c r="A963"/>
      <c r="B963"/>
      <c r="C963" s="1"/>
      <c r="D963"/>
      <c r="E963"/>
      <c r="F963"/>
      <c r="G963"/>
      <c r="H963"/>
      <c r="Y963" s="43"/>
    </row>
    <row r="964" spans="1:25">
      <c r="A964"/>
      <c r="B964"/>
      <c r="C964" s="1"/>
      <c r="D964"/>
      <c r="E964"/>
      <c r="F964"/>
      <c r="G964"/>
      <c r="H964"/>
      <c r="Y964" s="43"/>
    </row>
    <row r="965" spans="1:25">
      <c r="A965"/>
      <c r="B965"/>
      <c r="C965" s="1"/>
      <c r="D965"/>
      <c r="E965"/>
      <c r="F965"/>
      <c r="G965"/>
      <c r="H965"/>
      <c r="Y965" s="43"/>
    </row>
    <row r="966" spans="1:25">
      <c r="A966"/>
      <c r="B966"/>
      <c r="C966" s="1"/>
      <c r="D966"/>
      <c r="E966"/>
      <c r="F966"/>
      <c r="G966"/>
      <c r="H966"/>
      <c r="Y966" s="43"/>
    </row>
    <row r="967" spans="1:25">
      <c r="A967"/>
      <c r="B967"/>
      <c r="C967" s="1"/>
      <c r="D967"/>
      <c r="E967"/>
      <c r="F967"/>
      <c r="G967"/>
      <c r="H967"/>
      <c r="Y967" s="43"/>
    </row>
    <row r="968" spans="1:25">
      <c r="A968"/>
      <c r="B968"/>
      <c r="C968" s="1"/>
      <c r="D968"/>
      <c r="E968"/>
      <c r="F968"/>
      <c r="G968"/>
      <c r="H968"/>
      <c r="Y968" s="43"/>
    </row>
    <row r="969" spans="1:25">
      <c r="A969"/>
      <c r="B969"/>
      <c r="C969" s="1"/>
      <c r="D969"/>
      <c r="E969"/>
      <c r="F969"/>
      <c r="G969"/>
      <c r="H969"/>
      <c r="Y969" s="43"/>
    </row>
    <row r="970" spans="1:25">
      <c r="A970"/>
      <c r="B970"/>
      <c r="C970" s="1"/>
      <c r="D970"/>
      <c r="E970"/>
      <c r="F970"/>
      <c r="G970"/>
      <c r="H970"/>
      <c r="Y970" s="43"/>
    </row>
    <row r="971" spans="1:25">
      <c r="A971"/>
      <c r="B971"/>
      <c r="C971" s="1"/>
      <c r="D971"/>
      <c r="E971"/>
      <c r="F971"/>
      <c r="G971"/>
      <c r="H971"/>
      <c r="Y971" s="43"/>
    </row>
    <row r="972" spans="1:25">
      <c r="A972"/>
      <c r="B972"/>
      <c r="C972" s="1"/>
      <c r="D972"/>
      <c r="E972"/>
      <c r="F972"/>
      <c r="G972"/>
      <c r="H972"/>
      <c r="Y972" s="43"/>
    </row>
    <row r="973" spans="1:25">
      <c r="A973"/>
      <c r="B973"/>
      <c r="C973" s="1"/>
      <c r="D973"/>
      <c r="E973"/>
      <c r="F973"/>
      <c r="G973"/>
      <c r="H973"/>
      <c r="Y973" s="43"/>
    </row>
    <row r="974" spans="1:25">
      <c r="A974"/>
      <c r="B974"/>
      <c r="C974" s="1"/>
      <c r="D974"/>
      <c r="E974"/>
      <c r="F974"/>
      <c r="G974"/>
      <c r="H974"/>
      <c r="Y974" s="43"/>
    </row>
    <row r="975" spans="1:25">
      <c r="A975"/>
      <c r="B975"/>
      <c r="C975" s="1"/>
      <c r="D975"/>
      <c r="E975"/>
      <c r="F975"/>
      <c r="G975"/>
      <c r="H975"/>
      <c r="Y975" s="43"/>
    </row>
    <row r="976" spans="1:25">
      <c r="A976"/>
      <c r="B976"/>
      <c r="C976" s="1"/>
      <c r="D976"/>
      <c r="E976"/>
      <c r="F976"/>
      <c r="G976"/>
      <c r="H976"/>
      <c r="Y976" s="43"/>
    </row>
    <row r="977" spans="1:25">
      <c r="A977"/>
      <c r="B977"/>
      <c r="C977" s="1"/>
      <c r="D977"/>
      <c r="E977"/>
      <c r="F977"/>
      <c r="G977"/>
      <c r="H977"/>
      <c r="Y977" s="43"/>
    </row>
    <row r="978" spans="1:25">
      <c r="A978"/>
      <c r="B978"/>
      <c r="C978" s="1"/>
      <c r="D978"/>
      <c r="E978"/>
      <c r="F978"/>
      <c r="G978"/>
      <c r="H978"/>
      <c r="Y978" s="43"/>
    </row>
    <row r="979" spans="1:25">
      <c r="A979"/>
      <c r="B979"/>
      <c r="C979" s="1"/>
      <c r="D979"/>
      <c r="E979"/>
      <c r="F979"/>
      <c r="G979"/>
      <c r="H979"/>
      <c r="Y979" s="43"/>
    </row>
    <row r="980" spans="1:25">
      <c r="A980"/>
      <c r="B980"/>
      <c r="C980" s="1"/>
      <c r="D980"/>
      <c r="E980"/>
      <c r="F980"/>
      <c r="G980"/>
      <c r="H980"/>
      <c r="Y980" s="43"/>
    </row>
    <row r="981" spans="1:25">
      <c r="A981"/>
      <c r="B981"/>
      <c r="C981" s="1"/>
      <c r="D981"/>
      <c r="E981"/>
      <c r="F981"/>
      <c r="G981"/>
      <c r="H981"/>
      <c r="Y981" s="43"/>
    </row>
    <row r="982" spans="1:25">
      <c r="A982"/>
      <c r="B982"/>
      <c r="C982" s="1"/>
      <c r="D982"/>
      <c r="E982"/>
      <c r="F982"/>
      <c r="G982"/>
      <c r="H982"/>
      <c r="Y982" s="43"/>
    </row>
    <row r="983" spans="1:25">
      <c r="A983"/>
      <c r="B983"/>
      <c r="C983" s="1"/>
      <c r="D983"/>
      <c r="E983"/>
      <c r="F983"/>
      <c r="G983"/>
      <c r="H983"/>
      <c r="Y983" s="43"/>
    </row>
    <row r="984" spans="1:25">
      <c r="A984"/>
      <c r="B984"/>
      <c r="C984" s="1"/>
      <c r="D984"/>
      <c r="E984"/>
      <c r="F984"/>
      <c r="G984"/>
      <c r="H984"/>
      <c r="Y984" s="43"/>
    </row>
    <row r="985" spans="1:25">
      <c r="A985"/>
      <c r="B985"/>
      <c r="C985" s="1"/>
      <c r="D985"/>
      <c r="E985"/>
      <c r="F985"/>
      <c r="G985"/>
      <c r="H985"/>
      <c r="Y985" s="43"/>
    </row>
    <row r="986" spans="1:25">
      <c r="A986"/>
      <c r="B986"/>
      <c r="C986" s="1"/>
      <c r="D986"/>
      <c r="E986"/>
      <c r="F986"/>
      <c r="G986"/>
      <c r="H986"/>
      <c r="Y986" s="43"/>
    </row>
    <row r="987" spans="1:25">
      <c r="A987"/>
      <c r="B987"/>
      <c r="C987" s="1"/>
      <c r="D987"/>
      <c r="E987"/>
      <c r="F987"/>
      <c r="G987"/>
      <c r="H987"/>
      <c r="Y987" s="43"/>
    </row>
    <row r="988" spans="1:25">
      <c r="A988"/>
      <c r="B988"/>
      <c r="C988" s="1"/>
      <c r="D988"/>
      <c r="E988"/>
      <c r="F988"/>
      <c r="G988"/>
      <c r="H988"/>
      <c r="Y988" s="43"/>
    </row>
    <row r="989" spans="1:25">
      <c r="A989"/>
      <c r="B989"/>
      <c r="C989" s="1"/>
      <c r="D989"/>
      <c r="E989"/>
      <c r="F989"/>
      <c r="G989"/>
      <c r="H989"/>
      <c r="Y989" s="43"/>
    </row>
    <row r="990" spans="1:25">
      <c r="A990"/>
      <c r="B990"/>
      <c r="C990" s="1"/>
      <c r="D990"/>
      <c r="E990"/>
      <c r="F990"/>
      <c r="G990"/>
      <c r="H990"/>
      <c r="Y990" s="43"/>
    </row>
    <row r="991" spans="1:25">
      <c r="A991"/>
      <c r="B991"/>
      <c r="C991" s="1"/>
      <c r="D991"/>
      <c r="E991"/>
      <c r="F991"/>
      <c r="G991"/>
      <c r="H991"/>
      <c r="Y991" s="43"/>
    </row>
    <row r="992" spans="1:25">
      <c r="A992"/>
      <c r="B992"/>
      <c r="C992" s="1"/>
      <c r="D992"/>
      <c r="E992"/>
      <c r="F992"/>
      <c r="G992"/>
      <c r="H992"/>
      <c r="Y992" s="43"/>
    </row>
    <row r="993" spans="1:25">
      <c r="A993"/>
      <c r="B993"/>
      <c r="C993" s="1"/>
      <c r="D993"/>
      <c r="E993"/>
      <c r="F993"/>
      <c r="G993"/>
      <c r="H993"/>
      <c r="N993" s="9">
        <f>SUM(N2:N992)</f>
        <v>135000</v>
      </c>
      <c r="O993" s="9">
        <f t="shared" ref="O993:Y993" si="2">SUM(O2:O992)</f>
        <v>20224.549999999988</v>
      </c>
      <c r="P993" s="9">
        <f t="shared" si="2"/>
        <v>835.65999999999951</v>
      </c>
      <c r="Q993" s="9">
        <f t="shared" si="2"/>
        <v>328.8599999999999</v>
      </c>
      <c r="R993" s="9">
        <f t="shared" si="2"/>
        <v>867.43999999999949</v>
      </c>
      <c r="S993" s="9">
        <f t="shared" si="2"/>
        <v>10517.37</v>
      </c>
      <c r="T993" s="9">
        <f t="shared" si="2"/>
        <v>12917.000000000005</v>
      </c>
      <c r="U993" s="9">
        <f t="shared" si="2"/>
        <v>0</v>
      </c>
      <c r="V993" s="9">
        <f t="shared" si="2"/>
        <v>1093.2499999999993</v>
      </c>
      <c r="W993" s="9">
        <f t="shared" si="2"/>
        <v>0</v>
      </c>
      <c r="X993" s="9">
        <f t="shared" si="2"/>
        <v>181784.13000000006</v>
      </c>
      <c r="Y993" s="9">
        <f t="shared" si="2"/>
        <v>1093.2499999999993</v>
      </c>
    </row>
    <row r="994" spans="1:25">
      <c r="A994"/>
      <c r="B994"/>
      <c r="C994" s="1"/>
      <c r="D994"/>
      <c r="E994"/>
      <c r="F994"/>
      <c r="G994"/>
      <c r="H994"/>
      <c r="Y994" s="43"/>
    </row>
    <row r="995" spans="1:25">
      <c r="A995"/>
      <c r="B995"/>
      <c r="C995" s="1"/>
      <c r="D995"/>
      <c r="E995"/>
      <c r="F995"/>
      <c r="G995"/>
      <c r="H995"/>
      <c r="Y995" s="43"/>
    </row>
    <row r="996" spans="1:25">
      <c r="A996"/>
      <c r="B996"/>
      <c r="C996" s="1"/>
      <c r="D996"/>
      <c r="E996"/>
      <c r="F996"/>
      <c r="G996"/>
      <c r="H996"/>
      <c r="Y996" s="43"/>
    </row>
    <row r="997" spans="1:25">
      <c r="A997"/>
      <c r="B997"/>
      <c r="C997" s="1"/>
      <c r="D997"/>
      <c r="E997"/>
      <c r="F997"/>
      <c r="G997"/>
      <c r="H997"/>
      <c r="Y997" s="43"/>
    </row>
    <row r="998" spans="1:25">
      <c r="A998"/>
      <c r="B998"/>
      <c r="C998" s="1"/>
      <c r="D998"/>
      <c r="E998"/>
      <c r="F998"/>
      <c r="G998"/>
      <c r="H998"/>
      <c r="Y998" s="43"/>
    </row>
    <row r="999" spans="1:25">
      <c r="A999"/>
      <c r="B999"/>
      <c r="C999" s="1"/>
      <c r="D999"/>
      <c r="E999"/>
      <c r="F999"/>
      <c r="G999"/>
      <c r="H999"/>
      <c r="Y999" s="43"/>
    </row>
    <row r="1000" spans="1:25">
      <c r="A1000"/>
      <c r="B1000"/>
      <c r="C1000" s="1"/>
      <c r="D1000"/>
      <c r="E1000"/>
      <c r="F1000"/>
      <c r="G1000"/>
      <c r="H1000"/>
      <c r="Y1000" s="43"/>
    </row>
    <row r="1001" spans="1:25">
      <c r="A1001"/>
      <c r="B1001"/>
      <c r="C1001" s="1"/>
      <c r="D1001"/>
      <c r="E1001"/>
      <c r="F1001"/>
      <c r="G1001"/>
      <c r="H1001"/>
      <c r="Y1001" s="43"/>
    </row>
    <row r="1002" spans="1:25">
      <c r="A1002"/>
      <c r="B1002"/>
      <c r="C1002" s="1"/>
      <c r="D1002"/>
      <c r="E1002"/>
      <c r="F1002"/>
      <c r="G1002"/>
      <c r="H1002"/>
      <c r="Y1002" s="43"/>
    </row>
    <row r="1003" spans="1:25">
      <c r="A1003"/>
      <c r="B1003"/>
      <c r="C1003" s="1"/>
      <c r="D1003"/>
      <c r="E1003"/>
      <c r="F1003"/>
      <c r="G1003"/>
      <c r="H1003"/>
      <c r="Y1003" s="43"/>
    </row>
    <row r="1004" spans="1:25">
      <c r="A1004"/>
      <c r="B1004"/>
      <c r="C1004" s="1"/>
      <c r="D1004"/>
      <c r="E1004"/>
      <c r="F1004"/>
      <c r="G1004"/>
      <c r="H1004"/>
      <c r="Y1004" s="43"/>
    </row>
    <row r="1005" spans="1:25">
      <c r="A1005"/>
      <c r="B1005"/>
      <c r="C1005" s="1"/>
      <c r="D1005"/>
      <c r="E1005"/>
      <c r="F1005"/>
      <c r="G1005"/>
      <c r="H1005"/>
      <c r="Y1005" s="43"/>
    </row>
    <row r="1006" spans="1:25">
      <c r="A1006"/>
      <c r="B1006"/>
      <c r="C1006" s="1"/>
      <c r="D1006"/>
      <c r="E1006"/>
      <c r="F1006"/>
      <c r="G1006"/>
      <c r="H1006"/>
      <c r="Y1006" s="43"/>
    </row>
    <row r="1007" spans="1:25">
      <c r="A1007"/>
      <c r="B1007"/>
      <c r="C1007" s="1"/>
      <c r="D1007"/>
      <c r="E1007"/>
      <c r="F1007"/>
      <c r="G1007"/>
      <c r="H1007"/>
      <c r="Y1007" s="43"/>
    </row>
    <row r="1008" spans="1:25">
      <c r="A1008"/>
      <c r="B1008"/>
      <c r="C1008" s="1"/>
      <c r="D1008"/>
      <c r="E1008"/>
      <c r="F1008"/>
      <c r="G1008"/>
      <c r="H1008"/>
      <c r="Y1008" s="43"/>
    </row>
    <row r="1009" spans="1:25">
      <c r="A1009"/>
      <c r="B1009"/>
      <c r="C1009" s="1"/>
      <c r="D1009"/>
      <c r="E1009"/>
      <c r="F1009"/>
      <c r="G1009"/>
      <c r="H1009"/>
      <c r="Y1009" s="43"/>
    </row>
    <row r="1010" spans="1:25">
      <c r="A1010"/>
      <c r="B1010"/>
      <c r="C1010" s="1"/>
      <c r="D1010"/>
      <c r="E1010"/>
      <c r="F1010"/>
      <c r="G1010"/>
      <c r="H1010"/>
      <c r="Y1010" s="43"/>
    </row>
    <row r="1011" spans="1:25">
      <c r="A1011"/>
      <c r="B1011"/>
      <c r="C1011" s="1"/>
      <c r="D1011"/>
      <c r="E1011"/>
      <c r="F1011"/>
      <c r="G1011"/>
      <c r="H1011"/>
      <c r="Y1011" s="43"/>
    </row>
    <row r="1012" spans="1:25">
      <c r="A1012"/>
      <c r="B1012"/>
      <c r="C1012" s="1"/>
      <c r="D1012"/>
      <c r="E1012"/>
      <c r="F1012"/>
      <c r="G1012"/>
      <c r="H1012"/>
      <c r="Y1012" s="43"/>
    </row>
    <row r="1013" spans="1:25">
      <c r="A1013"/>
      <c r="B1013"/>
      <c r="C1013" s="1"/>
      <c r="D1013"/>
      <c r="E1013"/>
      <c r="F1013"/>
      <c r="G1013"/>
      <c r="H1013"/>
      <c r="Y1013" s="43"/>
    </row>
    <row r="1014" spans="1:25">
      <c r="A1014"/>
      <c r="B1014"/>
      <c r="C1014" s="1"/>
      <c r="D1014"/>
      <c r="E1014"/>
      <c r="F1014"/>
      <c r="G1014"/>
      <c r="H1014"/>
      <c r="Y1014" s="43"/>
    </row>
    <row r="1015" spans="1:25">
      <c r="A1015"/>
      <c r="B1015"/>
      <c r="C1015" s="1"/>
      <c r="D1015"/>
      <c r="E1015"/>
      <c r="F1015"/>
      <c r="G1015"/>
      <c r="H1015"/>
      <c r="Y1015" s="43"/>
    </row>
    <row r="1016" spans="1:25">
      <c r="A1016"/>
      <c r="B1016"/>
      <c r="C1016" s="1"/>
      <c r="D1016"/>
      <c r="E1016"/>
      <c r="F1016"/>
      <c r="G1016"/>
      <c r="H1016"/>
      <c r="Y1016" s="43"/>
    </row>
    <row r="1017" spans="1:25">
      <c r="A1017"/>
      <c r="B1017"/>
      <c r="C1017" s="1"/>
      <c r="D1017"/>
      <c r="E1017"/>
      <c r="F1017"/>
      <c r="G1017"/>
      <c r="H1017"/>
      <c r="Y1017" s="43"/>
    </row>
    <row r="1018" spans="1:25">
      <c r="A1018"/>
      <c r="B1018"/>
      <c r="C1018" s="1"/>
      <c r="D1018"/>
      <c r="E1018"/>
      <c r="F1018"/>
      <c r="G1018"/>
      <c r="H1018"/>
      <c r="Y1018" s="43"/>
    </row>
    <row r="1019" spans="1:25">
      <c r="A1019"/>
      <c r="B1019"/>
      <c r="C1019" s="1"/>
      <c r="D1019"/>
      <c r="E1019"/>
      <c r="F1019"/>
      <c r="G1019"/>
      <c r="H1019"/>
      <c r="Y1019" s="43"/>
    </row>
    <row r="1020" spans="1:25">
      <c r="A1020"/>
      <c r="B1020"/>
      <c r="C1020" s="1"/>
      <c r="D1020"/>
      <c r="E1020"/>
      <c r="F1020"/>
      <c r="G1020"/>
      <c r="H1020"/>
      <c r="Y1020" s="43"/>
    </row>
    <row r="1021" spans="1:25">
      <c r="A1021"/>
      <c r="B1021"/>
      <c r="C1021" s="1"/>
      <c r="D1021"/>
      <c r="E1021"/>
      <c r="F1021"/>
      <c r="G1021"/>
      <c r="H1021"/>
      <c r="Y1021" s="43"/>
    </row>
    <row r="1022" spans="1:25">
      <c r="A1022"/>
      <c r="B1022"/>
      <c r="C1022" s="1"/>
      <c r="D1022"/>
      <c r="E1022"/>
      <c r="F1022"/>
      <c r="G1022"/>
      <c r="H1022"/>
      <c r="Y1022" s="43"/>
    </row>
    <row r="1023" spans="1:25">
      <c r="A1023"/>
      <c r="B1023"/>
      <c r="C1023" s="1"/>
      <c r="D1023"/>
      <c r="E1023"/>
      <c r="F1023"/>
      <c r="G1023"/>
      <c r="H1023"/>
      <c r="Y1023" s="43"/>
    </row>
    <row r="1024" spans="1:25">
      <c r="A1024"/>
      <c r="B1024"/>
      <c r="C1024" s="1"/>
      <c r="D1024"/>
      <c r="E1024"/>
      <c r="F1024"/>
      <c r="G1024"/>
      <c r="H1024"/>
      <c r="Y1024" s="43"/>
    </row>
    <row r="1025" spans="1:25">
      <c r="A1025"/>
      <c r="B1025"/>
      <c r="C1025" s="1"/>
      <c r="D1025"/>
      <c r="E1025"/>
      <c r="F1025"/>
      <c r="G1025"/>
      <c r="H1025"/>
      <c r="Y1025" s="43"/>
    </row>
    <row r="1026" spans="1:25">
      <c r="A1026"/>
      <c r="B1026"/>
      <c r="C1026" s="1"/>
      <c r="D1026"/>
      <c r="E1026"/>
      <c r="F1026"/>
      <c r="G1026"/>
      <c r="H1026"/>
      <c r="Y1026" s="43"/>
    </row>
    <row r="1027" spans="1:25">
      <c r="A1027"/>
      <c r="B1027"/>
      <c r="C1027" s="1"/>
      <c r="D1027"/>
      <c r="E1027"/>
      <c r="F1027"/>
      <c r="G1027"/>
      <c r="H1027"/>
      <c r="Y1027" s="43"/>
    </row>
    <row r="1028" spans="1:25">
      <c r="A1028"/>
      <c r="B1028"/>
      <c r="C1028" s="1"/>
      <c r="D1028"/>
      <c r="E1028"/>
      <c r="F1028"/>
      <c r="G1028"/>
      <c r="H1028"/>
      <c r="Y1028" s="43"/>
    </row>
    <row r="1029" spans="1:25">
      <c r="A1029"/>
      <c r="B1029"/>
      <c r="C1029" s="1"/>
      <c r="D1029"/>
      <c r="E1029"/>
      <c r="F1029"/>
      <c r="G1029"/>
      <c r="H1029"/>
      <c r="Y1029" s="43"/>
    </row>
    <row r="1030" spans="1:25">
      <c r="A1030"/>
      <c r="B1030"/>
      <c r="C1030" s="1"/>
      <c r="D1030"/>
      <c r="E1030"/>
      <c r="F1030"/>
      <c r="G1030"/>
      <c r="H1030"/>
      <c r="Y1030" s="43"/>
    </row>
    <row r="1031" spans="1:25">
      <c r="A1031"/>
      <c r="B1031"/>
      <c r="C1031" s="1"/>
      <c r="D1031"/>
      <c r="E1031"/>
      <c r="F1031"/>
      <c r="G1031"/>
      <c r="H1031"/>
      <c r="Y1031" s="43"/>
    </row>
    <row r="1032" spans="1:25">
      <c r="A1032"/>
      <c r="B1032"/>
      <c r="C1032" s="1"/>
      <c r="D1032"/>
      <c r="E1032"/>
      <c r="F1032"/>
      <c r="G1032"/>
      <c r="H1032"/>
      <c r="Y1032" s="43"/>
    </row>
    <row r="1033" spans="1:25">
      <c r="A1033"/>
      <c r="B1033"/>
      <c r="C1033" s="1"/>
      <c r="D1033"/>
      <c r="E1033"/>
      <c r="F1033"/>
      <c r="G1033"/>
      <c r="H1033"/>
      <c r="Y1033" s="43"/>
    </row>
    <row r="1034" spans="1:25">
      <c r="A1034"/>
      <c r="B1034"/>
      <c r="C1034" s="1"/>
      <c r="D1034"/>
      <c r="E1034"/>
      <c r="F1034"/>
      <c r="G1034"/>
      <c r="H1034"/>
      <c r="Y1034" s="43"/>
    </row>
    <row r="1035" spans="1:25">
      <c r="A1035"/>
      <c r="B1035"/>
      <c r="C1035" s="1"/>
      <c r="D1035"/>
      <c r="E1035"/>
      <c r="F1035"/>
      <c r="G1035"/>
      <c r="H1035"/>
      <c r="Y1035" s="43"/>
    </row>
    <row r="1036" spans="1:25">
      <c r="A1036"/>
      <c r="B1036"/>
      <c r="C1036" s="1"/>
      <c r="D1036"/>
      <c r="E1036"/>
      <c r="F1036"/>
      <c r="G1036"/>
      <c r="H1036"/>
      <c r="Y1036" s="43"/>
    </row>
    <row r="1037" spans="1:25">
      <c r="A1037"/>
      <c r="B1037"/>
      <c r="C1037" s="1"/>
      <c r="D1037"/>
      <c r="E1037"/>
      <c r="F1037"/>
      <c r="G1037"/>
      <c r="H1037"/>
      <c r="Y1037" s="43"/>
    </row>
    <row r="1038" spans="1:25">
      <c r="A1038"/>
      <c r="B1038"/>
      <c r="C1038" s="1"/>
      <c r="D1038"/>
      <c r="E1038"/>
      <c r="F1038"/>
      <c r="G1038"/>
      <c r="H1038"/>
      <c r="Y1038" s="43"/>
    </row>
    <row r="1039" spans="1:25">
      <c r="A1039"/>
      <c r="B1039"/>
      <c r="C1039" s="1"/>
      <c r="D1039"/>
      <c r="E1039"/>
      <c r="F1039"/>
      <c r="G1039"/>
      <c r="H1039"/>
      <c r="Y1039" s="43"/>
    </row>
    <row r="1040" spans="1:25">
      <c r="A1040"/>
      <c r="B1040"/>
      <c r="C1040" s="1"/>
      <c r="D1040"/>
      <c r="E1040"/>
      <c r="F1040"/>
      <c r="G1040"/>
      <c r="H1040"/>
      <c r="Y1040" s="43"/>
    </row>
    <row r="1041" spans="1:25">
      <c r="A1041"/>
      <c r="B1041"/>
      <c r="C1041" s="1"/>
      <c r="D1041"/>
      <c r="E1041"/>
      <c r="F1041"/>
      <c r="G1041"/>
      <c r="H1041"/>
      <c r="Y1041" s="43"/>
    </row>
    <row r="1042" spans="1:25">
      <c r="A1042"/>
      <c r="B1042"/>
      <c r="C1042" s="1"/>
      <c r="D1042"/>
      <c r="E1042"/>
      <c r="F1042"/>
      <c r="G1042"/>
      <c r="H1042"/>
      <c r="Y1042" s="43"/>
    </row>
    <row r="1043" spans="1:25">
      <c r="A1043"/>
      <c r="B1043"/>
      <c r="C1043" s="1"/>
      <c r="D1043"/>
      <c r="E1043"/>
      <c r="F1043"/>
      <c r="G1043"/>
      <c r="H1043"/>
      <c r="Y1043" s="43"/>
    </row>
    <row r="1044" spans="1:25">
      <c r="A1044"/>
      <c r="B1044"/>
      <c r="C1044" s="1"/>
      <c r="D1044"/>
      <c r="E1044"/>
      <c r="F1044"/>
      <c r="G1044"/>
      <c r="H1044"/>
      <c r="Y1044" s="9"/>
    </row>
    <row r="1045" spans="1:25">
      <c r="A1045"/>
      <c r="B1045"/>
      <c r="C1045" s="1"/>
      <c r="D1045"/>
      <c r="E1045"/>
      <c r="F1045"/>
      <c r="G1045"/>
      <c r="H1045"/>
      <c r="Y1045" s="43"/>
    </row>
    <row r="1046" spans="1:25">
      <c r="A1046"/>
      <c r="B1046"/>
      <c r="C1046" s="1"/>
      <c r="D1046"/>
      <c r="E1046"/>
      <c r="F1046"/>
      <c r="G1046"/>
      <c r="H1046"/>
      <c r="Y1046" s="43"/>
    </row>
    <row r="1047" spans="1:25">
      <c r="A1047"/>
      <c r="B1047"/>
      <c r="C1047" s="1"/>
      <c r="D1047"/>
      <c r="E1047"/>
      <c r="F1047"/>
      <c r="G1047"/>
      <c r="H1047"/>
      <c r="Y1047" s="43"/>
    </row>
    <row r="1048" spans="1:25">
      <c r="A1048"/>
      <c r="B1048"/>
      <c r="C1048" s="1"/>
      <c r="D1048"/>
      <c r="E1048"/>
      <c r="F1048"/>
      <c r="G1048"/>
      <c r="H1048"/>
      <c r="Y1048" s="43"/>
    </row>
    <row r="1049" spans="1:25">
      <c r="A1049"/>
      <c r="B1049"/>
      <c r="C1049" s="1"/>
      <c r="D1049"/>
      <c r="E1049"/>
      <c r="F1049"/>
      <c r="G1049"/>
      <c r="H1049"/>
      <c r="Y1049" s="43"/>
    </row>
    <row r="1050" spans="1:25">
      <c r="A1050"/>
      <c r="B1050"/>
      <c r="C1050" s="1"/>
      <c r="D1050"/>
      <c r="E1050"/>
      <c r="F1050"/>
      <c r="G1050"/>
      <c r="H1050"/>
      <c r="Y1050" s="43"/>
    </row>
    <row r="1051" spans="1:25">
      <c r="A1051"/>
      <c r="B1051"/>
      <c r="C1051" s="1"/>
      <c r="D1051"/>
      <c r="E1051"/>
      <c r="F1051"/>
      <c r="G1051"/>
      <c r="H1051"/>
      <c r="Y1051" s="43"/>
    </row>
    <row r="1052" spans="1:25">
      <c r="A1052"/>
      <c r="B1052"/>
      <c r="C1052" s="1"/>
      <c r="D1052"/>
      <c r="E1052"/>
      <c r="F1052"/>
      <c r="G1052"/>
      <c r="H1052"/>
      <c r="Y1052" s="43"/>
    </row>
    <row r="1053" spans="1:25">
      <c r="A1053"/>
      <c r="B1053"/>
      <c r="C1053" s="1"/>
      <c r="D1053"/>
      <c r="E1053"/>
      <c r="F1053"/>
      <c r="G1053"/>
      <c r="H1053"/>
      <c r="Y1053" s="43"/>
    </row>
    <row r="1054" spans="1:25">
      <c r="A1054"/>
      <c r="B1054"/>
      <c r="C1054" s="1"/>
      <c r="D1054"/>
      <c r="E1054"/>
      <c r="F1054"/>
      <c r="G1054"/>
      <c r="H1054"/>
      <c r="Y1054" s="43"/>
    </row>
    <row r="1055" spans="1:25">
      <c r="A1055"/>
      <c r="B1055"/>
      <c r="C1055" s="1"/>
      <c r="D1055"/>
      <c r="E1055"/>
      <c r="F1055"/>
      <c r="G1055"/>
      <c r="H1055"/>
      <c r="Y1055" s="43"/>
    </row>
    <row r="1056" spans="1:25">
      <c r="A1056"/>
      <c r="B1056"/>
      <c r="C1056" s="1"/>
      <c r="D1056"/>
      <c r="E1056"/>
      <c r="F1056"/>
      <c r="G1056"/>
      <c r="H1056"/>
      <c r="Y1056" s="43"/>
    </row>
    <row r="1057" spans="1:25">
      <c r="A1057"/>
      <c r="B1057"/>
      <c r="C1057" s="1"/>
      <c r="D1057"/>
      <c r="E1057"/>
      <c r="F1057"/>
      <c r="G1057"/>
      <c r="H1057"/>
      <c r="Y1057" s="43"/>
    </row>
    <row r="1058" spans="1:25">
      <c r="A1058"/>
      <c r="B1058"/>
      <c r="C1058" s="1"/>
      <c r="D1058"/>
      <c r="E1058"/>
      <c r="F1058"/>
      <c r="G1058"/>
      <c r="H1058"/>
      <c r="Y1058" s="43"/>
    </row>
    <row r="1059" spans="1:25">
      <c r="A1059"/>
      <c r="B1059"/>
      <c r="C1059" s="1"/>
      <c r="D1059"/>
      <c r="E1059"/>
      <c r="F1059"/>
      <c r="G1059"/>
      <c r="H1059"/>
      <c r="Y1059" s="43"/>
    </row>
    <row r="1060" spans="1:25">
      <c r="A1060"/>
      <c r="B1060"/>
      <c r="C1060" s="1"/>
      <c r="D1060"/>
      <c r="E1060"/>
      <c r="F1060"/>
      <c r="G1060"/>
      <c r="H1060"/>
      <c r="Y1060" s="43"/>
    </row>
    <row r="1061" spans="1:25">
      <c r="A1061"/>
      <c r="B1061"/>
      <c r="C1061" s="1"/>
      <c r="D1061"/>
      <c r="E1061"/>
      <c r="F1061"/>
      <c r="G1061"/>
      <c r="H1061"/>
      <c r="Y1061" s="43"/>
    </row>
    <row r="1062" spans="1:25">
      <c r="A1062"/>
      <c r="B1062"/>
      <c r="C1062" s="1"/>
      <c r="D1062"/>
      <c r="E1062"/>
      <c r="F1062"/>
      <c r="G1062"/>
      <c r="H1062"/>
      <c r="Y1062" s="43"/>
    </row>
    <row r="1063" spans="1:25">
      <c r="A1063"/>
      <c r="B1063"/>
      <c r="C1063" s="1"/>
      <c r="D1063"/>
      <c r="E1063"/>
      <c r="F1063"/>
      <c r="G1063"/>
      <c r="H1063"/>
      <c r="Y1063" s="43"/>
    </row>
    <row r="1064" spans="1:25">
      <c r="A1064"/>
      <c r="B1064"/>
      <c r="C1064" s="1"/>
      <c r="D1064"/>
      <c r="E1064"/>
      <c r="F1064"/>
      <c r="G1064"/>
      <c r="H1064"/>
      <c r="Y1064" s="43"/>
    </row>
    <row r="1065" spans="1:25">
      <c r="A1065"/>
      <c r="B1065"/>
      <c r="C1065" s="1"/>
      <c r="D1065"/>
      <c r="E1065"/>
      <c r="F1065"/>
      <c r="G1065"/>
      <c r="H1065"/>
      <c r="Y1065" s="43"/>
    </row>
    <row r="1066" spans="1:25">
      <c r="A1066"/>
      <c r="B1066"/>
      <c r="C1066" s="1"/>
      <c r="D1066"/>
      <c r="E1066"/>
      <c r="F1066"/>
      <c r="G1066"/>
      <c r="H1066"/>
      <c r="Y1066" s="43"/>
    </row>
    <row r="1067" spans="1:25">
      <c r="A1067"/>
      <c r="B1067"/>
      <c r="C1067" s="1"/>
      <c r="D1067"/>
      <c r="E1067"/>
      <c r="F1067"/>
      <c r="G1067"/>
      <c r="H1067"/>
      <c r="Y1067" s="43"/>
    </row>
    <row r="1068" spans="1:25">
      <c r="A1068"/>
      <c r="B1068"/>
      <c r="C1068" s="1"/>
      <c r="D1068"/>
      <c r="E1068"/>
      <c r="F1068"/>
      <c r="G1068"/>
      <c r="H1068"/>
      <c r="Y1068" s="43"/>
    </row>
    <row r="1069" spans="1:25">
      <c r="A1069"/>
      <c r="B1069"/>
      <c r="C1069" s="1"/>
      <c r="D1069"/>
      <c r="E1069"/>
      <c r="F1069"/>
      <c r="G1069"/>
      <c r="H1069"/>
      <c r="Y1069" s="43"/>
    </row>
    <row r="1070" spans="1:25">
      <c r="A1070"/>
      <c r="B1070"/>
      <c r="C1070" s="1"/>
      <c r="D1070"/>
      <c r="E1070"/>
      <c r="F1070"/>
      <c r="G1070"/>
      <c r="H1070"/>
      <c r="Y1070" s="43"/>
    </row>
    <row r="1071" spans="1:25">
      <c r="A1071"/>
      <c r="B1071"/>
      <c r="C1071" s="1"/>
      <c r="D1071"/>
      <c r="E1071"/>
      <c r="F1071"/>
      <c r="G1071"/>
      <c r="H1071"/>
      <c r="Y1071" s="43"/>
    </row>
    <row r="1072" spans="1:25">
      <c r="A1072"/>
      <c r="B1072"/>
      <c r="C1072" s="1"/>
      <c r="D1072"/>
      <c r="E1072"/>
      <c r="F1072"/>
      <c r="G1072"/>
      <c r="H1072"/>
      <c r="Y1072" s="43"/>
    </row>
    <row r="1073" spans="1:25">
      <c r="A1073"/>
      <c r="B1073"/>
      <c r="C1073" s="1"/>
      <c r="D1073"/>
      <c r="E1073"/>
      <c r="F1073"/>
      <c r="G1073"/>
      <c r="H1073"/>
      <c r="Y1073" s="43"/>
    </row>
    <row r="1074" spans="1:25">
      <c r="A1074"/>
      <c r="B1074"/>
      <c r="C1074" s="1"/>
      <c r="D1074"/>
      <c r="E1074"/>
      <c r="F1074"/>
      <c r="G1074"/>
      <c r="H1074"/>
      <c r="Y1074" s="43"/>
    </row>
    <row r="1075" spans="1:25">
      <c r="A1075"/>
      <c r="B1075"/>
      <c r="C1075" s="1"/>
      <c r="D1075"/>
      <c r="E1075"/>
      <c r="F1075"/>
      <c r="G1075"/>
      <c r="H1075"/>
      <c r="Y1075" s="43"/>
    </row>
    <row r="1076" spans="1:25">
      <c r="A1076"/>
      <c r="B1076"/>
      <c r="C1076" s="1"/>
      <c r="D1076"/>
      <c r="E1076"/>
      <c r="F1076"/>
      <c r="G1076"/>
      <c r="H1076"/>
      <c r="Y1076" s="43"/>
    </row>
    <row r="1077" spans="1:25">
      <c r="A1077"/>
      <c r="B1077"/>
      <c r="C1077" s="1"/>
      <c r="D1077"/>
      <c r="E1077"/>
      <c r="F1077"/>
      <c r="G1077"/>
      <c r="H1077"/>
      <c r="Y1077" s="43"/>
    </row>
    <row r="1078" spans="1:25">
      <c r="A1078"/>
      <c r="B1078"/>
      <c r="C1078" s="1"/>
      <c r="D1078"/>
      <c r="E1078"/>
      <c r="F1078"/>
      <c r="G1078"/>
      <c r="H1078"/>
      <c r="Y1078" s="43"/>
    </row>
    <row r="1079" spans="1:25">
      <c r="A1079"/>
      <c r="B1079"/>
      <c r="C1079" s="1"/>
      <c r="D1079"/>
      <c r="E1079"/>
      <c r="F1079"/>
      <c r="G1079"/>
      <c r="H1079"/>
      <c r="Y1079" s="43"/>
    </row>
    <row r="1080" spans="1:25">
      <c r="A1080"/>
      <c r="B1080"/>
      <c r="C1080" s="1"/>
      <c r="D1080"/>
      <c r="E1080"/>
      <c r="F1080"/>
      <c r="G1080"/>
      <c r="H1080"/>
      <c r="Y1080" s="43"/>
    </row>
    <row r="1081" spans="1:25">
      <c r="A1081"/>
      <c r="B1081"/>
      <c r="C1081" s="1"/>
      <c r="D1081"/>
      <c r="E1081"/>
      <c r="F1081"/>
      <c r="G1081"/>
      <c r="H1081"/>
      <c r="Y1081" s="43"/>
    </row>
    <row r="1082" spans="1:25">
      <c r="A1082"/>
      <c r="B1082"/>
      <c r="C1082" s="1"/>
      <c r="D1082"/>
      <c r="E1082"/>
      <c r="F1082"/>
      <c r="G1082"/>
      <c r="H1082"/>
      <c r="Y1082" s="43"/>
    </row>
    <row r="1083" spans="1:25">
      <c r="A1083"/>
      <c r="B1083"/>
      <c r="C1083" s="1"/>
      <c r="D1083"/>
      <c r="E1083"/>
      <c r="F1083"/>
      <c r="G1083"/>
      <c r="H1083"/>
      <c r="Y1083" s="43"/>
    </row>
    <row r="1084" spans="1:25">
      <c r="A1084"/>
      <c r="B1084"/>
      <c r="C1084" s="1"/>
      <c r="D1084"/>
      <c r="E1084"/>
      <c r="F1084"/>
      <c r="G1084"/>
      <c r="H1084"/>
      <c r="Y1084" s="43"/>
    </row>
    <row r="1085" spans="1:25">
      <c r="A1085"/>
      <c r="B1085"/>
      <c r="C1085" s="1"/>
      <c r="D1085"/>
      <c r="E1085"/>
      <c r="F1085"/>
      <c r="G1085"/>
      <c r="H1085"/>
      <c r="Y1085" s="43"/>
    </row>
    <row r="1086" spans="1:25">
      <c r="A1086"/>
      <c r="B1086"/>
      <c r="C1086" s="1"/>
      <c r="D1086"/>
      <c r="E1086"/>
      <c r="F1086"/>
      <c r="G1086"/>
      <c r="H1086"/>
      <c r="Y1086" s="43"/>
    </row>
    <row r="1087" spans="1:25">
      <c r="A1087"/>
      <c r="B1087"/>
      <c r="C1087" s="1"/>
      <c r="D1087"/>
      <c r="E1087"/>
      <c r="F1087"/>
      <c r="G1087"/>
      <c r="H1087"/>
      <c r="Y1087" s="43"/>
    </row>
    <row r="1088" spans="1:25">
      <c r="A1088"/>
      <c r="B1088"/>
      <c r="C1088" s="1"/>
      <c r="D1088"/>
      <c r="E1088"/>
      <c r="F1088"/>
      <c r="G1088"/>
      <c r="H1088"/>
      <c r="Y1088" s="43"/>
    </row>
    <row r="1089" spans="1:25">
      <c r="A1089"/>
      <c r="B1089"/>
      <c r="C1089" s="1"/>
      <c r="D1089"/>
      <c r="E1089"/>
      <c r="F1089"/>
      <c r="G1089"/>
      <c r="H1089"/>
      <c r="Y1089" s="43"/>
    </row>
    <row r="1090" spans="1:25">
      <c r="A1090"/>
      <c r="B1090"/>
      <c r="C1090" s="1"/>
      <c r="D1090"/>
      <c r="E1090"/>
      <c r="F1090"/>
      <c r="G1090"/>
      <c r="H1090"/>
      <c r="Y1090" s="43"/>
    </row>
    <row r="1091" spans="1:25">
      <c r="A1091"/>
      <c r="B1091"/>
      <c r="C1091" s="1"/>
      <c r="D1091"/>
      <c r="E1091"/>
      <c r="F1091"/>
      <c r="G1091"/>
      <c r="H1091"/>
      <c r="Y1091" s="43"/>
    </row>
    <row r="1092" spans="1:25">
      <c r="A1092"/>
      <c r="B1092"/>
      <c r="C1092" s="1"/>
      <c r="D1092"/>
      <c r="E1092"/>
      <c r="F1092"/>
      <c r="G1092"/>
      <c r="H1092"/>
      <c r="Y1092" s="43"/>
    </row>
    <row r="1093" spans="1:25">
      <c r="A1093"/>
      <c r="B1093"/>
      <c r="C1093" s="1"/>
      <c r="D1093"/>
      <c r="E1093"/>
      <c r="F1093"/>
      <c r="G1093"/>
      <c r="H1093"/>
      <c r="Y1093" s="43"/>
    </row>
    <row r="1094" spans="1:25">
      <c r="A1094"/>
      <c r="B1094"/>
      <c r="C1094" s="1"/>
      <c r="D1094"/>
      <c r="E1094"/>
      <c r="F1094"/>
      <c r="G1094"/>
      <c r="H1094"/>
      <c r="Y1094" s="43"/>
    </row>
    <row r="1095" spans="1:25">
      <c r="A1095"/>
      <c r="B1095"/>
      <c r="C1095" s="1"/>
      <c r="D1095"/>
      <c r="E1095"/>
      <c r="F1095"/>
      <c r="G1095"/>
      <c r="H1095"/>
      <c r="Y1095" s="43"/>
    </row>
    <row r="1096" spans="1:25">
      <c r="A1096"/>
      <c r="B1096"/>
      <c r="C1096" s="1"/>
      <c r="D1096"/>
      <c r="E1096"/>
      <c r="F1096"/>
      <c r="G1096"/>
      <c r="H1096"/>
      <c r="Y1096" s="43"/>
    </row>
    <row r="1097" spans="1:25">
      <c r="A1097"/>
      <c r="B1097"/>
      <c r="C1097" s="1"/>
      <c r="D1097"/>
      <c r="E1097"/>
      <c r="F1097"/>
      <c r="G1097"/>
      <c r="H1097"/>
      <c r="Y1097" s="43"/>
    </row>
    <row r="1098" spans="1:25">
      <c r="A1098"/>
      <c r="B1098"/>
      <c r="C1098" s="1"/>
      <c r="D1098"/>
      <c r="E1098"/>
      <c r="F1098"/>
      <c r="G1098"/>
      <c r="H1098"/>
      <c r="Y1098" s="43"/>
    </row>
    <row r="1099" spans="1:25">
      <c r="A1099"/>
      <c r="B1099"/>
      <c r="C1099" s="1"/>
      <c r="D1099"/>
      <c r="E1099"/>
      <c r="F1099"/>
      <c r="G1099"/>
      <c r="H1099"/>
      <c r="Y1099" s="43"/>
    </row>
    <row r="1100" spans="1:25">
      <c r="A1100"/>
      <c r="B1100"/>
      <c r="C1100" s="1"/>
      <c r="D1100"/>
      <c r="E1100"/>
      <c r="F1100"/>
      <c r="G1100"/>
      <c r="H1100"/>
      <c r="Y1100" s="43"/>
    </row>
    <row r="1101" spans="1:25">
      <c r="A1101"/>
      <c r="B1101"/>
      <c r="C1101" s="1"/>
      <c r="D1101"/>
      <c r="E1101"/>
      <c r="F1101"/>
      <c r="G1101"/>
      <c r="H1101"/>
      <c r="Y1101" s="43"/>
    </row>
    <row r="1102" spans="1:25">
      <c r="A1102"/>
      <c r="B1102"/>
      <c r="C1102" s="1"/>
      <c r="D1102"/>
      <c r="E1102"/>
      <c r="F1102"/>
      <c r="G1102"/>
      <c r="H1102"/>
      <c r="Y1102" s="43"/>
    </row>
    <row r="1103" spans="1:25">
      <c r="A1103"/>
      <c r="B1103"/>
      <c r="C1103" s="1"/>
      <c r="D1103"/>
      <c r="E1103"/>
      <c r="F1103"/>
      <c r="G1103"/>
      <c r="H1103"/>
      <c r="Y1103" s="43"/>
    </row>
    <row r="1104" spans="1:25">
      <c r="A1104"/>
      <c r="B1104"/>
      <c r="C1104" s="1"/>
      <c r="D1104"/>
      <c r="E1104"/>
      <c r="F1104"/>
      <c r="G1104"/>
      <c r="H1104"/>
      <c r="Y1104" s="43"/>
    </row>
    <row r="1105" spans="1:25">
      <c r="A1105"/>
      <c r="B1105"/>
      <c r="C1105" s="1"/>
      <c r="D1105"/>
      <c r="E1105"/>
      <c r="F1105"/>
      <c r="G1105"/>
      <c r="H1105"/>
      <c r="Y1105" s="43"/>
    </row>
    <row r="1106" spans="1:25">
      <c r="A1106"/>
      <c r="B1106"/>
      <c r="C1106" s="1"/>
      <c r="D1106"/>
      <c r="E1106"/>
      <c r="F1106"/>
      <c r="G1106"/>
      <c r="H1106"/>
      <c r="Y1106" s="43"/>
    </row>
    <row r="1107" spans="1:25">
      <c r="A1107"/>
      <c r="B1107"/>
      <c r="C1107" s="1"/>
      <c r="D1107"/>
      <c r="E1107"/>
      <c r="F1107"/>
      <c r="G1107"/>
      <c r="H1107"/>
      <c r="Y1107" s="43"/>
    </row>
    <row r="1108" spans="1:25">
      <c r="A1108"/>
      <c r="B1108"/>
      <c r="C1108" s="1"/>
      <c r="D1108"/>
      <c r="E1108"/>
      <c r="F1108"/>
      <c r="G1108"/>
      <c r="H1108"/>
      <c r="Y1108" s="43"/>
    </row>
    <row r="1109" spans="1:25">
      <c r="A1109"/>
      <c r="B1109"/>
      <c r="C1109" s="1"/>
      <c r="D1109"/>
      <c r="E1109"/>
      <c r="F1109"/>
      <c r="G1109"/>
      <c r="H1109"/>
      <c r="Y1109" s="43"/>
    </row>
    <row r="1110" spans="1:25">
      <c r="A1110"/>
      <c r="B1110"/>
      <c r="C1110" s="1"/>
      <c r="D1110"/>
      <c r="E1110"/>
      <c r="F1110"/>
      <c r="G1110"/>
      <c r="H1110"/>
      <c r="Y1110" s="43"/>
    </row>
    <row r="1111" spans="1:25">
      <c r="A1111"/>
      <c r="B1111"/>
      <c r="C1111" s="1"/>
      <c r="D1111"/>
      <c r="E1111"/>
      <c r="F1111"/>
      <c r="G1111"/>
      <c r="H1111"/>
      <c r="Y1111" s="43"/>
    </row>
    <row r="1112" spans="1:25">
      <c r="A1112"/>
      <c r="B1112"/>
      <c r="C1112" s="1"/>
      <c r="D1112"/>
      <c r="E1112"/>
      <c r="F1112"/>
      <c r="G1112"/>
      <c r="H1112"/>
      <c r="Y1112" s="43"/>
    </row>
    <row r="1113" spans="1:25">
      <c r="A1113"/>
      <c r="B1113"/>
      <c r="C1113" s="1"/>
      <c r="D1113"/>
      <c r="E1113"/>
      <c r="F1113"/>
      <c r="G1113"/>
      <c r="H1113"/>
      <c r="Y1113" s="43"/>
    </row>
    <row r="1114" spans="1:25">
      <c r="A1114"/>
      <c r="B1114"/>
      <c r="C1114" s="1"/>
      <c r="D1114"/>
      <c r="E1114"/>
      <c r="F1114"/>
      <c r="G1114"/>
      <c r="H1114"/>
      <c r="Y1114" s="43"/>
    </row>
    <row r="1115" spans="1:25">
      <c r="A1115"/>
      <c r="B1115"/>
      <c r="C1115" s="1"/>
      <c r="D1115"/>
      <c r="E1115"/>
      <c r="F1115"/>
      <c r="G1115"/>
      <c r="H1115"/>
      <c r="Y1115" s="43"/>
    </row>
    <row r="1116" spans="1:25">
      <c r="A1116"/>
      <c r="B1116"/>
      <c r="C1116" s="1"/>
      <c r="D1116"/>
      <c r="E1116"/>
      <c r="F1116"/>
      <c r="G1116"/>
      <c r="H1116"/>
      <c r="Y1116" s="43"/>
    </row>
    <row r="1117" spans="1:25">
      <c r="A1117"/>
      <c r="B1117"/>
      <c r="C1117" s="1"/>
      <c r="D1117"/>
      <c r="E1117"/>
      <c r="F1117"/>
      <c r="G1117"/>
      <c r="H1117"/>
      <c r="Y1117" s="43"/>
    </row>
    <row r="1118" spans="1:25">
      <c r="A1118"/>
      <c r="B1118"/>
      <c r="C1118" s="1"/>
      <c r="D1118"/>
      <c r="E1118"/>
      <c r="F1118"/>
      <c r="G1118"/>
      <c r="H1118"/>
      <c r="Y1118" s="43"/>
    </row>
    <row r="1119" spans="1:25">
      <c r="A1119"/>
      <c r="B1119"/>
      <c r="C1119" s="1"/>
      <c r="D1119"/>
      <c r="E1119"/>
      <c r="F1119"/>
      <c r="G1119"/>
      <c r="H1119"/>
      <c r="Y1119" s="43"/>
    </row>
    <row r="1120" spans="1:25">
      <c r="A1120"/>
      <c r="B1120"/>
      <c r="C1120" s="1"/>
      <c r="D1120"/>
      <c r="E1120"/>
      <c r="F1120"/>
      <c r="G1120"/>
      <c r="H1120"/>
      <c r="Y1120" s="43"/>
    </row>
    <row r="1121" spans="1:25">
      <c r="A1121"/>
      <c r="B1121"/>
      <c r="C1121" s="1"/>
      <c r="D1121"/>
      <c r="E1121"/>
      <c r="F1121"/>
      <c r="G1121"/>
      <c r="H1121"/>
      <c r="Y1121" s="43"/>
    </row>
    <row r="1122" spans="1:25">
      <c r="A1122"/>
      <c r="B1122"/>
      <c r="C1122" s="1"/>
      <c r="D1122"/>
      <c r="E1122"/>
      <c r="F1122"/>
      <c r="G1122"/>
      <c r="H1122"/>
      <c r="Y1122" s="43"/>
    </row>
    <row r="1123" spans="1:25">
      <c r="A1123"/>
      <c r="B1123"/>
      <c r="C1123" s="1"/>
      <c r="D1123"/>
      <c r="E1123"/>
      <c r="F1123"/>
      <c r="G1123"/>
      <c r="H1123"/>
      <c r="Y1123" s="43"/>
    </row>
    <row r="1124" spans="1:25">
      <c r="A1124"/>
      <c r="B1124"/>
      <c r="C1124" s="1"/>
      <c r="D1124"/>
      <c r="E1124"/>
      <c r="F1124"/>
      <c r="G1124"/>
      <c r="H1124"/>
      <c r="Y1124" s="43"/>
    </row>
    <row r="1125" spans="1:25">
      <c r="A1125"/>
      <c r="B1125"/>
      <c r="C1125" s="1"/>
      <c r="D1125"/>
      <c r="E1125"/>
      <c r="F1125"/>
      <c r="G1125"/>
      <c r="H1125"/>
      <c r="Y1125" s="43"/>
    </row>
    <row r="1126" spans="1:25">
      <c r="A1126"/>
      <c r="B1126"/>
      <c r="C1126" s="1"/>
      <c r="D1126"/>
      <c r="E1126"/>
      <c r="F1126"/>
      <c r="G1126"/>
      <c r="H1126"/>
      <c r="Y1126" s="43"/>
    </row>
    <row r="1127" spans="1:25">
      <c r="A1127"/>
      <c r="B1127"/>
      <c r="C1127" s="1"/>
      <c r="D1127"/>
      <c r="E1127"/>
      <c r="F1127"/>
      <c r="G1127"/>
      <c r="H1127"/>
      <c r="Y1127" s="43"/>
    </row>
    <row r="1128" spans="1:25">
      <c r="A1128"/>
      <c r="B1128"/>
      <c r="C1128" s="1"/>
      <c r="D1128"/>
      <c r="E1128"/>
      <c r="F1128"/>
      <c r="G1128"/>
      <c r="H1128"/>
      <c r="Y1128" s="43"/>
    </row>
    <row r="1129" spans="1:25">
      <c r="A1129"/>
      <c r="B1129"/>
      <c r="C1129" s="1"/>
      <c r="D1129"/>
      <c r="E1129"/>
      <c r="F1129"/>
      <c r="G1129"/>
      <c r="H1129"/>
      <c r="Y1129" s="43"/>
    </row>
    <row r="1130" spans="1:25">
      <c r="A1130"/>
      <c r="B1130"/>
      <c r="C1130" s="1"/>
      <c r="D1130"/>
      <c r="E1130"/>
      <c r="F1130"/>
      <c r="G1130"/>
      <c r="H1130"/>
      <c r="Y1130" s="43"/>
    </row>
    <row r="1131" spans="1:25">
      <c r="A1131"/>
      <c r="B1131"/>
      <c r="C1131" s="1"/>
      <c r="D1131"/>
      <c r="E1131"/>
      <c r="F1131"/>
      <c r="G1131"/>
      <c r="H1131"/>
      <c r="Y1131" s="43"/>
    </row>
    <row r="1132" spans="1:25">
      <c r="A1132"/>
      <c r="B1132"/>
      <c r="C1132" s="1"/>
      <c r="D1132"/>
      <c r="E1132"/>
      <c r="F1132"/>
      <c r="G1132"/>
      <c r="H1132"/>
      <c r="Y1132" s="43"/>
    </row>
    <row r="1133" spans="1:25">
      <c r="A1133"/>
      <c r="B1133"/>
      <c r="C1133" s="1"/>
      <c r="D1133"/>
      <c r="E1133"/>
      <c r="F1133"/>
      <c r="G1133"/>
      <c r="H1133"/>
      <c r="Y1133" s="43"/>
    </row>
    <row r="1134" spans="1:25">
      <c r="A1134"/>
      <c r="B1134"/>
      <c r="C1134" s="1"/>
      <c r="D1134"/>
      <c r="E1134"/>
      <c r="F1134"/>
      <c r="G1134"/>
      <c r="H1134"/>
      <c r="Y1134" s="43"/>
    </row>
    <row r="1135" spans="1:25">
      <c r="A1135"/>
      <c r="B1135"/>
      <c r="C1135" s="1"/>
      <c r="D1135"/>
      <c r="E1135"/>
      <c r="F1135"/>
      <c r="G1135"/>
      <c r="H1135"/>
      <c r="Y1135" s="43"/>
    </row>
    <row r="1136" spans="1:25">
      <c r="A1136"/>
      <c r="B1136"/>
      <c r="C1136" s="1"/>
      <c r="D1136"/>
      <c r="E1136"/>
      <c r="F1136"/>
      <c r="G1136"/>
      <c r="H1136"/>
      <c r="Y1136" s="43"/>
    </row>
    <row r="1137" spans="1:25">
      <c r="A1137"/>
      <c r="B1137"/>
      <c r="C1137" s="1"/>
      <c r="D1137"/>
      <c r="E1137"/>
      <c r="F1137"/>
      <c r="G1137"/>
      <c r="H1137"/>
      <c r="Y1137" s="43"/>
    </row>
    <row r="1138" spans="1:25">
      <c r="A1138"/>
      <c r="B1138"/>
      <c r="C1138" s="1"/>
      <c r="D1138"/>
      <c r="E1138"/>
      <c r="F1138"/>
      <c r="G1138"/>
      <c r="H1138"/>
      <c r="Y1138" s="43"/>
    </row>
    <row r="1139" spans="1:25">
      <c r="A1139"/>
      <c r="B1139"/>
      <c r="C1139" s="1"/>
      <c r="D1139"/>
      <c r="E1139"/>
      <c r="F1139"/>
      <c r="G1139"/>
      <c r="H1139"/>
      <c r="Y1139" s="43"/>
    </row>
    <row r="1140" spans="1:25">
      <c r="A1140"/>
      <c r="B1140"/>
      <c r="C1140" s="1"/>
      <c r="D1140"/>
      <c r="E1140"/>
      <c r="F1140"/>
      <c r="G1140"/>
      <c r="H1140"/>
      <c r="Y1140" s="43"/>
    </row>
    <row r="1141" spans="1:25">
      <c r="A1141"/>
      <c r="B1141"/>
      <c r="C1141" s="1"/>
      <c r="D1141"/>
      <c r="E1141"/>
      <c r="F1141"/>
      <c r="G1141"/>
      <c r="H1141"/>
      <c r="Y1141" s="43"/>
    </row>
    <row r="1142" spans="1:25">
      <c r="A1142"/>
      <c r="B1142"/>
      <c r="C1142" s="1"/>
      <c r="D1142"/>
      <c r="E1142"/>
      <c r="F1142"/>
      <c r="G1142"/>
      <c r="H1142"/>
      <c r="Y1142" s="43"/>
    </row>
    <row r="1143" spans="1:25">
      <c r="A1143"/>
      <c r="B1143"/>
      <c r="C1143" s="1"/>
      <c r="D1143"/>
      <c r="E1143"/>
      <c r="F1143"/>
      <c r="G1143"/>
      <c r="H1143"/>
      <c r="Y1143" s="43"/>
    </row>
    <row r="1144" spans="1:25">
      <c r="A1144"/>
      <c r="B1144"/>
      <c r="C1144" s="1"/>
      <c r="D1144"/>
      <c r="E1144"/>
      <c r="F1144"/>
      <c r="G1144"/>
      <c r="H1144"/>
      <c r="Y1144" s="43"/>
    </row>
    <row r="1145" spans="1:25">
      <c r="A1145"/>
      <c r="B1145"/>
      <c r="C1145" s="1"/>
      <c r="D1145"/>
      <c r="E1145"/>
      <c r="F1145"/>
      <c r="G1145"/>
      <c r="H1145"/>
      <c r="Y1145" s="43"/>
    </row>
    <row r="1146" spans="1:25">
      <c r="A1146"/>
      <c r="B1146"/>
      <c r="C1146" s="1"/>
      <c r="D1146"/>
      <c r="E1146"/>
      <c r="F1146"/>
      <c r="G1146"/>
      <c r="H1146"/>
      <c r="Y1146" s="43"/>
    </row>
    <row r="1147" spans="1:25">
      <c r="A1147"/>
      <c r="B1147"/>
      <c r="C1147" s="1"/>
      <c r="D1147"/>
      <c r="E1147"/>
      <c r="F1147"/>
      <c r="G1147"/>
      <c r="H1147"/>
      <c r="Y1147" s="43"/>
    </row>
    <row r="1148" spans="1:25">
      <c r="A1148"/>
      <c r="B1148"/>
      <c r="C1148" s="1"/>
      <c r="D1148"/>
      <c r="E1148"/>
      <c r="F1148"/>
      <c r="G1148"/>
      <c r="H1148"/>
      <c r="Y1148" s="43"/>
    </row>
    <row r="1149" spans="1:25">
      <c r="A1149"/>
      <c r="B1149"/>
      <c r="C1149" s="1"/>
      <c r="D1149"/>
      <c r="E1149"/>
      <c r="F1149"/>
      <c r="G1149"/>
      <c r="H1149"/>
      <c r="Y1149" s="43"/>
    </row>
    <row r="1150" spans="1:25">
      <c r="A1150"/>
      <c r="B1150"/>
      <c r="C1150" s="1"/>
      <c r="D1150"/>
      <c r="E1150"/>
      <c r="F1150"/>
      <c r="G1150"/>
      <c r="H1150"/>
      <c r="Y1150" s="43"/>
    </row>
    <row r="1151" spans="1:25">
      <c r="A1151"/>
      <c r="B1151"/>
      <c r="C1151" s="1"/>
      <c r="D1151"/>
      <c r="E1151"/>
      <c r="F1151"/>
      <c r="G1151"/>
      <c r="H1151"/>
      <c r="Y1151" s="43"/>
    </row>
    <row r="1152" spans="1:25">
      <c r="A1152"/>
      <c r="B1152"/>
      <c r="C1152" s="1"/>
      <c r="D1152"/>
      <c r="E1152"/>
      <c r="F1152"/>
      <c r="G1152"/>
      <c r="H1152"/>
      <c r="Y1152" s="43"/>
    </row>
    <row r="1153" spans="1:25">
      <c r="A1153"/>
      <c r="B1153"/>
      <c r="C1153" s="1"/>
      <c r="D1153"/>
      <c r="E1153"/>
      <c r="F1153"/>
      <c r="G1153"/>
      <c r="H1153"/>
      <c r="Y1153" s="43"/>
    </row>
    <row r="1154" spans="1:25">
      <c r="A1154"/>
      <c r="B1154"/>
      <c r="C1154" s="1"/>
      <c r="D1154"/>
      <c r="E1154"/>
      <c r="F1154"/>
      <c r="G1154"/>
      <c r="H1154"/>
      <c r="Y1154" s="43"/>
    </row>
    <row r="1155" spans="1:25">
      <c r="A1155"/>
      <c r="B1155"/>
      <c r="C1155" s="1"/>
      <c r="D1155"/>
      <c r="E1155"/>
      <c r="F1155"/>
      <c r="G1155"/>
      <c r="H1155"/>
      <c r="Y1155" s="43"/>
    </row>
    <row r="1156" spans="1:25">
      <c r="A1156"/>
      <c r="B1156"/>
      <c r="C1156" s="1"/>
      <c r="D1156"/>
      <c r="E1156"/>
      <c r="F1156"/>
      <c r="G1156"/>
      <c r="H1156"/>
      <c r="Y1156" s="43"/>
    </row>
    <row r="1157" spans="1:25">
      <c r="A1157"/>
      <c r="B1157"/>
      <c r="C1157" s="1"/>
      <c r="D1157"/>
      <c r="E1157"/>
      <c r="F1157"/>
      <c r="G1157"/>
      <c r="H1157"/>
      <c r="Y1157" s="43"/>
    </row>
    <row r="1158" spans="1:25">
      <c r="A1158"/>
      <c r="B1158"/>
      <c r="C1158" s="1"/>
      <c r="D1158"/>
      <c r="E1158"/>
      <c r="F1158"/>
      <c r="G1158"/>
      <c r="H1158"/>
      <c r="Y1158" s="43"/>
    </row>
    <row r="1159" spans="1:25">
      <c r="A1159"/>
      <c r="B1159"/>
      <c r="C1159" s="1"/>
      <c r="D1159"/>
      <c r="E1159"/>
      <c r="F1159"/>
      <c r="G1159"/>
      <c r="H1159"/>
      <c r="Y1159" s="43"/>
    </row>
    <row r="1160" spans="1:25">
      <c r="A1160"/>
      <c r="B1160"/>
      <c r="C1160" s="1"/>
      <c r="D1160"/>
      <c r="E1160"/>
      <c r="F1160"/>
      <c r="G1160"/>
      <c r="H1160"/>
      <c r="Y1160" s="43"/>
    </row>
    <row r="1161" spans="1:25">
      <c r="A1161"/>
      <c r="B1161"/>
      <c r="C1161" s="1"/>
      <c r="D1161"/>
      <c r="E1161"/>
      <c r="F1161"/>
      <c r="G1161"/>
      <c r="H1161"/>
      <c r="Y1161" s="43"/>
    </row>
    <row r="1162" spans="1:25">
      <c r="A1162"/>
      <c r="B1162"/>
      <c r="C1162" s="1"/>
      <c r="D1162"/>
      <c r="E1162"/>
      <c r="F1162"/>
      <c r="G1162"/>
      <c r="H1162"/>
      <c r="Y1162" s="43"/>
    </row>
    <row r="1163" spans="1:25">
      <c r="A1163"/>
      <c r="B1163"/>
      <c r="C1163" s="1"/>
      <c r="D1163"/>
      <c r="E1163"/>
      <c r="F1163"/>
      <c r="G1163"/>
      <c r="H1163"/>
      <c r="Y1163" s="43"/>
    </row>
    <row r="1164" spans="1:25">
      <c r="A1164"/>
      <c r="B1164"/>
      <c r="C1164" s="1"/>
      <c r="D1164"/>
      <c r="E1164"/>
      <c r="F1164"/>
      <c r="G1164"/>
      <c r="H1164"/>
      <c r="Y1164" s="43"/>
    </row>
    <row r="1165" spans="1:25">
      <c r="A1165"/>
      <c r="B1165"/>
      <c r="C1165" s="1"/>
      <c r="D1165"/>
      <c r="E1165"/>
      <c r="F1165"/>
      <c r="G1165"/>
      <c r="H1165"/>
      <c r="Y1165" s="43"/>
    </row>
    <row r="1166" spans="1:25">
      <c r="A1166"/>
      <c r="B1166"/>
      <c r="C1166" s="1"/>
      <c r="D1166"/>
      <c r="E1166"/>
      <c r="F1166"/>
      <c r="G1166"/>
      <c r="H1166"/>
      <c r="Y1166" s="43"/>
    </row>
    <row r="1167" spans="1:25">
      <c r="A1167"/>
      <c r="B1167"/>
      <c r="C1167" s="1"/>
      <c r="D1167"/>
      <c r="E1167"/>
      <c r="F1167"/>
      <c r="G1167"/>
      <c r="H1167"/>
      <c r="Y1167" s="43"/>
    </row>
    <row r="1168" spans="1:25">
      <c r="A1168"/>
      <c r="B1168"/>
      <c r="C1168" s="1"/>
      <c r="D1168"/>
      <c r="E1168"/>
      <c r="F1168"/>
      <c r="G1168"/>
      <c r="H1168"/>
      <c r="Y1168" s="43"/>
    </row>
    <row r="1169" spans="1:25">
      <c r="A1169"/>
      <c r="B1169"/>
      <c r="C1169" s="1"/>
      <c r="D1169"/>
      <c r="E1169"/>
      <c r="F1169"/>
      <c r="G1169"/>
      <c r="H1169"/>
      <c r="Y1169" s="43"/>
    </row>
    <row r="1170" spans="1:25">
      <c r="A1170"/>
      <c r="B1170"/>
      <c r="C1170" s="1"/>
      <c r="D1170"/>
      <c r="E1170"/>
      <c r="F1170"/>
      <c r="G1170"/>
      <c r="H1170"/>
      <c r="Y1170" s="43"/>
    </row>
    <row r="1171" spans="1:25">
      <c r="A1171"/>
      <c r="B1171"/>
      <c r="C1171" s="1"/>
      <c r="D1171"/>
      <c r="E1171"/>
      <c r="F1171"/>
      <c r="G1171"/>
      <c r="H1171"/>
      <c r="Y1171" s="43"/>
    </row>
    <row r="1172" spans="1:25">
      <c r="A1172"/>
      <c r="B1172"/>
      <c r="C1172" s="1"/>
      <c r="D1172"/>
      <c r="E1172"/>
      <c r="F1172"/>
      <c r="G1172"/>
      <c r="H1172"/>
      <c r="Y1172" s="43"/>
    </row>
    <row r="1173" spans="1:25">
      <c r="A1173"/>
      <c r="B1173"/>
      <c r="C1173" s="1"/>
      <c r="D1173"/>
      <c r="E1173"/>
      <c r="F1173"/>
      <c r="G1173"/>
      <c r="H1173"/>
      <c r="Y1173" s="43"/>
    </row>
    <row r="1174" spans="1:25">
      <c r="A1174"/>
      <c r="B1174"/>
      <c r="C1174" s="1"/>
      <c r="D1174"/>
      <c r="E1174"/>
      <c r="F1174"/>
      <c r="G1174"/>
      <c r="H1174"/>
      <c r="Y1174" s="43"/>
    </row>
    <row r="1175" spans="1:25">
      <c r="A1175"/>
      <c r="B1175"/>
      <c r="C1175" s="1"/>
      <c r="D1175"/>
      <c r="E1175"/>
      <c r="F1175"/>
      <c r="G1175"/>
      <c r="H1175"/>
      <c r="Y1175" s="43"/>
    </row>
    <row r="1176" spans="1:25">
      <c r="A1176"/>
      <c r="B1176"/>
      <c r="C1176" s="1"/>
      <c r="D1176"/>
      <c r="E1176"/>
      <c r="F1176"/>
      <c r="G1176"/>
      <c r="H1176"/>
      <c r="Y1176" s="43"/>
    </row>
    <row r="1177" spans="1:25">
      <c r="A1177"/>
      <c r="B1177"/>
      <c r="C1177" s="1"/>
      <c r="D1177"/>
      <c r="E1177"/>
      <c r="F1177"/>
      <c r="G1177"/>
      <c r="H1177"/>
      <c r="Y1177" s="43"/>
    </row>
    <row r="1178" spans="1:25">
      <c r="A1178"/>
      <c r="B1178"/>
      <c r="C1178" s="1"/>
      <c r="D1178"/>
      <c r="E1178"/>
      <c r="F1178"/>
      <c r="G1178"/>
      <c r="H1178"/>
      <c r="Y1178" s="43"/>
    </row>
    <row r="1179" spans="1:25">
      <c r="A1179"/>
      <c r="B1179"/>
      <c r="C1179" s="1"/>
      <c r="D1179"/>
      <c r="E1179"/>
      <c r="F1179"/>
      <c r="G1179"/>
      <c r="H1179"/>
      <c r="Y1179" s="43"/>
    </row>
    <row r="1180" spans="1:25">
      <c r="A1180"/>
      <c r="B1180"/>
      <c r="C1180" s="1"/>
      <c r="D1180"/>
      <c r="E1180"/>
      <c r="F1180"/>
      <c r="G1180"/>
      <c r="H1180"/>
      <c r="Y1180" s="43"/>
    </row>
    <row r="1181" spans="1:25">
      <c r="A1181"/>
      <c r="B1181"/>
      <c r="C1181" s="1"/>
      <c r="D1181"/>
      <c r="E1181"/>
      <c r="F1181"/>
      <c r="G1181"/>
      <c r="H1181"/>
      <c r="Y1181" s="43"/>
    </row>
    <row r="1182" spans="1:25">
      <c r="A1182"/>
      <c r="B1182"/>
      <c r="C1182" s="1"/>
      <c r="D1182"/>
      <c r="E1182"/>
      <c r="F1182"/>
      <c r="G1182"/>
      <c r="H1182"/>
      <c r="Y1182" s="43"/>
    </row>
    <row r="1183" spans="1:25">
      <c r="A1183"/>
      <c r="B1183"/>
      <c r="C1183" s="1"/>
      <c r="D1183"/>
      <c r="E1183"/>
      <c r="F1183"/>
      <c r="G1183"/>
      <c r="H1183"/>
      <c r="Y1183" s="43"/>
    </row>
    <row r="1184" spans="1:25">
      <c r="A1184"/>
      <c r="B1184"/>
      <c r="C1184" s="1"/>
      <c r="D1184"/>
      <c r="E1184"/>
      <c r="F1184"/>
      <c r="G1184"/>
      <c r="H1184"/>
      <c r="Y1184" s="43"/>
    </row>
    <row r="1185" spans="1:25">
      <c r="A1185"/>
      <c r="B1185"/>
      <c r="C1185" s="1"/>
      <c r="D1185"/>
      <c r="E1185"/>
      <c r="F1185"/>
      <c r="G1185"/>
      <c r="H1185"/>
      <c r="Y1185" s="43"/>
    </row>
    <row r="1186" spans="1:25">
      <c r="A1186"/>
      <c r="B1186"/>
      <c r="C1186" s="1"/>
      <c r="D1186"/>
      <c r="E1186"/>
      <c r="F1186"/>
      <c r="G1186"/>
      <c r="H1186"/>
      <c r="Y1186" s="43"/>
    </row>
    <row r="1187" spans="1:25">
      <c r="A1187"/>
      <c r="B1187"/>
      <c r="C1187" s="1"/>
      <c r="D1187"/>
      <c r="E1187"/>
      <c r="F1187"/>
      <c r="G1187"/>
      <c r="H1187"/>
      <c r="Y1187" s="43"/>
    </row>
    <row r="1188" spans="1:25">
      <c r="A1188"/>
      <c r="B1188"/>
      <c r="C1188" s="1"/>
      <c r="D1188"/>
      <c r="E1188"/>
      <c r="F1188"/>
      <c r="G1188"/>
      <c r="H1188"/>
      <c r="Y1188" s="43"/>
    </row>
    <row r="1189" spans="1:25">
      <c r="A1189"/>
      <c r="B1189"/>
      <c r="C1189" s="1"/>
      <c r="D1189"/>
      <c r="E1189"/>
      <c r="F1189"/>
      <c r="G1189"/>
      <c r="H1189"/>
      <c r="Y1189" s="43"/>
    </row>
    <row r="1190" spans="1:25">
      <c r="A1190"/>
      <c r="B1190"/>
      <c r="C1190" s="1"/>
      <c r="D1190"/>
      <c r="E1190"/>
      <c r="F1190"/>
      <c r="G1190"/>
      <c r="H1190"/>
      <c r="Y1190" s="43"/>
    </row>
    <row r="1191" spans="1:25">
      <c r="A1191"/>
      <c r="B1191"/>
      <c r="C1191" s="1"/>
      <c r="D1191"/>
      <c r="E1191"/>
      <c r="F1191"/>
      <c r="G1191"/>
      <c r="H1191"/>
      <c r="Y1191" s="43"/>
    </row>
    <row r="1192" spans="1:25">
      <c r="A1192"/>
      <c r="B1192"/>
      <c r="C1192" s="1"/>
      <c r="D1192"/>
      <c r="E1192"/>
      <c r="F1192"/>
      <c r="G1192"/>
      <c r="H1192"/>
      <c r="Y1192" s="43"/>
    </row>
    <row r="1193" spans="1:25">
      <c r="A1193"/>
      <c r="B1193"/>
      <c r="C1193" s="1"/>
      <c r="D1193"/>
      <c r="E1193"/>
      <c r="F1193"/>
      <c r="G1193"/>
      <c r="H1193"/>
      <c r="Y1193" s="43"/>
    </row>
    <row r="1194" spans="1:25">
      <c r="A1194"/>
      <c r="B1194"/>
      <c r="C1194" s="1"/>
      <c r="D1194"/>
      <c r="E1194"/>
      <c r="F1194"/>
      <c r="G1194"/>
      <c r="H1194"/>
      <c r="Y1194" s="43"/>
    </row>
    <row r="1195" spans="1:25">
      <c r="A1195"/>
      <c r="B1195"/>
      <c r="C1195" s="1"/>
      <c r="D1195"/>
      <c r="E1195"/>
      <c r="F1195"/>
      <c r="G1195"/>
      <c r="H1195"/>
      <c r="Y1195" s="43"/>
    </row>
    <row r="1196" spans="1:25">
      <c r="A1196"/>
      <c r="B1196"/>
      <c r="C1196" s="1"/>
      <c r="D1196"/>
      <c r="E1196"/>
      <c r="F1196"/>
      <c r="G1196"/>
      <c r="H1196"/>
      <c r="Y1196" s="43"/>
    </row>
    <row r="1197" spans="1:25">
      <c r="A1197"/>
      <c r="B1197"/>
      <c r="C1197" s="1"/>
      <c r="D1197"/>
      <c r="E1197"/>
      <c r="F1197"/>
      <c r="G1197"/>
      <c r="H1197"/>
      <c r="Y1197" s="43"/>
    </row>
    <row r="1198" spans="1:25">
      <c r="A1198"/>
      <c r="B1198"/>
      <c r="C1198" s="1"/>
      <c r="D1198"/>
      <c r="E1198"/>
      <c r="F1198"/>
      <c r="G1198"/>
      <c r="H1198"/>
      <c r="Y1198" s="43"/>
    </row>
    <row r="1199" spans="1:25">
      <c r="A1199"/>
      <c r="B1199"/>
      <c r="C1199" s="1"/>
      <c r="D1199"/>
      <c r="E1199"/>
      <c r="F1199"/>
      <c r="G1199"/>
      <c r="H1199"/>
      <c r="Y1199" s="43"/>
    </row>
    <row r="1200" spans="1:25">
      <c r="A1200"/>
      <c r="B1200"/>
      <c r="C1200" s="1"/>
      <c r="D1200"/>
      <c r="E1200"/>
      <c r="F1200"/>
      <c r="G1200"/>
      <c r="H1200"/>
      <c r="Y1200" s="43"/>
    </row>
    <row r="1201" spans="1:25">
      <c r="A1201"/>
      <c r="B1201"/>
      <c r="C1201" s="1"/>
      <c r="D1201"/>
      <c r="E1201"/>
      <c r="F1201"/>
      <c r="G1201"/>
      <c r="H1201"/>
      <c r="Y1201" s="43"/>
    </row>
    <row r="1202" spans="1:25">
      <c r="A1202"/>
      <c r="B1202"/>
      <c r="C1202" s="1"/>
      <c r="D1202"/>
      <c r="E1202"/>
      <c r="F1202"/>
      <c r="G1202"/>
      <c r="H1202"/>
      <c r="Y1202" s="43"/>
    </row>
    <row r="1203" spans="1:25">
      <c r="A1203"/>
      <c r="B1203"/>
      <c r="C1203" s="1"/>
      <c r="D1203"/>
      <c r="E1203"/>
      <c r="F1203"/>
      <c r="G1203"/>
      <c r="H1203"/>
      <c r="Y1203" s="43"/>
    </row>
    <row r="1204" spans="1:25">
      <c r="A1204"/>
      <c r="B1204"/>
      <c r="C1204" s="1"/>
      <c r="D1204"/>
      <c r="E1204"/>
      <c r="F1204"/>
      <c r="G1204"/>
      <c r="H1204"/>
      <c r="Y1204" s="43"/>
    </row>
    <row r="1205" spans="1:25">
      <c r="A1205"/>
      <c r="B1205"/>
      <c r="C1205" s="1"/>
      <c r="D1205"/>
      <c r="E1205"/>
      <c r="F1205"/>
      <c r="G1205"/>
      <c r="H1205"/>
      <c r="Y1205" s="43"/>
    </row>
    <row r="1206" spans="1:25">
      <c r="A1206"/>
      <c r="B1206"/>
      <c r="C1206" s="1"/>
      <c r="D1206"/>
      <c r="E1206"/>
      <c r="F1206"/>
      <c r="G1206"/>
      <c r="H1206"/>
      <c r="Y1206" s="43"/>
    </row>
    <row r="1207" spans="1:25">
      <c r="A1207"/>
      <c r="B1207"/>
      <c r="C1207" s="1"/>
      <c r="D1207"/>
      <c r="E1207"/>
      <c r="F1207"/>
      <c r="G1207"/>
      <c r="H1207"/>
      <c r="Y1207" s="43"/>
    </row>
    <row r="1208" spans="1:25">
      <c r="A1208"/>
      <c r="B1208"/>
      <c r="C1208" s="1"/>
      <c r="D1208"/>
      <c r="E1208"/>
      <c r="F1208"/>
      <c r="G1208"/>
      <c r="H1208"/>
      <c r="Y1208" s="43"/>
    </row>
    <row r="1209" spans="1:25">
      <c r="A1209"/>
      <c r="B1209"/>
      <c r="C1209" s="1"/>
      <c r="D1209"/>
      <c r="E1209"/>
      <c r="F1209"/>
      <c r="G1209"/>
      <c r="H1209"/>
      <c r="Y1209" s="43"/>
    </row>
    <row r="1210" spans="1:25">
      <c r="A1210"/>
      <c r="B1210"/>
      <c r="C1210" s="1"/>
      <c r="D1210"/>
      <c r="E1210"/>
      <c r="F1210"/>
      <c r="G1210"/>
      <c r="H1210"/>
      <c r="Y1210" s="43"/>
    </row>
    <row r="1211" spans="1:25">
      <c r="A1211"/>
      <c r="B1211"/>
      <c r="C1211" s="1"/>
      <c r="D1211"/>
      <c r="E1211"/>
      <c r="F1211"/>
      <c r="G1211"/>
      <c r="H1211"/>
      <c r="Y1211" s="43"/>
    </row>
    <row r="1212" spans="1:25">
      <c r="A1212"/>
      <c r="B1212"/>
      <c r="C1212" s="1"/>
      <c r="D1212"/>
      <c r="E1212"/>
      <c r="F1212"/>
      <c r="G1212"/>
      <c r="H1212"/>
      <c r="Y1212" s="43"/>
    </row>
    <row r="1213" spans="1:25">
      <c r="A1213"/>
      <c r="B1213"/>
      <c r="C1213" s="1"/>
      <c r="D1213"/>
      <c r="E1213"/>
      <c r="F1213"/>
      <c r="G1213"/>
      <c r="H1213"/>
      <c r="Y1213" s="43"/>
    </row>
    <row r="1214" spans="1:25">
      <c r="A1214"/>
      <c r="B1214"/>
      <c r="C1214" s="1"/>
      <c r="D1214"/>
      <c r="E1214"/>
      <c r="F1214"/>
      <c r="G1214"/>
      <c r="H1214"/>
      <c r="Y1214" s="43"/>
    </row>
    <row r="1215" spans="1:25">
      <c r="A1215"/>
      <c r="B1215"/>
      <c r="C1215" s="1"/>
      <c r="D1215"/>
      <c r="E1215"/>
      <c r="F1215"/>
      <c r="G1215"/>
      <c r="H1215"/>
      <c r="Y1215" s="43"/>
    </row>
    <row r="1216" spans="1:25">
      <c r="A1216"/>
      <c r="B1216"/>
      <c r="C1216" s="1"/>
      <c r="D1216"/>
      <c r="E1216"/>
      <c r="F1216"/>
      <c r="G1216"/>
      <c r="H1216"/>
      <c r="Y1216" s="43"/>
    </row>
    <row r="1217" spans="1:25">
      <c r="A1217"/>
      <c r="B1217"/>
      <c r="C1217" s="1"/>
      <c r="D1217"/>
      <c r="E1217"/>
      <c r="F1217"/>
      <c r="G1217"/>
      <c r="H1217"/>
      <c r="Y1217" s="43"/>
    </row>
    <row r="1218" spans="1:25">
      <c r="A1218"/>
      <c r="B1218"/>
      <c r="C1218" s="1"/>
      <c r="D1218"/>
      <c r="E1218"/>
      <c r="F1218"/>
      <c r="G1218"/>
      <c r="H1218"/>
      <c r="Y1218" s="43"/>
    </row>
    <row r="1219" spans="1:25">
      <c r="A1219"/>
      <c r="B1219"/>
      <c r="C1219" s="1"/>
      <c r="D1219"/>
      <c r="E1219"/>
      <c r="F1219"/>
      <c r="G1219"/>
      <c r="H1219"/>
      <c r="Y1219" s="43"/>
    </row>
    <row r="1220" spans="1:25">
      <c r="A1220"/>
      <c r="B1220"/>
      <c r="C1220" s="1"/>
      <c r="D1220"/>
      <c r="E1220"/>
      <c r="F1220"/>
      <c r="G1220"/>
      <c r="H1220"/>
      <c r="Y1220" s="43"/>
    </row>
    <row r="1221" spans="1:25">
      <c r="A1221"/>
      <c r="B1221"/>
      <c r="C1221" s="1"/>
      <c r="D1221"/>
      <c r="E1221"/>
      <c r="F1221"/>
      <c r="G1221"/>
      <c r="H1221"/>
      <c r="Y1221" s="43"/>
    </row>
    <row r="1222" spans="1:25">
      <c r="A1222"/>
      <c r="B1222"/>
      <c r="C1222" s="1"/>
      <c r="D1222"/>
      <c r="E1222"/>
      <c r="F1222"/>
      <c r="G1222"/>
      <c r="H1222"/>
      <c r="Y1222" s="43"/>
    </row>
    <row r="1223" spans="1:25">
      <c r="A1223"/>
      <c r="B1223"/>
      <c r="C1223" s="1"/>
      <c r="D1223"/>
      <c r="E1223"/>
      <c r="F1223"/>
      <c r="G1223"/>
      <c r="H1223"/>
      <c r="Y1223" s="43"/>
    </row>
    <row r="1224" spans="1:25">
      <c r="A1224"/>
      <c r="B1224"/>
      <c r="C1224" s="1"/>
      <c r="D1224"/>
      <c r="E1224"/>
      <c r="F1224"/>
      <c r="G1224"/>
      <c r="H1224"/>
      <c r="Y1224" s="43"/>
    </row>
    <row r="1225" spans="1:25">
      <c r="A1225"/>
      <c r="B1225"/>
      <c r="C1225" s="1"/>
      <c r="D1225"/>
      <c r="E1225"/>
      <c r="F1225"/>
      <c r="G1225"/>
      <c r="H1225"/>
      <c r="Y1225" s="43"/>
    </row>
    <row r="1226" spans="1:25">
      <c r="A1226"/>
      <c r="B1226"/>
      <c r="C1226" s="1"/>
      <c r="D1226"/>
      <c r="E1226"/>
      <c r="F1226"/>
      <c r="G1226"/>
      <c r="H1226"/>
      <c r="Y1226" s="43"/>
    </row>
    <row r="1227" spans="1:25">
      <c r="A1227"/>
      <c r="B1227"/>
      <c r="C1227" s="1"/>
      <c r="D1227"/>
      <c r="E1227"/>
      <c r="F1227"/>
      <c r="G1227"/>
      <c r="H1227"/>
      <c r="Y1227" s="43"/>
    </row>
    <row r="1228" spans="1:25">
      <c r="A1228"/>
      <c r="B1228"/>
      <c r="C1228" s="1"/>
      <c r="D1228"/>
      <c r="E1228"/>
      <c r="F1228"/>
      <c r="G1228"/>
      <c r="H1228"/>
      <c r="Y1228" s="43"/>
    </row>
    <row r="1229" spans="1:25">
      <c r="A1229"/>
      <c r="B1229"/>
      <c r="C1229" s="1"/>
      <c r="D1229"/>
      <c r="E1229"/>
      <c r="F1229"/>
      <c r="G1229"/>
      <c r="H1229"/>
      <c r="Y1229" s="43"/>
    </row>
    <row r="1230" spans="1:25">
      <c r="A1230"/>
      <c r="B1230"/>
      <c r="C1230" s="1"/>
      <c r="D1230"/>
      <c r="E1230"/>
      <c r="F1230"/>
      <c r="G1230"/>
      <c r="H1230"/>
      <c r="Y1230" s="43"/>
    </row>
    <row r="1231" spans="1:25">
      <c r="A1231"/>
      <c r="B1231"/>
      <c r="C1231" s="1"/>
      <c r="D1231"/>
      <c r="E1231"/>
      <c r="F1231"/>
      <c r="G1231"/>
      <c r="H1231"/>
      <c r="Y1231" s="43"/>
    </row>
    <row r="1232" spans="1:25">
      <c r="A1232"/>
      <c r="B1232"/>
      <c r="C1232" s="1"/>
      <c r="D1232"/>
      <c r="E1232"/>
      <c r="F1232"/>
      <c r="G1232"/>
      <c r="H1232"/>
      <c r="Y1232" s="43"/>
    </row>
    <row r="1233" spans="1:25">
      <c r="A1233"/>
      <c r="B1233"/>
      <c r="C1233" s="1"/>
      <c r="D1233"/>
      <c r="E1233"/>
      <c r="F1233"/>
      <c r="G1233"/>
      <c r="H1233"/>
      <c r="Y1233" s="43"/>
    </row>
    <row r="1234" spans="1:25">
      <c r="A1234"/>
      <c r="B1234"/>
      <c r="C1234" s="1"/>
      <c r="D1234"/>
      <c r="E1234"/>
      <c r="F1234"/>
      <c r="G1234"/>
      <c r="H1234"/>
      <c r="Y1234" s="43"/>
    </row>
    <row r="1235" spans="1:25">
      <c r="A1235"/>
      <c r="B1235"/>
      <c r="C1235" s="1"/>
      <c r="D1235"/>
      <c r="E1235"/>
      <c r="F1235"/>
      <c r="G1235"/>
      <c r="H1235"/>
      <c r="Y1235" s="43"/>
    </row>
    <row r="1236" spans="1:25">
      <c r="A1236"/>
      <c r="B1236"/>
      <c r="C1236" s="1"/>
      <c r="D1236"/>
      <c r="E1236"/>
      <c r="F1236"/>
      <c r="G1236"/>
      <c r="H1236"/>
      <c r="Y1236" s="43"/>
    </row>
    <row r="1237" spans="1:25">
      <c r="A1237"/>
      <c r="B1237"/>
      <c r="C1237" s="1"/>
      <c r="D1237"/>
      <c r="E1237"/>
      <c r="F1237"/>
      <c r="G1237"/>
      <c r="H1237"/>
      <c r="Y1237" s="43"/>
    </row>
    <row r="1238" spans="1:25">
      <c r="A1238"/>
      <c r="B1238"/>
      <c r="C1238" s="1"/>
      <c r="D1238"/>
      <c r="E1238"/>
      <c r="F1238"/>
      <c r="G1238"/>
      <c r="H1238"/>
      <c r="Y1238" s="43"/>
    </row>
    <row r="1239" spans="1:25">
      <c r="A1239"/>
      <c r="B1239"/>
      <c r="C1239" s="1"/>
      <c r="D1239"/>
      <c r="E1239"/>
      <c r="F1239"/>
      <c r="G1239"/>
      <c r="H1239"/>
      <c r="Y1239" s="43"/>
    </row>
    <row r="1240" spans="1:25">
      <c r="A1240"/>
      <c r="B1240"/>
      <c r="C1240" s="1"/>
      <c r="D1240"/>
      <c r="E1240"/>
      <c r="F1240"/>
      <c r="G1240"/>
      <c r="H1240"/>
      <c r="Y1240" s="43"/>
    </row>
    <row r="1241" spans="1:25">
      <c r="A1241"/>
      <c r="B1241"/>
      <c r="C1241" s="1"/>
      <c r="D1241"/>
      <c r="E1241"/>
      <c r="F1241"/>
      <c r="G1241"/>
      <c r="H1241"/>
      <c r="Y1241" s="43"/>
    </row>
    <row r="1242" spans="1:25">
      <c r="A1242"/>
      <c r="B1242"/>
      <c r="C1242" s="1"/>
      <c r="D1242"/>
      <c r="E1242"/>
      <c r="F1242"/>
      <c r="G1242"/>
      <c r="H1242"/>
      <c r="Y1242" s="43"/>
    </row>
    <row r="1243" spans="1:25">
      <c r="A1243"/>
      <c r="B1243"/>
      <c r="C1243" s="1"/>
      <c r="D1243"/>
      <c r="E1243"/>
      <c r="F1243"/>
      <c r="G1243"/>
      <c r="H1243"/>
      <c r="Y1243" s="43"/>
    </row>
    <row r="1244" spans="1:25">
      <c r="A1244"/>
      <c r="B1244"/>
      <c r="C1244" s="1"/>
      <c r="D1244"/>
      <c r="E1244"/>
      <c r="F1244"/>
      <c r="G1244"/>
      <c r="H1244"/>
      <c r="Y1244" s="43"/>
    </row>
    <row r="1245" spans="1:25">
      <c r="A1245"/>
      <c r="B1245"/>
      <c r="C1245" s="1"/>
      <c r="D1245"/>
      <c r="E1245"/>
      <c r="F1245"/>
      <c r="G1245"/>
      <c r="H1245"/>
      <c r="Y1245" s="43"/>
    </row>
    <row r="1246" spans="1:25">
      <c r="A1246"/>
      <c r="B1246"/>
      <c r="C1246" s="1"/>
      <c r="D1246"/>
      <c r="E1246"/>
      <c r="F1246"/>
      <c r="G1246"/>
      <c r="H1246"/>
      <c r="Y1246" s="43"/>
    </row>
    <row r="1247" spans="1:25">
      <c r="A1247"/>
      <c r="B1247"/>
      <c r="C1247" s="1"/>
      <c r="D1247"/>
      <c r="E1247"/>
      <c r="F1247"/>
      <c r="G1247"/>
      <c r="H1247"/>
      <c r="Y1247" s="43"/>
    </row>
    <row r="1248" spans="1:25">
      <c r="A1248"/>
      <c r="B1248"/>
      <c r="C1248" s="1"/>
      <c r="D1248"/>
      <c r="E1248"/>
      <c r="F1248"/>
      <c r="G1248"/>
      <c r="H1248"/>
      <c r="Y1248" s="43"/>
    </row>
    <row r="1249" spans="1:25">
      <c r="A1249"/>
      <c r="B1249"/>
      <c r="C1249" s="1"/>
      <c r="D1249"/>
      <c r="E1249"/>
      <c r="F1249"/>
      <c r="G1249"/>
      <c r="H1249"/>
      <c r="Y1249" s="43"/>
    </row>
    <row r="1250" spans="1:25">
      <c r="A1250"/>
      <c r="B1250"/>
      <c r="C1250" s="1"/>
      <c r="D1250"/>
      <c r="E1250"/>
      <c r="F1250"/>
      <c r="G1250"/>
      <c r="H1250"/>
      <c r="Y1250" s="43"/>
    </row>
    <row r="1251" spans="1:25">
      <c r="A1251"/>
      <c r="B1251"/>
      <c r="C1251" s="1"/>
      <c r="D1251"/>
      <c r="E1251"/>
      <c r="F1251"/>
      <c r="G1251"/>
      <c r="H1251"/>
      <c r="Y1251" s="43"/>
    </row>
    <row r="1252" spans="1:25">
      <c r="A1252"/>
      <c r="B1252"/>
      <c r="C1252" s="1"/>
      <c r="D1252"/>
      <c r="E1252"/>
      <c r="F1252"/>
      <c r="G1252"/>
      <c r="H1252"/>
      <c r="Y1252" s="43"/>
    </row>
    <row r="1253" spans="1:25">
      <c r="A1253"/>
      <c r="B1253"/>
      <c r="C1253" s="1"/>
      <c r="D1253"/>
      <c r="E1253"/>
      <c r="F1253"/>
      <c r="G1253"/>
      <c r="H1253"/>
      <c r="Y1253" s="43"/>
    </row>
    <row r="1254" spans="1:25">
      <c r="A1254"/>
      <c r="B1254"/>
      <c r="C1254" s="1"/>
      <c r="D1254"/>
      <c r="E1254"/>
      <c r="F1254"/>
      <c r="G1254"/>
      <c r="H1254"/>
      <c r="Y1254" s="43"/>
    </row>
    <row r="1255" spans="1:25">
      <c r="A1255"/>
      <c r="B1255"/>
      <c r="C1255" s="1"/>
      <c r="D1255"/>
      <c r="E1255"/>
      <c r="F1255"/>
      <c r="G1255"/>
      <c r="H1255"/>
      <c r="Y1255" s="43"/>
    </row>
    <row r="1256" spans="1:25">
      <c r="A1256"/>
      <c r="B1256"/>
      <c r="C1256" s="1"/>
      <c r="D1256"/>
      <c r="E1256"/>
      <c r="F1256"/>
      <c r="G1256"/>
      <c r="H1256"/>
      <c r="Y1256" s="43"/>
    </row>
    <row r="1257" spans="1:25">
      <c r="A1257"/>
      <c r="B1257"/>
      <c r="C1257" s="1"/>
      <c r="D1257"/>
      <c r="E1257"/>
      <c r="F1257"/>
      <c r="G1257"/>
      <c r="H1257"/>
      <c r="Y1257" s="43"/>
    </row>
    <row r="1258" spans="1:25">
      <c r="A1258"/>
      <c r="B1258"/>
      <c r="C1258" s="1"/>
      <c r="D1258"/>
      <c r="E1258"/>
      <c r="F1258"/>
      <c r="G1258"/>
      <c r="H1258"/>
      <c r="Y1258" s="43"/>
    </row>
    <row r="1259" spans="1:25">
      <c r="A1259"/>
      <c r="B1259"/>
      <c r="C1259" s="1"/>
      <c r="D1259"/>
      <c r="E1259"/>
      <c r="F1259"/>
      <c r="G1259"/>
      <c r="H1259"/>
      <c r="Y1259" s="43"/>
    </row>
    <row r="1260" spans="1:25">
      <c r="A1260"/>
      <c r="B1260"/>
      <c r="C1260" s="1"/>
      <c r="D1260"/>
      <c r="E1260"/>
      <c r="F1260"/>
      <c r="G1260"/>
      <c r="H1260"/>
      <c r="Y1260" s="43"/>
    </row>
    <row r="1261" spans="1:25">
      <c r="A1261"/>
      <c r="B1261"/>
      <c r="C1261" s="1"/>
      <c r="D1261"/>
      <c r="E1261"/>
      <c r="F1261"/>
      <c r="G1261"/>
      <c r="H1261"/>
      <c r="Y1261" s="43"/>
    </row>
    <row r="1262" spans="1:25">
      <c r="A1262"/>
      <c r="B1262"/>
      <c r="C1262" s="1"/>
      <c r="D1262"/>
      <c r="E1262"/>
      <c r="F1262"/>
      <c r="G1262"/>
      <c r="H1262"/>
      <c r="Y1262" s="43"/>
    </row>
    <row r="1263" spans="1:25">
      <c r="A1263"/>
      <c r="B1263"/>
      <c r="C1263" s="1"/>
      <c r="D1263"/>
      <c r="E1263"/>
      <c r="F1263"/>
      <c r="G1263"/>
      <c r="H1263"/>
      <c r="Y1263" s="43"/>
    </row>
    <row r="1264" spans="1:25">
      <c r="A1264"/>
      <c r="B1264"/>
      <c r="C1264" s="1"/>
      <c r="D1264"/>
      <c r="E1264"/>
      <c r="F1264"/>
      <c r="G1264"/>
      <c r="H1264"/>
      <c r="Y1264" s="43"/>
    </row>
    <row r="1265" spans="1:25">
      <c r="A1265"/>
      <c r="B1265"/>
      <c r="C1265" s="1"/>
      <c r="D1265"/>
      <c r="E1265"/>
      <c r="F1265"/>
      <c r="G1265"/>
      <c r="H1265"/>
      <c r="Y1265" s="43"/>
    </row>
    <row r="1266" spans="1:25">
      <c r="A1266"/>
      <c r="B1266"/>
      <c r="C1266" s="1"/>
      <c r="D1266"/>
      <c r="E1266"/>
      <c r="F1266"/>
      <c r="G1266"/>
      <c r="H1266"/>
      <c r="Y1266" s="43"/>
    </row>
    <row r="1267" spans="1:25">
      <c r="A1267"/>
      <c r="B1267"/>
      <c r="C1267" s="1"/>
      <c r="D1267"/>
      <c r="E1267"/>
      <c r="F1267"/>
      <c r="G1267"/>
      <c r="H1267"/>
      <c r="Y1267" s="9"/>
    </row>
    <row r="1268" spans="1:25">
      <c r="A1268"/>
      <c r="B1268"/>
      <c r="C1268" s="1"/>
      <c r="D1268"/>
      <c r="E1268"/>
      <c r="F1268"/>
      <c r="G1268"/>
      <c r="H1268"/>
      <c r="Y1268" s="43"/>
    </row>
    <row r="1269" spans="1:25">
      <c r="A1269"/>
      <c r="B1269"/>
      <c r="C1269" s="1"/>
      <c r="D1269"/>
      <c r="E1269"/>
      <c r="F1269"/>
      <c r="G1269"/>
      <c r="H1269"/>
      <c r="Y1269" s="43"/>
    </row>
    <row r="1270" spans="1:25">
      <c r="A1270"/>
      <c r="B1270"/>
      <c r="C1270" s="1"/>
      <c r="D1270"/>
      <c r="E1270"/>
      <c r="F1270"/>
      <c r="G1270"/>
      <c r="H1270"/>
      <c r="Y1270" s="43"/>
    </row>
    <row r="1271" spans="1:25">
      <c r="A1271"/>
      <c r="B1271"/>
      <c r="C1271" s="1"/>
      <c r="D1271"/>
      <c r="E1271"/>
      <c r="F1271"/>
      <c r="G1271"/>
      <c r="H1271"/>
      <c r="Y1271" s="43"/>
    </row>
    <row r="1272" spans="1:25">
      <c r="A1272"/>
      <c r="B1272"/>
      <c r="C1272" s="1"/>
      <c r="D1272"/>
      <c r="E1272"/>
      <c r="F1272"/>
      <c r="G1272"/>
      <c r="H1272"/>
      <c r="Y1272" s="43"/>
    </row>
    <row r="1273" spans="1:25">
      <c r="A1273"/>
      <c r="B1273"/>
      <c r="C1273" s="1"/>
      <c r="D1273"/>
      <c r="E1273"/>
      <c r="F1273"/>
      <c r="G1273"/>
      <c r="H1273"/>
      <c r="Y1273" s="43"/>
    </row>
    <row r="1274" spans="1:25">
      <c r="A1274"/>
      <c r="B1274"/>
      <c r="C1274" s="1"/>
      <c r="D1274"/>
      <c r="E1274"/>
      <c r="F1274"/>
      <c r="G1274"/>
      <c r="H1274"/>
      <c r="Y1274" s="43"/>
    </row>
    <row r="1275" spans="1:25">
      <c r="A1275"/>
      <c r="B1275"/>
      <c r="C1275" s="1"/>
      <c r="D1275"/>
      <c r="E1275"/>
      <c r="F1275"/>
      <c r="G1275"/>
      <c r="H1275"/>
      <c r="Y1275" s="43"/>
    </row>
    <row r="1276" spans="1:25">
      <c r="A1276"/>
      <c r="B1276"/>
      <c r="C1276" s="1"/>
      <c r="D1276"/>
      <c r="E1276"/>
      <c r="F1276"/>
      <c r="G1276"/>
      <c r="H1276"/>
      <c r="Y1276" s="43"/>
    </row>
    <row r="1277" spans="1:25">
      <c r="A1277"/>
      <c r="B1277"/>
      <c r="C1277" s="1"/>
      <c r="D1277"/>
      <c r="E1277"/>
      <c r="F1277"/>
      <c r="G1277"/>
      <c r="H1277"/>
      <c r="Y1277" s="43"/>
    </row>
    <row r="1278" spans="1:25">
      <c r="A1278"/>
      <c r="B1278"/>
      <c r="C1278" s="1"/>
      <c r="D1278"/>
      <c r="E1278"/>
      <c r="F1278"/>
      <c r="G1278"/>
      <c r="H1278"/>
      <c r="Y1278" s="43"/>
    </row>
    <row r="1279" spans="1:25">
      <c r="A1279"/>
      <c r="B1279"/>
      <c r="C1279" s="1"/>
      <c r="D1279"/>
      <c r="E1279"/>
      <c r="F1279"/>
      <c r="G1279"/>
      <c r="H1279"/>
      <c r="Y1279" s="43"/>
    </row>
    <row r="1280" spans="1:25">
      <c r="A1280"/>
      <c r="B1280"/>
      <c r="C1280" s="1"/>
      <c r="D1280"/>
      <c r="E1280"/>
      <c r="F1280"/>
      <c r="G1280"/>
      <c r="H1280"/>
      <c r="Y1280" s="43"/>
    </row>
    <row r="1281" spans="1:25">
      <c r="A1281"/>
      <c r="B1281"/>
      <c r="C1281" s="1"/>
      <c r="D1281"/>
      <c r="E1281"/>
      <c r="F1281"/>
      <c r="G1281"/>
      <c r="H1281"/>
      <c r="Y1281" s="43"/>
    </row>
    <row r="1282" spans="1:25">
      <c r="A1282"/>
      <c r="B1282"/>
      <c r="C1282" s="1"/>
      <c r="D1282"/>
      <c r="E1282"/>
      <c r="F1282"/>
      <c r="G1282"/>
      <c r="H1282"/>
      <c r="Y1282" s="43"/>
    </row>
    <row r="1283" spans="1:25">
      <c r="A1283"/>
      <c r="B1283"/>
      <c r="C1283" s="1"/>
      <c r="D1283"/>
      <c r="E1283"/>
      <c r="F1283"/>
      <c r="G1283"/>
      <c r="H1283"/>
      <c r="Y1283" s="43"/>
    </row>
    <row r="1284" spans="1:25">
      <c r="A1284"/>
      <c r="B1284"/>
      <c r="C1284" s="1"/>
      <c r="D1284"/>
      <c r="E1284"/>
      <c r="F1284"/>
      <c r="G1284"/>
      <c r="H1284"/>
      <c r="Y1284" s="43"/>
    </row>
    <row r="1285" spans="1:25">
      <c r="A1285"/>
      <c r="B1285"/>
      <c r="C1285" s="1"/>
      <c r="D1285"/>
      <c r="E1285"/>
      <c r="F1285"/>
      <c r="G1285"/>
      <c r="H1285"/>
      <c r="Y1285" s="43"/>
    </row>
    <row r="1286" spans="1:25">
      <c r="A1286"/>
      <c r="B1286"/>
      <c r="C1286" s="1"/>
      <c r="D1286"/>
      <c r="E1286"/>
      <c r="F1286"/>
      <c r="G1286"/>
      <c r="H1286"/>
      <c r="Y1286" s="43"/>
    </row>
    <row r="1287" spans="1:25">
      <c r="A1287"/>
      <c r="B1287"/>
      <c r="C1287" s="1"/>
      <c r="D1287"/>
      <c r="E1287"/>
      <c r="F1287"/>
      <c r="G1287"/>
      <c r="H1287"/>
      <c r="Y1287" s="43"/>
    </row>
    <row r="1288" spans="1:25">
      <c r="A1288"/>
      <c r="B1288"/>
      <c r="C1288" s="1"/>
      <c r="D1288"/>
      <c r="E1288"/>
      <c r="F1288"/>
      <c r="G1288"/>
      <c r="H1288"/>
      <c r="Y1288" s="43"/>
    </row>
    <row r="1289" spans="1:25">
      <c r="A1289"/>
      <c r="B1289"/>
      <c r="C1289" s="1"/>
      <c r="D1289"/>
      <c r="E1289"/>
      <c r="F1289"/>
      <c r="G1289"/>
      <c r="H1289"/>
      <c r="Y1289" s="43"/>
    </row>
    <row r="1290" spans="1:25">
      <c r="A1290"/>
      <c r="B1290"/>
      <c r="C1290" s="1"/>
      <c r="D1290"/>
      <c r="E1290"/>
      <c r="F1290"/>
      <c r="G1290"/>
      <c r="H1290"/>
      <c r="Y1290" s="43"/>
    </row>
    <row r="1291" spans="1:25">
      <c r="A1291"/>
      <c r="B1291"/>
      <c r="C1291" s="1"/>
      <c r="D1291"/>
      <c r="E1291"/>
      <c r="F1291"/>
      <c r="G1291"/>
      <c r="H1291"/>
      <c r="Y1291" s="43"/>
    </row>
    <row r="1292" spans="1:25">
      <c r="A1292"/>
      <c r="B1292"/>
      <c r="C1292" s="1"/>
      <c r="D1292"/>
      <c r="E1292"/>
      <c r="F1292"/>
      <c r="G1292"/>
      <c r="H1292"/>
      <c r="Y1292" s="43"/>
    </row>
    <row r="1293" spans="1:25">
      <c r="A1293"/>
      <c r="B1293"/>
      <c r="C1293" s="1"/>
      <c r="D1293"/>
      <c r="E1293"/>
      <c r="F1293"/>
      <c r="G1293"/>
      <c r="H1293"/>
      <c r="Y1293" s="43"/>
    </row>
    <row r="1294" spans="1:25">
      <c r="A1294"/>
      <c r="B1294"/>
      <c r="C1294" s="1"/>
      <c r="D1294"/>
      <c r="E1294"/>
      <c r="F1294"/>
      <c r="G1294"/>
      <c r="H1294"/>
      <c r="Y1294" s="43"/>
    </row>
    <row r="1295" spans="1:25">
      <c r="A1295"/>
      <c r="B1295"/>
      <c r="C1295" s="1"/>
      <c r="D1295"/>
      <c r="E1295"/>
      <c r="F1295"/>
      <c r="G1295"/>
      <c r="H1295"/>
      <c r="Y1295" s="43"/>
    </row>
    <row r="1296" spans="1:25">
      <c r="A1296"/>
      <c r="B1296"/>
      <c r="C1296" s="1"/>
      <c r="D1296"/>
      <c r="E1296"/>
      <c r="F1296"/>
      <c r="G1296"/>
      <c r="H1296"/>
      <c r="Y1296" s="43"/>
    </row>
    <row r="1297" spans="1:25">
      <c r="A1297"/>
      <c r="B1297"/>
      <c r="C1297" s="1"/>
      <c r="D1297"/>
      <c r="E1297"/>
      <c r="F1297"/>
      <c r="G1297"/>
      <c r="H1297"/>
      <c r="Y1297" s="43"/>
    </row>
    <row r="1298" spans="1:25">
      <c r="A1298"/>
      <c r="B1298"/>
      <c r="C1298" s="1"/>
      <c r="D1298"/>
      <c r="E1298"/>
      <c r="F1298"/>
      <c r="G1298"/>
      <c r="H1298"/>
      <c r="Y1298" s="43"/>
    </row>
    <row r="1299" spans="1:25">
      <c r="A1299"/>
      <c r="B1299"/>
      <c r="C1299" s="1"/>
      <c r="D1299"/>
      <c r="E1299"/>
      <c r="F1299"/>
      <c r="G1299"/>
      <c r="H1299"/>
      <c r="Y1299" s="43"/>
    </row>
    <row r="1300" spans="1:25">
      <c r="A1300"/>
      <c r="B1300"/>
      <c r="C1300" s="1"/>
      <c r="D1300"/>
      <c r="E1300"/>
      <c r="F1300"/>
      <c r="G1300"/>
      <c r="H1300"/>
      <c r="Y1300" s="43"/>
    </row>
    <row r="1301" spans="1:25">
      <c r="A1301"/>
      <c r="B1301"/>
      <c r="C1301" s="1"/>
      <c r="D1301"/>
      <c r="E1301"/>
      <c r="F1301"/>
      <c r="G1301"/>
      <c r="H1301"/>
      <c r="Y1301" s="43"/>
    </row>
    <row r="1302" spans="1:25">
      <c r="A1302"/>
      <c r="B1302"/>
      <c r="C1302" s="1"/>
      <c r="D1302"/>
      <c r="E1302"/>
      <c r="F1302"/>
      <c r="G1302"/>
      <c r="H1302"/>
      <c r="Y1302" s="43"/>
    </row>
    <row r="1303" spans="1:25">
      <c r="A1303"/>
      <c r="B1303"/>
      <c r="C1303" s="1"/>
      <c r="D1303"/>
      <c r="E1303"/>
      <c r="F1303"/>
      <c r="G1303"/>
      <c r="H1303"/>
      <c r="Y1303" s="43"/>
    </row>
    <row r="1304" spans="1:25">
      <c r="A1304"/>
      <c r="B1304"/>
      <c r="C1304" s="1"/>
      <c r="D1304"/>
      <c r="E1304"/>
      <c r="F1304"/>
      <c r="G1304"/>
      <c r="H1304"/>
      <c r="Y1304" s="43"/>
    </row>
    <row r="1305" spans="1:25">
      <c r="A1305"/>
      <c r="B1305"/>
      <c r="C1305" s="1"/>
      <c r="D1305"/>
      <c r="E1305"/>
      <c r="F1305"/>
      <c r="G1305"/>
      <c r="H1305"/>
      <c r="Y1305" s="43"/>
    </row>
    <row r="1306" spans="1:25">
      <c r="A1306"/>
      <c r="B1306"/>
      <c r="C1306" s="1"/>
      <c r="D1306"/>
      <c r="E1306"/>
      <c r="F1306"/>
      <c r="G1306"/>
      <c r="H1306"/>
      <c r="Y1306" s="43"/>
    </row>
    <row r="1307" spans="1:25">
      <c r="A1307"/>
      <c r="B1307"/>
      <c r="C1307" s="1"/>
      <c r="D1307"/>
      <c r="E1307"/>
      <c r="F1307"/>
      <c r="G1307"/>
      <c r="H1307"/>
      <c r="Y1307" s="43"/>
    </row>
    <row r="1308" spans="1:25">
      <c r="A1308"/>
      <c r="B1308"/>
      <c r="C1308" s="1"/>
      <c r="D1308"/>
      <c r="E1308"/>
      <c r="F1308"/>
      <c r="G1308"/>
      <c r="H1308"/>
      <c r="Y1308" s="43"/>
    </row>
    <row r="1309" spans="1:25">
      <c r="A1309"/>
      <c r="B1309"/>
      <c r="C1309" s="1"/>
      <c r="D1309"/>
      <c r="E1309"/>
      <c r="F1309"/>
      <c r="G1309"/>
      <c r="H1309"/>
      <c r="Y1309" s="43"/>
    </row>
    <row r="1310" spans="1:25">
      <c r="A1310"/>
      <c r="B1310"/>
      <c r="C1310" s="1"/>
      <c r="D1310"/>
      <c r="E1310"/>
      <c r="F1310"/>
      <c r="G1310"/>
      <c r="H1310"/>
      <c r="Y1310" s="43"/>
    </row>
    <row r="1311" spans="1:25">
      <c r="A1311"/>
      <c r="B1311"/>
      <c r="C1311" s="1"/>
      <c r="D1311"/>
      <c r="E1311"/>
      <c r="F1311"/>
      <c r="G1311"/>
      <c r="H1311"/>
      <c r="Y1311" s="43"/>
    </row>
    <row r="1312" spans="1:25">
      <c r="A1312"/>
      <c r="B1312"/>
      <c r="C1312" s="1"/>
      <c r="D1312"/>
      <c r="E1312"/>
      <c r="F1312"/>
      <c r="G1312"/>
      <c r="H1312"/>
      <c r="Y1312" s="43"/>
    </row>
    <row r="1313" spans="1:25">
      <c r="A1313"/>
      <c r="B1313"/>
      <c r="C1313" s="1"/>
      <c r="D1313"/>
      <c r="E1313"/>
      <c r="F1313"/>
      <c r="G1313"/>
      <c r="H1313"/>
      <c r="Y1313" s="43"/>
    </row>
    <row r="1314" spans="1:25">
      <c r="A1314"/>
      <c r="B1314"/>
      <c r="C1314" s="1"/>
      <c r="D1314"/>
      <c r="E1314"/>
      <c r="F1314"/>
      <c r="G1314"/>
      <c r="H1314"/>
      <c r="Y1314" s="43"/>
    </row>
    <row r="1315" spans="1:25">
      <c r="A1315"/>
      <c r="B1315"/>
      <c r="C1315" s="1"/>
      <c r="D1315"/>
      <c r="E1315"/>
      <c r="F1315"/>
      <c r="G1315"/>
      <c r="H1315"/>
      <c r="Y1315" s="43"/>
    </row>
    <row r="1316" spans="1:25">
      <c r="A1316"/>
      <c r="B1316"/>
      <c r="C1316" s="1"/>
      <c r="D1316"/>
      <c r="E1316"/>
      <c r="F1316"/>
      <c r="G1316"/>
      <c r="H1316"/>
      <c r="Y1316" s="43"/>
    </row>
    <row r="1317" spans="1:25">
      <c r="A1317"/>
      <c r="B1317"/>
      <c r="C1317" s="1"/>
      <c r="D1317"/>
      <c r="E1317"/>
      <c r="F1317"/>
      <c r="G1317"/>
      <c r="H1317"/>
      <c r="Y1317" s="43"/>
    </row>
    <row r="1318" spans="1:25">
      <c r="A1318"/>
      <c r="B1318"/>
      <c r="C1318" s="1"/>
      <c r="D1318"/>
      <c r="E1318"/>
      <c r="F1318"/>
      <c r="G1318"/>
      <c r="H1318"/>
      <c r="Y1318" s="43"/>
    </row>
    <row r="1319" spans="1:25">
      <c r="A1319"/>
      <c r="B1319"/>
      <c r="C1319" s="1"/>
      <c r="D1319"/>
      <c r="E1319"/>
      <c r="F1319"/>
      <c r="G1319"/>
      <c r="H1319"/>
      <c r="Y1319" s="43"/>
    </row>
    <row r="1320" spans="1:25">
      <c r="A1320"/>
      <c r="B1320"/>
      <c r="C1320" s="1"/>
      <c r="D1320"/>
      <c r="E1320"/>
      <c r="F1320"/>
      <c r="G1320"/>
      <c r="H1320"/>
      <c r="Y1320" s="43"/>
    </row>
    <row r="1321" spans="1:25">
      <c r="A1321"/>
      <c r="B1321"/>
      <c r="C1321" s="1"/>
      <c r="D1321"/>
      <c r="E1321"/>
      <c r="F1321"/>
      <c r="G1321"/>
      <c r="H1321"/>
      <c r="Y1321" s="43"/>
    </row>
    <row r="1322" spans="1:25">
      <c r="A1322"/>
      <c r="B1322"/>
      <c r="C1322" s="1"/>
      <c r="D1322"/>
      <c r="E1322"/>
      <c r="F1322"/>
      <c r="G1322"/>
      <c r="H1322"/>
      <c r="Y1322" s="43"/>
    </row>
    <row r="1323" spans="1:25">
      <c r="A1323"/>
      <c r="B1323"/>
      <c r="C1323" s="1"/>
      <c r="D1323"/>
      <c r="E1323"/>
      <c r="F1323"/>
      <c r="G1323"/>
      <c r="H1323"/>
      <c r="Y1323" s="43"/>
    </row>
    <row r="1324" spans="1:25">
      <c r="A1324"/>
      <c r="B1324"/>
      <c r="C1324" s="1"/>
      <c r="D1324"/>
      <c r="E1324"/>
      <c r="F1324"/>
      <c r="G1324"/>
      <c r="H1324"/>
      <c r="Y1324" s="43"/>
    </row>
    <row r="1325" spans="1:25">
      <c r="A1325"/>
      <c r="B1325"/>
      <c r="C1325" s="1"/>
      <c r="D1325"/>
      <c r="E1325"/>
      <c r="F1325"/>
      <c r="G1325"/>
      <c r="H1325"/>
      <c r="Y1325" s="43"/>
    </row>
    <row r="1326" spans="1:25">
      <c r="A1326"/>
      <c r="B1326"/>
      <c r="C1326" s="1"/>
      <c r="D1326"/>
      <c r="E1326"/>
      <c r="F1326"/>
      <c r="G1326"/>
      <c r="H1326"/>
      <c r="Y1326" s="43"/>
    </row>
    <row r="1327" spans="1:25">
      <c r="A1327"/>
      <c r="B1327"/>
      <c r="C1327" s="1"/>
      <c r="D1327"/>
      <c r="E1327"/>
      <c r="F1327"/>
      <c r="G1327"/>
      <c r="H1327"/>
      <c r="Y1327" s="43"/>
    </row>
    <row r="1328" spans="1:25">
      <c r="A1328"/>
      <c r="B1328"/>
      <c r="C1328" s="1"/>
      <c r="D1328"/>
      <c r="E1328"/>
      <c r="F1328"/>
      <c r="G1328"/>
      <c r="H1328"/>
      <c r="Y1328" s="43"/>
    </row>
    <row r="1329" spans="1:25">
      <c r="A1329"/>
      <c r="B1329"/>
      <c r="C1329" s="1"/>
      <c r="D1329"/>
      <c r="E1329"/>
      <c r="F1329"/>
      <c r="G1329"/>
      <c r="H1329"/>
      <c r="Y1329" s="43"/>
    </row>
    <row r="1330" spans="1:25">
      <c r="A1330"/>
      <c r="B1330"/>
      <c r="C1330" s="1"/>
      <c r="D1330"/>
      <c r="E1330"/>
      <c r="F1330"/>
      <c r="G1330"/>
      <c r="H1330"/>
      <c r="Y1330" s="43"/>
    </row>
    <row r="1331" spans="1:25">
      <c r="A1331"/>
      <c r="B1331"/>
      <c r="C1331" s="1"/>
      <c r="D1331"/>
      <c r="E1331"/>
      <c r="F1331"/>
      <c r="G1331"/>
      <c r="H1331"/>
      <c r="Y1331" s="43"/>
    </row>
    <row r="1332" spans="1:25">
      <c r="A1332"/>
      <c r="B1332"/>
      <c r="C1332" s="1"/>
      <c r="D1332"/>
      <c r="E1332"/>
      <c r="F1332"/>
      <c r="G1332"/>
      <c r="H1332"/>
      <c r="Y1332" s="43"/>
    </row>
    <row r="1333" spans="1:25">
      <c r="A1333"/>
      <c r="B1333"/>
      <c r="C1333" s="1"/>
      <c r="D1333"/>
      <c r="E1333"/>
      <c r="F1333"/>
      <c r="G1333"/>
      <c r="H1333"/>
      <c r="Y1333" s="43"/>
    </row>
    <row r="1334" spans="1:25">
      <c r="A1334"/>
      <c r="B1334"/>
      <c r="C1334" s="1"/>
      <c r="D1334"/>
      <c r="E1334"/>
      <c r="F1334"/>
      <c r="G1334"/>
      <c r="H1334"/>
      <c r="Y1334" s="43"/>
    </row>
    <row r="1335" spans="1:25">
      <c r="A1335"/>
      <c r="B1335"/>
      <c r="C1335" s="1"/>
      <c r="D1335"/>
      <c r="E1335"/>
      <c r="F1335"/>
      <c r="G1335"/>
      <c r="H1335"/>
      <c r="Y1335" s="43"/>
    </row>
    <row r="1336" spans="1:25">
      <c r="A1336"/>
      <c r="B1336"/>
      <c r="C1336" s="1"/>
      <c r="D1336"/>
      <c r="E1336"/>
      <c r="F1336"/>
      <c r="G1336"/>
      <c r="H1336"/>
      <c r="Y1336" s="43"/>
    </row>
    <row r="1337" spans="1:25">
      <c r="A1337"/>
      <c r="B1337"/>
      <c r="C1337" s="1"/>
      <c r="D1337"/>
      <c r="E1337"/>
      <c r="F1337"/>
      <c r="G1337"/>
      <c r="H1337"/>
      <c r="Y1337" s="43"/>
    </row>
    <row r="1338" spans="1:25">
      <c r="A1338"/>
      <c r="B1338"/>
      <c r="C1338" s="1"/>
      <c r="D1338"/>
      <c r="E1338"/>
      <c r="F1338"/>
      <c r="G1338"/>
      <c r="H1338"/>
      <c r="Y1338" s="43"/>
    </row>
    <row r="1339" spans="1:25">
      <c r="A1339"/>
      <c r="B1339"/>
      <c r="C1339" s="1"/>
      <c r="D1339"/>
      <c r="E1339"/>
      <c r="F1339"/>
      <c r="G1339"/>
      <c r="H1339"/>
      <c r="Y1339" s="43"/>
    </row>
    <row r="1340" spans="1:25">
      <c r="A1340"/>
      <c r="B1340"/>
      <c r="C1340" s="1"/>
      <c r="D1340"/>
      <c r="E1340"/>
      <c r="F1340"/>
      <c r="G1340"/>
      <c r="H1340"/>
      <c r="Y1340" s="43"/>
    </row>
    <row r="1341" spans="1:25">
      <c r="A1341"/>
      <c r="B1341"/>
      <c r="C1341" s="1"/>
      <c r="D1341"/>
      <c r="E1341"/>
      <c r="F1341"/>
      <c r="G1341"/>
      <c r="H1341"/>
      <c r="Y1341" s="43"/>
    </row>
    <row r="1342" spans="1:25">
      <c r="A1342"/>
      <c r="B1342"/>
      <c r="C1342" s="1"/>
      <c r="D1342"/>
      <c r="E1342"/>
      <c r="F1342"/>
      <c r="G1342"/>
      <c r="H1342"/>
      <c r="Y1342" s="43"/>
    </row>
    <row r="1343" spans="1:25">
      <c r="A1343"/>
      <c r="B1343"/>
      <c r="C1343" s="1"/>
      <c r="D1343"/>
      <c r="E1343"/>
      <c r="F1343"/>
      <c r="G1343"/>
      <c r="H1343"/>
      <c r="Y1343" s="43"/>
    </row>
    <row r="1344" spans="1:25">
      <c r="A1344"/>
      <c r="B1344"/>
      <c r="C1344" s="1"/>
      <c r="D1344"/>
      <c r="E1344"/>
      <c r="F1344"/>
      <c r="G1344"/>
      <c r="H1344"/>
      <c r="Y1344" s="43"/>
    </row>
    <row r="1345" spans="1:25">
      <c r="A1345"/>
      <c r="B1345"/>
      <c r="C1345" s="1"/>
      <c r="D1345"/>
      <c r="E1345"/>
      <c r="F1345"/>
      <c r="G1345"/>
      <c r="H1345"/>
      <c r="Y1345" s="43"/>
    </row>
    <row r="1346" spans="1:25">
      <c r="A1346"/>
      <c r="B1346"/>
      <c r="C1346" s="1"/>
      <c r="D1346"/>
      <c r="E1346"/>
      <c r="F1346"/>
      <c r="G1346"/>
      <c r="H1346"/>
      <c r="Y1346" s="43"/>
    </row>
    <row r="1347" spans="1:25">
      <c r="A1347"/>
      <c r="B1347"/>
      <c r="C1347" s="1"/>
      <c r="D1347"/>
      <c r="E1347"/>
      <c r="F1347"/>
      <c r="G1347"/>
      <c r="H1347"/>
      <c r="Y1347" s="43"/>
    </row>
    <row r="1348" spans="1:25">
      <c r="A1348"/>
      <c r="B1348"/>
      <c r="C1348" s="1"/>
      <c r="D1348"/>
      <c r="E1348"/>
      <c r="F1348"/>
      <c r="G1348"/>
      <c r="H1348"/>
      <c r="Y1348" s="43"/>
    </row>
    <row r="1349" spans="1:25">
      <c r="A1349"/>
      <c r="B1349"/>
      <c r="C1349" s="1"/>
      <c r="D1349"/>
      <c r="E1349"/>
      <c r="F1349"/>
      <c r="G1349"/>
      <c r="H1349"/>
      <c r="Y1349" s="43"/>
    </row>
    <row r="1350" spans="1:25">
      <c r="A1350"/>
      <c r="B1350"/>
      <c r="C1350" s="1"/>
      <c r="D1350"/>
      <c r="E1350"/>
      <c r="F1350"/>
      <c r="G1350"/>
      <c r="H1350"/>
      <c r="Y1350" s="43"/>
    </row>
    <row r="1351" spans="1:25">
      <c r="A1351"/>
      <c r="B1351"/>
      <c r="C1351" s="1"/>
      <c r="D1351"/>
      <c r="E1351"/>
      <c r="F1351"/>
      <c r="G1351"/>
      <c r="H1351"/>
      <c r="Y1351" s="43"/>
    </row>
    <row r="1352" spans="1:25">
      <c r="A1352"/>
      <c r="B1352"/>
      <c r="C1352" s="1"/>
      <c r="D1352"/>
      <c r="E1352"/>
      <c r="F1352"/>
      <c r="G1352"/>
      <c r="H1352"/>
      <c r="Y1352" s="43"/>
    </row>
    <row r="1353" spans="1:25">
      <c r="A1353"/>
      <c r="B1353"/>
      <c r="C1353" s="1"/>
      <c r="D1353"/>
      <c r="E1353"/>
      <c r="F1353"/>
      <c r="G1353"/>
      <c r="H1353"/>
      <c r="Y1353" s="43"/>
    </row>
    <row r="1354" spans="1:25">
      <c r="A1354"/>
      <c r="B1354"/>
      <c r="C1354" s="1"/>
      <c r="D1354"/>
      <c r="E1354"/>
      <c r="F1354"/>
      <c r="G1354"/>
      <c r="H1354"/>
      <c r="Y1354" s="43"/>
    </row>
    <row r="1355" spans="1:25">
      <c r="A1355"/>
      <c r="B1355"/>
      <c r="C1355" s="1"/>
      <c r="D1355"/>
      <c r="E1355"/>
      <c r="F1355"/>
      <c r="G1355"/>
      <c r="H1355"/>
      <c r="Y1355" s="43"/>
    </row>
    <row r="1356" spans="1:25">
      <c r="A1356"/>
      <c r="B1356"/>
      <c r="C1356" s="1"/>
      <c r="D1356"/>
      <c r="E1356"/>
      <c r="F1356"/>
      <c r="G1356"/>
      <c r="H1356"/>
      <c r="Y1356" s="43"/>
    </row>
    <row r="1357" spans="1:25">
      <c r="A1357"/>
      <c r="B1357"/>
      <c r="C1357" s="1"/>
      <c r="D1357"/>
      <c r="E1357"/>
      <c r="F1357"/>
      <c r="G1357"/>
      <c r="H1357"/>
      <c r="Y1357" s="43"/>
    </row>
    <row r="1358" spans="1:25">
      <c r="A1358"/>
      <c r="B1358"/>
      <c r="C1358" s="1"/>
      <c r="D1358"/>
      <c r="E1358"/>
      <c r="F1358"/>
      <c r="G1358"/>
      <c r="H1358"/>
      <c r="Y1358" s="43"/>
    </row>
    <row r="1359" spans="1:25">
      <c r="A1359"/>
      <c r="B1359"/>
      <c r="C1359" s="1"/>
      <c r="D1359"/>
      <c r="E1359"/>
      <c r="F1359"/>
      <c r="G1359"/>
      <c r="H1359"/>
      <c r="Y1359" s="43"/>
    </row>
    <row r="1360" spans="1:25">
      <c r="A1360"/>
      <c r="B1360"/>
      <c r="C1360" s="1"/>
      <c r="D1360"/>
      <c r="E1360"/>
      <c r="F1360"/>
      <c r="G1360"/>
      <c r="H1360"/>
      <c r="Y1360" s="43"/>
    </row>
    <row r="1361" spans="1:28">
      <c r="A1361"/>
      <c r="B1361"/>
      <c r="C1361" s="1"/>
      <c r="D1361"/>
      <c r="E1361"/>
      <c r="F1361"/>
      <c r="G1361"/>
      <c r="H1361"/>
      <c r="Y1361" s="43"/>
    </row>
    <row r="1362" spans="1:28">
      <c r="A1362"/>
      <c r="B1362"/>
      <c r="C1362" s="1"/>
      <c r="D1362"/>
      <c r="E1362"/>
      <c r="F1362"/>
      <c r="G1362"/>
      <c r="H1362"/>
      <c r="Y1362" s="43"/>
    </row>
    <row r="1363" spans="1:28">
      <c r="A1363"/>
      <c r="B1363"/>
      <c r="C1363" s="1"/>
      <c r="D1363"/>
      <c r="E1363"/>
      <c r="F1363"/>
      <c r="G1363"/>
      <c r="H1363"/>
      <c r="Y1363" s="43"/>
    </row>
    <row r="1364" spans="1:28">
      <c r="A1364"/>
      <c r="B1364"/>
      <c r="C1364" s="1"/>
      <c r="D1364"/>
      <c r="E1364"/>
      <c r="F1364"/>
      <c r="G1364"/>
      <c r="H1364"/>
      <c r="Y1364" s="43"/>
    </row>
    <row r="1365" spans="1:28">
      <c r="A1365"/>
      <c r="B1365"/>
      <c r="C1365" s="1"/>
      <c r="D1365"/>
      <c r="E1365"/>
      <c r="F1365"/>
      <c r="G1365"/>
      <c r="H1365"/>
      <c r="Y1365" s="43"/>
    </row>
    <row r="1366" spans="1:28">
      <c r="A1366"/>
      <c r="B1366"/>
      <c r="C1366" s="1"/>
      <c r="D1366"/>
      <c r="E1366"/>
      <c r="F1366"/>
      <c r="G1366"/>
      <c r="H1366"/>
      <c r="Y1366" s="43"/>
    </row>
    <row r="1367" spans="1:28">
      <c r="A1367"/>
      <c r="B1367"/>
      <c r="C1367" s="1"/>
      <c r="D1367"/>
      <c r="E1367"/>
      <c r="F1367"/>
      <c r="G1367"/>
      <c r="H1367"/>
      <c r="Y1367" s="43"/>
    </row>
    <row r="1368" spans="1:28">
      <c r="A1368"/>
      <c r="B1368"/>
      <c r="C1368" s="1"/>
      <c r="D1368"/>
      <c r="E1368"/>
      <c r="F1368"/>
      <c r="G1368"/>
      <c r="H1368"/>
      <c r="Y1368" s="43"/>
    </row>
    <row r="1369" spans="1:28">
      <c r="A1369"/>
      <c r="B1369"/>
      <c r="C1369" s="1"/>
      <c r="D1369"/>
      <c r="E1369"/>
      <c r="F1369"/>
      <c r="G1369"/>
      <c r="H1369"/>
      <c r="Y1369" s="43"/>
    </row>
    <row r="1370" spans="1:28">
      <c r="A1370"/>
      <c r="B1370"/>
      <c r="C1370" s="1"/>
      <c r="D1370"/>
      <c r="E1370"/>
      <c r="F1370"/>
      <c r="G1370"/>
      <c r="H1370"/>
      <c r="Y1370" s="43"/>
    </row>
    <row r="1371" spans="1:28">
      <c r="A1371"/>
      <c r="B1371"/>
      <c r="C1371" s="1"/>
      <c r="D1371"/>
      <c r="E1371"/>
      <c r="F1371"/>
      <c r="G1371"/>
      <c r="H1371"/>
      <c r="Y1371" s="43"/>
    </row>
    <row r="1372" spans="1:28">
      <c r="A1372"/>
      <c r="B1372"/>
      <c r="C1372" s="1"/>
      <c r="D1372"/>
      <c r="E1372"/>
      <c r="F1372"/>
      <c r="G1372"/>
      <c r="H1372"/>
      <c r="Y1372" s="43"/>
    </row>
    <row r="1373" spans="1:28">
      <c r="A1373"/>
      <c r="B1373"/>
      <c r="C1373" s="1"/>
      <c r="D1373"/>
      <c r="E1373"/>
      <c r="F1373"/>
      <c r="G1373"/>
      <c r="H1373"/>
      <c r="Y1373" s="43"/>
    </row>
    <row r="1374" spans="1:28">
      <c r="A1374"/>
      <c r="B1374"/>
      <c r="C1374" s="1"/>
      <c r="D1374"/>
      <c r="E1374"/>
      <c r="F1374"/>
      <c r="G1374"/>
      <c r="H1374"/>
      <c r="Y1374" s="43"/>
    </row>
    <row r="1375" spans="1:28">
      <c r="A1375"/>
      <c r="B1375"/>
      <c r="C1375" s="1"/>
      <c r="D1375"/>
      <c r="E1375"/>
      <c r="F1375"/>
      <c r="G1375"/>
      <c r="H1375"/>
      <c r="Y1375" s="43"/>
    </row>
    <row r="1376" spans="1:28">
      <c r="Z1376">
        <f t="shared" ref="Z1376" si="3">IFERROR(AA1376,D1376)</f>
        <v>0</v>
      </c>
      <c r="AA1376" t="e">
        <f>VLOOKUP(D1376,Sheet7!$B$2:$C$13,2,FALSE)</f>
        <v>#N/A</v>
      </c>
      <c r="AB1376" t="e">
        <v>#N/A</v>
      </c>
    </row>
  </sheetData>
  <autoFilter ref="A1:Z231"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4"/>
  <sheetViews>
    <sheetView zoomScale="110" zoomScaleNormal="110" workbookViewId="0">
      <pane xSplit="4" ySplit="4" topLeftCell="E5" activePane="bottomRight" state="frozen"/>
      <selection pane="topRight" activeCell="E1" sqref="E1"/>
      <selection pane="bottomLeft" activeCell="A4" sqref="A4"/>
      <selection pane="bottomRight" activeCell="Q70" sqref="Q70"/>
    </sheetView>
  </sheetViews>
  <sheetFormatPr defaultRowHeight="20.45" customHeight="1"/>
  <cols>
    <col min="1" max="1" width="12.625" customWidth="1"/>
    <col min="2" max="2" width="17" customWidth="1"/>
    <col min="3" max="3" width="21.5" customWidth="1"/>
    <col min="4" max="4" width="3.625" customWidth="1"/>
    <col min="5" max="5" width="16" style="9" bestFit="1" customWidth="1"/>
    <col min="6" max="6" width="13.125" style="9" customWidth="1"/>
    <col min="7" max="7" width="13" style="9" customWidth="1"/>
    <col min="8" max="8" width="13.875" style="9" customWidth="1"/>
    <col min="9" max="9" width="13.375" style="9" bestFit="1" customWidth="1"/>
    <col min="10" max="10" width="14.75" style="9" bestFit="1" customWidth="1"/>
    <col min="11" max="11" width="14.375" style="9" customWidth="1"/>
    <col min="12" max="12" width="19.125" style="9" customWidth="1"/>
    <col min="13" max="13" width="12.75" style="9" customWidth="1"/>
    <col min="14" max="14" width="7.625" style="9" customWidth="1"/>
    <col min="15" max="15" width="11" style="9" customWidth="1"/>
    <col min="16" max="16" width="15.25" style="9" customWidth="1"/>
    <col min="17" max="17" width="8.125" bestFit="1" customWidth="1"/>
    <col min="18" max="25" width="7.375" customWidth="1"/>
    <col min="26" max="26" width="7.375" bestFit="1" customWidth="1"/>
    <col min="27" max="37" width="7.375" customWidth="1"/>
    <col min="38" max="38" width="7.375" bestFit="1" customWidth="1"/>
    <col min="39" max="58" width="7.375" customWidth="1"/>
    <col min="59" max="120" width="9.625" customWidth="1"/>
    <col min="121" max="121" width="8" customWidth="1"/>
    <col min="122" max="122" width="9.625" customWidth="1"/>
    <col min="123" max="123" width="6.25" customWidth="1"/>
    <col min="124" max="127" width="9.625" customWidth="1"/>
    <col min="128" max="128" width="7.375" customWidth="1"/>
    <col min="129" max="130" width="9.625" customWidth="1"/>
    <col min="131" max="131" width="6.25" customWidth="1"/>
    <col min="132" max="136" width="9.625" customWidth="1"/>
    <col min="137" max="137" width="6.25" customWidth="1"/>
    <col min="138" max="142" width="9.625" customWidth="1"/>
    <col min="143" max="143" width="6.25" customWidth="1"/>
    <col min="144" max="151" width="9.625" customWidth="1"/>
    <col min="152" max="152" width="6.25" customWidth="1"/>
    <col min="153" max="157" width="9.625" customWidth="1"/>
    <col min="158" max="158" width="9.625" bestFit="1" customWidth="1"/>
    <col min="159" max="169" width="9.625" customWidth="1"/>
    <col min="170" max="170" width="8" customWidth="1"/>
    <col min="171" max="171" width="14" customWidth="1"/>
    <col min="172" max="172" width="7.375" customWidth="1"/>
    <col min="173" max="173" width="14" customWidth="1"/>
    <col min="174" max="174" width="6.25" customWidth="1"/>
    <col min="175" max="175" width="14" customWidth="1"/>
    <col min="176" max="176" width="6.25" customWidth="1"/>
    <col min="177" max="177" width="14" customWidth="1"/>
    <col min="178" max="178" width="6.25" customWidth="1"/>
    <col min="179" max="179" width="14" customWidth="1"/>
    <col min="180" max="180" width="7.375" customWidth="1"/>
    <col min="181" max="181" width="14" customWidth="1"/>
    <col min="182" max="182" width="7.375" customWidth="1"/>
    <col min="183" max="183" width="14" bestFit="1" customWidth="1"/>
    <col min="184" max="184" width="7.375" customWidth="1"/>
    <col min="185" max="185" width="14" customWidth="1"/>
    <col min="186" max="186" width="9.625" customWidth="1"/>
    <col min="187" max="187" width="14" bestFit="1" customWidth="1"/>
    <col min="188" max="188" width="6.25" customWidth="1"/>
    <col min="189" max="189" width="14" bestFit="1" customWidth="1"/>
    <col min="190" max="190" width="7.375" customWidth="1"/>
    <col min="191" max="191" width="14" customWidth="1"/>
    <col min="192" max="192" width="9.625" customWidth="1"/>
    <col min="193" max="193" width="14" bestFit="1" customWidth="1"/>
    <col min="194" max="194" width="9.625" bestFit="1" customWidth="1"/>
    <col min="195" max="195" width="14" customWidth="1"/>
    <col min="196" max="196" width="9.625" customWidth="1"/>
    <col min="197" max="197" width="14" customWidth="1"/>
    <col min="198" max="198" width="9.625" customWidth="1"/>
    <col min="199" max="199" width="14" customWidth="1"/>
    <col min="200" max="200" width="9.625" customWidth="1"/>
    <col min="201" max="201" width="14" bestFit="1" customWidth="1"/>
    <col min="202" max="202" width="9.625" customWidth="1"/>
    <col min="203" max="203" width="14" customWidth="1"/>
    <col min="204" max="204" width="6.25" customWidth="1"/>
    <col min="205" max="205" width="14" customWidth="1"/>
    <col min="206" max="206" width="9.625" bestFit="1" customWidth="1"/>
    <col min="207" max="207" width="14" customWidth="1"/>
    <col min="208" max="208" width="9.625" customWidth="1"/>
    <col min="209" max="209" width="15.25" customWidth="1"/>
    <col min="210" max="210" width="9.625" customWidth="1"/>
    <col min="211" max="211" width="14" bestFit="1" customWidth="1"/>
    <col min="212" max="212" width="6.25" customWidth="1"/>
    <col min="213" max="213" width="14" customWidth="1"/>
    <col min="214" max="214" width="9.625" customWidth="1"/>
    <col min="215" max="215" width="14" customWidth="1"/>
    <col min="216" max="216" width="9.625" customWidth="1"/>
    <col min="217" max="217" width="14" bestFit="1" customWidth="1"/>
    <col min="218" max="218" width="9.625" bestFit="1" customWidth="1"/>
    <col min="219" max="219" width="14" bestFit="1" customWidth="1"/>
    <col min="220" max="220" width="9.625" customWidth="1"/>
    <col min="221" max="221" width="14" customWidth="1"/>
    <col min="222" max="222" width="9.625" customWidth="1"/>
    <col min="223" max="223" width="14" customWidth="1"/>
    <col min="224" max="224" width="6.25" customWidth="1"/>
    <col min="225" max="225" width="14" bestFit="1" customWidth="1"/>
    <col min="226" max="226" width="9.625" customWidth="1"/>
    <col min="227" max="227" width="14" customWidth="1"/>
    <col min="228" max="228" width="6.25" customWidth="1"/>
    <col min="229" max="229" width="14" bestFit="1" customWidth="1"/>
    <col min="230" max="230" width="9.625" bestFit="1" customWidth="1"/>
    <col min="231" max="231" width="14" bestFit="1" customWidth="1"/>
    <col min="232" max="232" width="6.25" customWidth="1"/>
    <col min="233" max="233" width="14" customWidth="1"/>
    <col min="234" max="234" width="6.25" customWidth="1"/>
    <col min="235" max="235" width="14" customWidth="1"/>
    <col min="236" max="236" width="9.625" customWidth="1"/>
    <col min="237" max="237" width="14" bestFit="1" customWidth="1"/>
    <col min="238" max="238" width="9.625" customWidth="1"/>
    <col min="239" max="239" width="14" customWidth="1"/>
    <col min="240" max="240" width="9.625" customWidth="1"/>
    <col min="241" max="241" width="14" customWidth="1"/>
    <col min="242" max="242" width="9.625" bestFit="1" customWidth="1"/>
    <col min="243" max="243" width="14" bestFit="1" customWidth="1"/>
    <col min="244" max="244" width="6.25" customWidth="1"/>
    <col min="245" max="245" width="14" customWidth="1"/>
    <col min="246" max="246" width="9.625" customWidth="1"/>
    <col min="247" max="247" width="14" bestFit="1" customWidth="1"/>
    <col min="248" max="248" width="9.625" customWidth="1"/>
    <col min="249" max="249" width="14" bestFit="1" customWidth="1"/>
    <col min="250" max="250" width="9.625" customWidth="1"/>
    <col min="251" max="251" width="14" customWidth="1"/>
    <col min="252" max="252" width="9.625" customWidth="1"/>
    <col min="253" max="253" width="14" bestFit="1" customWidth="1"/>
    <col min="254" max="254" width="7.375" customWidth="1"/>
    <col min="255" max="255" width="14" bestFit="1" customWidth="1"/>
    <col min="256" max="256" width="9.625" customWidth="1"/>
    <col min="257" max="257" width="14" customWidth="1"/>
    <col min="258" max="258" width="9.625" customWidth="1"/>
    <col min="259" max="259" width="14" bestFit="1" customWidth="1"/>
    <col min="260" max="260" width="6.25" customWidth="1"/>
    <col min="261" max="261" width="14" customWidth="1"/>
    <col min="262" max="262" width="9.625" customWidth="1"/>
    <col min="263" max="263" width="14" customWidth="1"/>
    <col min="264" max="264" width="9.625" customWidth="1"/>
    <col min="265" max="265" width="14" customWidth="1"/>
    <col min="266" max="266" width="9.625" bestFit="1" customWidth="1"/>
    <col min="267" max="267" width="14" bestFit="1" customWidth="1"/>
    <col min="268" max="268" width="9.625" customWidth="1"/>
    <col min="269" max="269" width="14" customWidth="1"/>
    <col min="270" max="270" width="9.625" customWidth="1"/>
    <col min="271" max="271" width="14" bestFit="1" customWidth="1"/>
    <col min="272" max="272" width="6.25" customWidth="1"/>
    <col min="273" max="273" width="14" bestFit="1" customWidth="1"/>
    <col min="274" max="274" width="9.625" customWidth="1"/>
    <col min="275" max="275" width="14" customWidth="1"/>
    <col min="276" max="276" width="9.625" customWidth="1"/>
    <col min="277" max="277" width="14" bestFit="1" customWidth="1"/>
    <col min="278" max="278" width="9.625" bestFit="1" customWidth="1"/>
    <col min="279" max="279" width="14" customWidth="1"/>
    <col min="280" max="280" width="9.625" customWidth="1"/>
    <col min="281" max="281" width="14" customWidth="1"/>
    <col min="282" max="282" width="9.625" customWidth="1"/>
    <col min="283" max="283" width="14" customWidth="1"/>
    <col min="284" max="284" width="6.25" customWidth="1"/>
    <col min="285" max="285" width="14" customWidth="1"/>
    <col min="286" max="286" width="9.625" customWidth="1"/>
    <col min="287" max="287" width="14" customWidth="1"/>
    <col min="288" max="288" width="9.625" customWidth="1"/>
    <col min="289" max="289" width="14" customWidth="1"/>
    <col min="290" max="290" width="9.625" bestFit="1" customWidth="1"/>
    <col min="291" max="291" width="14" bestFit="1" customWidth="1"/>
    <col min="292" max="292" width="9.625" customWidth="1"/>
    <col min="293" max="293" width="14" customWidth="1"/>
    <col min="294" max="294" width="9.625" customWidth="1"/>
    <col min="295" max="295" width="14" bestFit="1" customWidth="1"/>
    <col min="296" max="296" width="9.625" customWidth="1"/>
    <col min="297" max="297" width="15.25" customWidth="1"/>
    <col min="298" max="298" width="9.625" customWidth="1"/>
    <col min="299" max="299" width="14" customWidth="1"/>
    <col min="300" max="300" width="9.625" customWidth="1"/>
    <col min="301" max="301" width="14" bestFit="1" customWidth="1"/>
    <col min="302" max="302" width="6.25" customWidth="1"/>
    <col min="303" max="303" width="14" bestFit="1" customWidth="1"/>
    <col min="304" max="304" width="9.625" customWidth="1"/>
    <col min="305" max="305" width="14" customWidth="1"/>
    <col min="306" max="306" width="9.625" customWidth="1"/>
    <col min="307" max="307" width="14" customWidth="1"/>
    <col min="308" max="308" width="9.625" customWidth="1"/>
    <col min="309" max="309" width="15.25" bestFit="1" customWidth="1"/>
    <col min="310" max="310" width="9.625" customWidth="1"/>
    <col min="311" max="311" width="14" customWidth="1"/>
    <col min="312" max="312" width="9.625" customWidth="1"/>
    <col min="313" max="313" width="14" customWidth="1"/>
    <col min="314" max="314" width="9.625" customWidth="1"/>
    <col min="315" max="315" width="14" bestFit="1" customWidth="1"/>
    <col min="316" max="316" width="9.625" customWidth="1"/>
    <col min="317" max="317" width="14" customWidth="1"/>
    <col min="318" max="318" width="9.625" customWidth="1"/>
    <col min="319" max="319" width="14" bestFit="1" customWidth="1"/>
    <col min="320" max="320" width="9.625" customWidth="1"/>
    <col min="321" max="321" width="14" customWidth="1"/>
    <col min="322" max="322" width="9.625" customWidth="1"/>
    <col min="323" max="323" width="14" customWidth="1"/>
    <col min="324" max="324" width="9.625" customWidth="1"/>
    <col min="325" max="325" width="14" bestFit="1" customWidth="1"/>
    <col min="326" max="326" width="9.625" bestFit="1" customWidth="1"/>
    <col min="327" max="327" width="14" bestFit="1" customWidth="1"/>
    <col min="328" max="328" width="9.625" customWidth="1"/>
    <col min="329" max="329" width="14" customWidth="1"/>
    <col min="330" max="330" width="9.625" customWidth="1"/>
    <col min="331" max="331" width="15.25" bestFit="1" customWidth="1"/>
    <col min="332" max="332" width="9.625" customWidth="1"/>
    <col min="333" max="333" width="14" bestFit="1" customWidth="1"/>
    <col min="334" max="334" width="9.625" customWidth="1"/>
    <col min="335" max="335" width="14" customWidth="1"/>
    <col min="336" max="336" width="9.625" customWidth="1"/>
    <col min="337" max="337" width="15.25" bestFit="1" customWidth="1"/>
    <col min="338" max="338" width="8" customWidth="1"/>
    <col min="339" max="339" width="14" customWidth="1"/>
    <col min="340" max="340" width="14" bestFit="1" customWidth="1"/>
    <col min="341" max="341" width="6.25" customWidth="1"/>
    <col min="342" max="343" width="14" bestFit="1" customWidth="1"/>
    <col min="344" max="344" width="9.625" customWidth="1"/>
    <col min="345" max="346" width="14" bestFit="1" customWidth="1"/>
    <col min="347" max="347" width="6.25" customWidth="1"/>
    <col min="348" max="349" width="14" bestFit="1" customWidth="1"/>
    <col min="350" max="350" width="6.25" bestFit="1" customWidth="1"/>
    <col min="351" max="352" width="14" bestFit="1" customWidth="1"/>
    <col min="353" max="353" width="9.625" customWidth="1"/>
    <col min="354" max="354" width="14" bestFit="1" customWidth="1"/>
    <col min="355" max="355" width="14" customWidth="1"/>
    <col min="356" max="356" width="9.625" customWidth="1"/>
    <col min="357" max="358" width="14" bestFit="1" customWidth="1"/>
    <col min="359" max="359" width="9.625" customWidth="1"/>
    <col min="360" max="360" width="14" customWidth="1"/>
    <col min="361" max="361" width="14" bestFit="1" customWidth="1"/>
    <col min="362" max="362" width="9.625" customWidth="1"/>
    <col min="363" max="364" width="14" customWidth="1"/>
    <col min="365" max="365" width="6.25" customWidth="1"/>
    <col min="366" max="367" width="14" bestFit="1" customWidth="1"/>
    <col min="368" max="368" width="9.625" customWidth="1"/>
    <col min="369" max="370" width="14" bestFit="1" customWidth="1"/>
    <col min="371" max="371" width="9.625" customWidth="1"/>
    <col min="372" max="373" width="14" bestFit="1" customWidth="1"/>
    <col min="374" max="374" width="9.625" bestFit="1" customWidth="1"/>
    <col min="375" max="376" width="14" bestFit="1" customWidth="1"/>
    <col min="377" max="377" width="9.625" customWidth="1"/>
    <col min="378" max="378" width="14" bestFit="1" customWidth="1"/>
    <col min="379" max="379" width="14" customWidth="1"/>
    <col min="380" max="380" width="7.375" customWidth="1"/>
    <col min="381" max="382" width="14" bestFit="1" customWidth="1"/>
    <col min="383" max="383" width="9.625" customWidth="1"/>
    <col min="384" max="384" width="14" customWidth="1"/>
    <col min="385" max="385" width="14" bestFit="1" customWidth="1"/>
    <col min="386" max="386" width="9.625" bestFit="1" customWidth="1"/>
    <col min="387" max="388" width="14" customWidth="1"/>
    <col min="389" max="389" width="6.25" customWidth="1"/>
    <col min="390" max="390" width="14" bestFit="1" customWidth="1"/>
    <col min="391" max="391" width="14" customWidth="1"/>
    <col min="392" max="392" width="9.625" customWidth="1"/>
    <col min="393" max="394" width="14" bestFit="1" customWidth="1"/>
    <col min="395" max="395" width="9.625" customWidth="1"/>
    <col min="396" max="397" width="14" customWidth="1"/>
    <col min="398" max="398" width="9.625" bestFit="1" customWidth="1"/>
    <col min="399" max="399" width="14" bestFit="1" customWidth="1"/>
    <col min="400" max="400" width="14" customWidth="1"/>
    <col min="401" max="401" width="9.625" customWidth="1"/>
    <col min="402" max="403" width="14" bestFit="1" customWidth="1"/>
    <col min="404" max="404" width="9.625" customWidth="1"/>
    <col min="405" max="406" width="14" bestFit="1" customWidth="1"/>
    <col min="407" max="407" width="6.25" customWidth="1"/>
    <col min="408" max="409" width="14" customWidth="1"/>
    <col min="410" max="410" width="9.625" bestFit="1" customWidth="1"/>
    <col min="411" max="412" width="14" bestFit="1" customWidth="1"/>
    <col min="413" max="413" width="9.625" customWidth="1"/>
    <col min="414" max="414" width="14" bestFit="1" customWidth="1"/>
    <col min="415" max="415" width="14" customWidth="1"/>
    <col min="416" max="416" width="9.625" customWidth="1"/>
    <col min="417" max="417" width="14" customWidth="1"/>
    <col min="418" max="418" width="14" bestFit="1" customWidth="1"/>
    <col min="419" max="419" width="9.625" customWidth="1"/>
    <col min="420" max="421" width="14" bestFit="1" customWidth="1"/>
    <col min="422" max="422" width="9.625" bestFit="1" customWidth="1"/>
    <col min="423" max="424" width="14" customWidth="1"/>
    <col min="425" max="425" width="6.25" customWidth="1"/>
    <col min="426" max="427" width="14" bestFit="1" customWidth="1"/>
    <col min="428" max="428" width="9.625" customWidth="1"/>
    <col min="429" max="429" width="14" customWidth="1"/>
    <col min="430" max="430" width="14" bestFit="1" customWidth="1"/>
    <col min="431" max="431" width="9.625" customWidth="1"/>
    <col min="432" max="433" width="14" customWidth="1"/>
    <col min="434" max="434" width="9.625" bestFit="1" customWidth="1"/>
    <col min="435" max="435" width="14" bestFit="1" customWidth="1"/>
    <col min="436" max="436" width="14" customWidth="1"/>
    <col min="437" max="437" width="9.625" customWidth="1"/>
    <col min="438" max="439" width="14" bestFit="1" customWidth="1"/>
    <col min="440" max="440" width="9.625" customWidth="1"/>
    <col min="441" max="441" width="14" customWidth="1"/>
    <col min="442" max="442" width="14" bestFit="1" customWidth="1"/>
    <col min="443" max="443" width="9.625" customWidth="1"/>
    <col min="444" max="445" width="15.25" bestFit="1" customWidth="1"/>
    <col min="446" max="446" width="9.625" bestFit="1" customWidth="1"/>
    <col min="447" max="447" width="14" customWidth="1"/>
    <col min="448" max="448" width="14" bestFit="1" customWidth="1"/>
    <col min="449" max="449" width="9.625" customWidth="1"/>
    <col min="450" max="451" width="14" customWidth="1"/>
    <col min="452" max="452" width="6.25" customWidth="1"/>
    <col min="453" max="453" width="14" customWidth="1"/>
    <col min="454" max="454" width="14" bestFit="1" customWidth="1"/>
    <col min="455" max="455" width="9.625" customWidth="1"/>
    <col min="456" max="457" width="14" customWidth="1"/>
    <col min="458" max="458" width="9.625" bestFit="1" customWidth="1"/>
    <col min="459" max="460" width="14" bestFit="1" customWidth="1"/>
    <col min="461" max="461" width="9.625" customWidth="1"/>
    <col min="462" max="462" width="15.25" bestFit="1" customWidth="1"/>
    <col min="463" max="463" width="15.25" customWidth="1"/>
    <col min="464" max="464" width="9.625" customWidth="1"/>
    <col min="465" max="466" width="14" bestFit="1" customWidth="1"/>
    <col min="467" max="467" width="9.625" customWidth="1"/>
    <col min="468" max="469" width="14" bestFit="1" customWidth="1"/>
    <col min="470" max="470" width="9.625" bestFit="1" customWidth="1"/>
    <col min="471" max="472" width="14" customWidth="1"/>
    <col min="473" max="473" width="9.625" customWidth="1"/>
    <col min="474" max="475" width="14" customWidth="1"/>
    <col min="476" max="476" width="9.625" customWidth="1"/>
    <col min="477" max="478" width="14" bestFit="1" customWidth="1"/>
    <col min="479" max="479" width="9.625" customWidth="1"/>
    <col min="480" max="481" width="14" bestFit="1" customWidth="1"/>
    <col min="482" max="482" width="9.625" bestFit="1" customWidth="1"/>
    <col min="483" max="484" width="14" bestFit="1" customWidth="1"/>
    <col min="485" max="485" width="9.625" customWidth="1"/>
    <col min="486" max="487" width="14" bestFit="1" customWidth="1"/>
    <col min="488" max="488" width="9.625" customWidth="1"/>
    <col min="489" max="489" width="14" customWidth="1"/>
    <col min="490" max="490" width="14" bestFit="1" customWidth="1"/>
    <col min="491" max="491" width="9.625" customWidth="1"/>
    <col min="492" max="493" width="14" bestFit="1" customWidth="1"/>
    <col min="494" max="494" width="9.625" bestFit="1" customWidth="1"/>
    <col min="495" max="496" width="15.25" customWidth="1"/>
    <col min="497" max="497" width="9.625" customWidth="1"/>
    <col min="498" max="499" width="14" customWidth="1"/>
    <col min="500" max="500" width="9.625" customWidth="1"/>
    <col min="501" max="501" width="14" customWidth="1"/>
    <col min="502" max="502" width="14" bestFit="1" customWidth="1"/>
    <col min="503" max="503" width="9.625" customWidth="1"/>
    <col min="504" max="505" width="15.25" customWidth="1"/>
    <col min="506" max="506" width="8" bestFit="1" customWidth="1"/>
    <col min="507" max="508" width="14" bestFit="1" customWidth="1"/>
    <col min="509" max="509" width="14" customWidth="1"/>
    <col min="510" max="510" width="9.625" bestFit="1" customWidth="1"/>
    <col min="511" max="511" width="14" customWidth="1"/>
    <col min="512" max="513" width="14" bestFit="1" customWidth="1"/>
    <col min="514" max="514" width="9.625" bestFit="1" customWidth="1"/>
    <col min="515" max="515" width="14" customWidth="1"/>
    <col min="516" max="517" width="14" bestFit="1" customWidth="1"/>
    <col min="518" max="518" width="6.25" bestFit="1" customWidth="1"/>
    <col min="519" max="520" width="14" customWidth="1"/>
    <col min="521" max="521" width="14" bestFit="1" customWidth="1"/>
    <col min="522" max="522" width="9.625" customWidth="1"/>
    <col min="523" max="524" width="14" customWidth="1"/>
    <col min="525" max="525" width="12.75" customWidth="1"/>
    <col min="526" max="526" width="9.625" bestFit="1" customWidth="1"/>
    <col min="527" max="529" width="14" customWidth="1"/>
    <col min="530" max="530" width="9.625" bestFit="1" customWidth="1"/>
    <col min="531" max="531" width="14" bestFit="1" customWidth="1"/>
    <col min="532" max="533" width="14" customWidth="1"/>
    <col min="534" max="534" width="9.625" bestFit="1" customWidth="1"/>
    <col min="535" max="535" width="14" bestFit="1" customWidth="1"/>
    <col min="536" max="537" width="14" customWidth="1"/>
    <col min="538" max="538" width="9.625" bestFit="1" customWidth="1"/>
    <col min="539" max="539" width="14" bestFit="1" customWidth="1"/>
    <col min="540" max="540" width="14" customWidth="1"/>
    <col min="541" max="541" width="12.75" bestFit="1" customWidth="1"/>
    <col min="542" max="542" width="6.25" bestFit="1" customWidth="1"/>
    <col min="543" max="544" width="14" bestFit="1" customWidth="1"/>
    <col min="545" max="545" width="14" customWidth="1"/>
    <col min="546" max="546" width="9.625" bestFit="1" customWidth="1"/>
    <col min="547" max="547" width="14" customWidth="1"/>
    <col min="548" max="549" width="14" bestFit="1" customWidth="1"/>
    <col min="550" max="550" width="9.625" bestFit="1" customWidth="1"/>
    <col min="551" max="552" width="14" customWidth="1"/>
    <col min="553" max="553" width="14" bestFit="1" customWidth="1"/>
    <col min="554" max="554" width="9.625" customWidth="1"/>
    <col min="555" max="557" width="14" customWidth="1"/>
    <col min="558" max="558" width="9.625" bestFit="1" customWidth="1"/>
    <col min="559" max="559" width="14" bestFit="1" customWidth="1"/>
    <col min="560" max="561" width="14" customWidth="1"/>
    <col min="562" max="562" width="9.625" bestFit="1" customWidth="1"/>
    <col min="563" max="563" width="14" bestFit="1" customWidth="1"/>
    <col min="564" max="565" width="14" customWidth="1"/>
    <col min="566" max="566" width="6.25" bestFit="1" customWidth="1"/>
    <col min="567" max="568" width="14" bestFit="1" customWidth="1"/>
    <col min="569" max="569" width="14" customWidth="1"/>
    <col min="570" max="570" width="9.625" bestFit="1" customWidth="1"/>
    <col min="571" max="571" width="14" customWidth="1"/>
    <col min="572" max="573" width="14" bestFit="1" customWidth="1"/>
    <col min="574" max="574" width="9.625" bestFit="1" customWidth="1"/>
    <col min="575" max="575" width="14" customWidth="1"/>
    <col min="576" max="577" width="14" bestFit="1" customWidth="1"/>
    <col min="578" max="578" width="9.625" customWidth="1"/>
    <col min="579" max="581" width="14" customWidth="1"/>
    <col min="582" max="582" width="9.625" bestFit="1" customWidth="1"/>
    <col min="583" max="583" width="14" bestFit="1" customWidth="1"/>
    <col min="584" max="585" width="14" customWidth="1"/>
    <col min="586" max="586" width="9.625" bestFit="1" customWidth="1"/>
    <col min="587" max="587" width="14" bestFit="1" customWidth="1"/>
    <col min="588" max="589" width="14" customWidth="1"/>
    <col min="590" max="590" width="9.625" bestFit="1" customWidth="1"/>
    <col min="591" max="593" width="15.25" bestFit="1" customWidth="1"/>
    <col min="594" max="594" width="9.625" bestFit="1" customWidth="1"/>
    <col min="595" max="595" width="14" customWidth="1"/>
    <col min="596" max="597" width="14" bestFit="1" customWidth="1"/>
    <col min="598" max="598" width="9.625" bestFit="1" customWidth="1"/>
    <col min="599" max="600" width="14" customWidth="1"/>
    <col min="601" max="601" width="14" bestFit="1" customWidth="1"/>
    <col min="602" max="602" width="6.25" bestFit="1" customWidth="1"/>
    <col min="603" max="604" width="14" customWidth="1"/>
    <col min="605" max="605" width="14" bestFit="1" customWidth="1"/>
    <col min="606" max="606" width="9.625" customWidth="1"/>
    <col min="607" max="608" width="14" customWidth="1"/>
    <col min="609" max="609" width="14" bestFit="1" customWidth="1"/>
    <col min="610" max="610" width="9.625" bestFit="1" customWidth="1"/>
    <col min="611" max="611" width="14" bestFit="1" customWidth="1"/>
    <col min="612" max="613" width="14" customWidth="1"/>
    <col min="614" max="614" width="9.625" bestFit="1" customWidth="1"/>
    <col min="615" max="617" width="15.25" bestFit="1" customWidth="1"/>
    <col min="618" max="618" width="9.625" bestFit="1" customWidth="1"/>
    <col min="619" max="619" width="14" customWidth="1"/>
    <col min="620" max="621" width="14" bestFit="1" customWidth="1"/>
    <col min="622" max="622" width="9.625" bestFit="1" customWidth="1"/>
    <col min="623" max="624" width="14" customWidth="1"/>
    <col min="625" max="625" width="14" bestFit="1" customWidth="1"/>
    <col min="626" max="626" width="9.625" customWidth="1"/>
    <col min="627" max="628" width="14" customWidth="1"/>
    <col min="629" max="629" width="14" bestFit="1" customWidth="1"/>
    <col min="630" max="630" width="9.625" bestFit="1" customWidth="1"/>
    <col min="631" max="633" width="14" customWidth="1"/>
    <col min="634" max="634" width="9.625" bestFit="1" customWidth="1"/>
    <col min="635" max="635" width="14" bestFit="1" customWidth="1"/>
    <col min="636" max="637" width="14" customWidth="1"/>
    <col min="638" max="638" width="9.625" bestFit="1" customWidth="1"/>
    <col min="639" max="640" width="14" bestFit="1" customWidth="1"/>
    <col min="641" max="641" width="14" customWidth="1"/>
    <col min="642" max="642" width="9.625" bestFit="1" customWidth="1"/>
    <col min="643" max="643" width="14" customWidth="1"/>
    <col min="644" max="645" width="14" bestFit="1" customWidth="1"/>
    <col min="646" max="646" width="9.625" bestFit="1" customWidth="1"/>
    <col min="647" max="648" width="14" customWidth="1"/>
    <col min="649" max="649" width="14" bestFit="1" customWidth="1"/>
    <col min="650" max="650" width="9.625" customWidth="1"/>
    <col min="651" max="653" width="14" customWidth="1"/>
    <col min="654" max="654" width="9.625" bestFit="1" customWidth="1"/>
    <col min="655" max="655" width="14" bestFit="1" customWidth="1"/>
    <col min="656" max="657" width="14" customWidth="1"/>
    <col min="658" max="658" width="9.625" bestFit="1" customWidth="1"/>
    <col min="659" max="661" width="15.25" bestFit="1" customWidth="1"/>
    <col min="662" max="662" width="9.625" bestFit="1" customWidth="1"/>
    <col min="663" max="664" width="14" bestFit="1" customWidth="1"/>
    <col min="665" max="665" width="14" customWidth="1"/>
    <col min="666" max="666" width="9.625" bestFit="1" customWidth="1"/>
    <col min="667" max="667" width="14" customWidth="1"/>
    <col min="668" max="669" width="14" bestFit="1" customWidth="1"/>
    <col min="670" max="670" width="9.625" bestFit="1" customWidth="1"/>
    <col min="671" max="673" width="15.25" bestFit="1" customWidth="1"/>
    <col min="674" max="674" width="8" bestFit="1" customWidth="1"/>
    <col min="675" max="677" width="14" customWidth="1"/>
    <col min="678" max="678" width="17.75" customWidth="1"/>
    <col min="679" max="679" width="9.625" customWidth="1"/>
    <col min="680" max="682" width="14" customWidth="1"/>
    <col min="683" max="683" width="17.75" customWidth="1"/>
    <col min="684" max="684" width="9.625" customWidth="1"/>
    <col min="685" max="687" width="14" customWidth="1"/>
    <col min="688" max="688" width="17.75" customWidth="1"/>
    <col min="689" max="689" width="9.625" customWidth="1"/>
    <col min="690" max="692" width="15.25" customWidth="1"/>
    <col min="693" max="693" width="17.75" customWidth="1"/>
    <col min="694" max="694" width="9.625" customWidth="1"/>
    <col min="695" max="697" width="14" customWidth="1"/>
    <col min="698" max="698" width="17.75" customWidth="1"/>
    <col min="699" max="699" width="9.625" customWidth="1"/>
    <col min="700" max="702" width="14" customWidth="1"/>
    <col min="703" max="703" width="6.25" customWidth="1"/>
    <col min="704" max="706" width="14" customWidth="1"/>
    <col min="707" max="707" width="17.75" customWidth="1"/>
    <col min="708" max="708" width="9.625" customWidth="1"/>
    <col min="709" max="711" width="14" customWidth="1"/>
    <col min="712" max="712" width="17.75" customWidth="1"/>
    <col min="713" max="713" width="9.625" customWidth="1"/>
    <col min="714" max="716" width="14" customWidth="1"/>
    <col min="717" max="717" width="17.75" customWidth="1"/>
    <col min="718" max="718" width="9.625" customWidth="1"/>
    <col min="719" max="721" width="15.25" customWidth="1"/>
    <col min="722" max="722" width="17.75" customWidth="1"/>
    <col min="723" max="723" width="9.625" customWidth="1"/>
    <col min="724" max="726" width="14" customWidth="1"/>
    <col min="727" max="727" width="17.75" customWidth="1"/>
    <col min="728" max="728" width="9.625" customWidth="1"/>
    <col min="729" max="731" width="14" customWidth="1"/>
    <col min="732" max="732" width="17.75" customWidth="1"/>
    <col min="733" max="733" width="9.625" customWidth="1"/>
    <col min="734" max="736" width="14" customWidth="1"/>
    <col min="737" max="737" width="17.75" customWidth="1"/>
    <col min="738" max="738" width="9.625" customWidth="1"/>
    <col min="739" max="741" width="14" customWidth="1"/>
    <col min="742" max="742" width="17.75" customWidth="1"/>
    <col min="743" max="743" width="9.625" customWidth="1"/>
    <col min="744" max="746" width="14" customWidth="1"/>
    <col min="747" max="747" width="17.75" customWidth="1"/>
    <col min="748" max="748" width="9.625" customWidth="1"/>
    <col min="749" max="751" width="14" customWidth="1"/>
    <col min="752" max="752" width="17.75" customWidth="1"/>
    <col min="753" max="753" width="9.625" customWidth="1"/>
    <col min="754" max="756" width="14" customWidth="1"/>
    <col min="757" max="757" width="17.75" customWidth="1"/>
    <col min="758" max="758" width="9.625" customWidth="1"/>
    <col min="759" max="761" width="14" customWidth="1"/>
    <col min="762" max="762" width="17.75" customWidth="1"/>
    <col min="763" max="763" width="9.625" customWidth="1"/>
    <col min="764" max="766" width="14" customWidth="1"/>
    <col min="767" max="767" width="17.75" customWidth="1"/>
    <col min="768" max="768" width="9.625" customWidth="1"/>
    <col min="769" max="771" width="14" customWidth="1"/>
    <col min="772" max="772" width="17.75" customWidth="1"/>
    <col min="773" max="773" width="9.625" customWidth="1"/>
    <col min="774" max="776" width="15.25" customWidth="1"/>
    <col min="777" max="777" width="17.75" customWidth="1"/>
    <col min="778" max="778" width="9.625" customWidth="1"/>
    <col min="779" max="781" width="14" customWidth="1"/>
    <col min="782" max="782" width="17.75" customWidth="1"/>
    <col min="783" max="783" width="9.625" customWidth="1"/>
    <col min="784" max="786" width="14" customWidth="1"/>
    <col min="787" max="787" width="17.75" customWidth="1"/>
    <col min="788" max="788" width="9.625" customWidth="1"/>
    <col min="789" max="791" width="15.25" customWidth="1"/>
    <col min="792" max="792" width="17.75" customWidth="1"/>
    <col min="793" max="793" width="8" customWidth="1"/>
    <col min="794" max="794" width="27.25" customWidth="1"/>
    <col min="795" max="795" width="36.125" customWidth="1"/>
    <col min="796" max="797" width="25.125" customWidth="1"/>
    <col min="798" max="798" width="31.75" customWidth="1"/>
    <col min="799" max="799" width="27.25" customWidth="1"/>
    <col min="800" max="800" width="36.125" bestFit="1" customWidth="1"/>
    <col min="801" max="802" width="27.625" customWidth="1"/>
    <col min="803" max="803" width="34.25" bestFit="1" customWidth="1"/>
    <col min="804" max="804" width="29.75" bestFit="1" customWidth="1"/>
    <col min="805" max="805" width="38.625" bestFit="1" customWidth="1"/>
    <col min="806" max="806" width="28.625" bestFit="1" customWidth="1"/>
    <col min="807" max="810" width="28.625" customWidth="1"/>
    <col min="811" max="812" width="25.125" customWidth="1"/>
    <col min="813" max="813" width="31.75" customWidth="1"/>
    <col min="814" max="814" width="27.25" customWidth="1"/>
    <col min="815" max="815" width="36.125" customWidth="1"/>
    <col min="816" max="816" width="25.125" customWidth="1"/>
    <col min="817" max="817" width="25.125" bestFit="1" customWidth="1"/>
    <col min="818" max="818" width="31.75" bestFit="1" customWidth="1"/>
    <col min="819" max="819" width="27.25" customWidth="1"/>
    <col min="820" max="820" width="36.125" customWidth="1"/>
    <col min="821" max="822" width="27.625" customWidth="1"/>
    <col min="823" max="823" width="34.25" customWidth="1"/>
    <col min="824" max="824" width="29.75" customWidth="1"/>
    <col min="825" max="825" width="38.625" customWidth="1"/>
    <col min="826" max="830" width="28.625" customWidth="1"/>
    <col min="831" max="832" width="25.125" customWidth="1"/>
    <col min="833" max="833" width="31.75" customWidth="1"/>
    <col min="834" max="834" width="27.25" customWidth="1"/>
    <col min="835" max="835" width="36.125" customWidth="1"/>
    <col min="836" max="836" width="25.125" customWidth="1"/>
    <col min="837" max="837" width="25.125" bestFit="1" customWidth="1"/>
    <col min="838" max="838" width="31.75" customWidth="1"/>
    <col min="839" max="839" width="27.25" customWidth="1"/>
    <col min="840" max="840" width="36.125" customWidth="1"/>
    <col min="841" max="845" width="28.625" customWidth="1"/>
    <col min="846" max="847" width="26.375" customWidth="1"/>
    <col min="848" max="848" width="33" customWidth="1"/>
    <col min="849" max="849" width="28.375" customWidth="1"/>
    <col min="850" max="850" width="37.375" customWidth="1"/>
    <col min="851" max="852" width="25.125" customWidth="1"/>
    <col min="853" max="853" width="31.75" customWidth="1"/>
    <col min="854" max="854" width="27.25" customWidth="1"/>
    <col min="855" max="855" width="36.125" bestFit="1" customWidth="1"/>
    <col min="856" max="857" width="27.625" customWidth="1"/>
    <col min="858" max="858" width="34.25" customWidth="1"/>
    <col min="859" max="859" width="29.75" bestFit="1" customWidth="1"/>
    <col min="860" max="860" width="38.625" bestFit="1" customWidth="1"/>
    <col min="861" max="861" width="28.625" customWidth="1"/>
    <col min="862" max="862" width="28.625" bestFit="1" customWidth="1"/>
    <col min="863" max="865" width="28.625" customWidth="1"/>
    <col min="866" max="867" width="26.375" customWidth="1"/>
    <col min="868" max="868" width="33" bestFit="1" customWidth="1"/>
    <col min="869" max="869" width="28.375" bestFit="1" customWidth="1"/>
    <col min="870" max="870" width="37.375" customWidth="1"/>
    <col min="871" max="872" width="25.125" customWidth="1"/>
    <col min="873" max="873" width="31.75" customWidth="1"/>
    <col min="874" max="874" width="27.25" customWidth="1"/>
    <col min="875" max="875" width="36.125" customWidth="1"/>
    <col min="876" max="879" width="28.625" customWidth="1"/>
    <col min="880" max="880" width="28.625" bestFit="1" customWidth="1"/>
    <col min="881" max="882" width="26.375" customWidth="1"/>
    <col min="883" max="883" width="33" customWidth="1"/>
    <col min="884" max="884" width="28.375" customWidth="1"/>
    <col min="885" max="885" width="37.375" customWidth="1"/>
    <col min="886" max="887" width="25.125" customWidth="1"/>
    <col min="888" max="888" width="31.75" customWidth="1"/>
    <col min="889" max="889" width="27.25" customWidth="1"/>
    <col min="890" max="890" width="36.125" customWidth="1"/>
    <col min="891" max="895" width="28.625" customWidth="1"/>
    <col min="896" max="897" width="26.375" customWidth="1"/>
    <col min="898" max="898" width="33" customWidth="1"/>
    <col min="899" max="899" width="28.375" customWidth="1"/>
    <col min="900" max="900" width="37.375" customWidth="1"/>
    <col min="901" max="902" width="25.125" customWidth="1"/>
    <col min="903" max="903" width="31.75" customWidth="1"/>
    <col min="904" max="904" width="27.25" customWidth="1"/>
    <col min="905" max="905" width="36.125" bestFit="1" customWidth="1"/>
    <col min="906" max="906" width="28.625" bestFit="1" customWidth="1"/>
    <col min="907" max="910" width="28.625" customWidth="1"/>
    <col min="911" max="912" width="26.375" customWidth="1"/>
    <col min="913" max="913" width="33" bestFit="1" customWidth="1"/>
    <col min="914" max="914" width="28.375" bestFit="1" customWidth="1"/>
    <col min="915" max="915" width="37.375" customWidth="1"/>
    <col min="916" max="917" width="26.375" customWidth="1"/>
    <col min="918" max="918" width="33" customWidth="1"/>
    <col min="919" max="919" width="28.375" customWidth="1"/>
    <col min="920" max="920" width="37.375" bestFit="1" customWidth="1"/>
    <col min="921" max="922" width="27.625" customWidth="1"/>
    <col min="923" max="923" width="34.25" customWidth="1"/>
    <col min="924" max="924" width="29.75" customWidth="1"/>
    <col min="925" max="925" width="38.625" customWidth="1"/>
    <col min="926" max="927" width="28.625" customWidth="1"/>
    <col min="928" max="928" width="28.625" bestFit="1" customWidth="1"/>
    <col min="929" max="930" width="28.625" customWidth="1"/>
    <col min="931" max="932" width="25.125" customWidth="1"/>
    <col min="933" max="933" width="31.75" customWidth="1"/>
    <col min="934" max="934" width="27.25" customWidth="1"/>
    <col min="935" max="935" width="36.125" bestFit="1" customWidth="1"/>
    <col min="936" max="936" width="25.125" bestFit="1" customWidth="1"/>
    <col min="937" max="937" width="25.125" customWidth="1"/>
    <col min="938" max="938" width="31.75" bestFit="1" customWidth="1"/>
    <col min="939" max="939" width="27.25" customWidth="1"/>
    <col min="940" max="940" width="36.125" customWidth="1"/>
    <col min="941" max="941" width="27.625" bestFit="1" customWidth="1"/>
    <col min="942" max="942" width="27.625" customWidth="1"/>
    <col min="943" max="943" width="34.25" customWidth="1"/>
    <col min="944" max="944" width="29.75" customWidth="1"/>
    <col min="945" max="945" width="38.625" customWidth="1"/>
    <col min="946" max="948" width="28.625" customWidth="1"/>
    <col min="949" max="950" width="28.625" bestFit="1" customWidth="1"/>
    <col min="951" max="952" width="26.375" customWidth="1"/>
    <col min="953" max="953" width="33" customWidth="1"/>
    <col min="954" max="954" width="28.375" customWidth="1"/>
    <col min="955" max="955" width="37.375" customWidth="1"/>
    <col min="956" max="957" width="25.125" customWidth="1"/>
    <col min="958" max="958" width="31.75" bestFit="1" customWidth="1"/>
    <col min="959" max="959" width="27.25" customWidth="1"/>
    <col min="960" max="960" width="36.125" customWidth="1"/>
    <col min="961" max="964" width="28.625" customWidth="1"/>
    <col min="965" max="965" width="28.625" bestFit="1" customWidth="1"/>
    <col min="966" max="966" width="26.375" bestFit="1" customWidth="1"/>
    <col min="967" max="967" width="26.375" customWidth="1"/>
    <col min="968" max="968" width="33" bestFit="1" customWidth="1"/>
    <col min="969" max="969" width="28.375" customWidth="1"/>
    <col min="970" max="970" width="37.375" customWidth="1"/>
    <col min="971" max="972" width="25.125" customWidth="1"/>
    <col min="973" max="973" width="31.75" bestFit="1" customWidth="1"/>
    <col min="974" max="974" width="27.25" customWidth="1"/>
    <col min="975" max="975" width="36.125" bestFit="1" customWidth="1"/>
    <col min="976" max="980" width="28.625" customWidth="1"/>
    <col min="981" max="981" width="26.375" customWidth="1"/>
    <col min="982" max="982" width="26.375" bestFit="1" customWidth="1"/>
    <col min="983" max="983" width="33" customWidth="1"/>
    <col min="984" max="984" width="28.375" customWidth="1"/>
    <col min="985" max="985" width="37.375" customWidth="1"/>
    <col min="986" max="987" width="26.375" customWidth="1"/>
    <col min="988" max="988" width="33" bestFit="1" customWidth="1"/>
    <col min="989" max="989" width="28.375" customWidth="1"/>
    <col min="990" max="990" width="37.375" customWidth="1"/>
    <col min="991" max="995" width="28.625" customWidth="1"/>
    <col min="996" max="997" width="26.375" customWidth="1"/>
    <col min="998" max="998" width="33" customWidth="1"/>
    <col min="999" max="999" width="28.375" customWidth="1"/>
    <col min="1000" max="1000" width="37.375" customWidth="1"/>
    <col min="1001" max="1002" width="26.375" customWidth="1"/>
    <col min="1003" max="1003" width="33" bestFit="1" customWidth="1"/>
    <col min="1004" max="1004" width="28.375" bestFit="1" customWidth="1"/>
    <col min="1005" max="1005" width="37.375" customWidth="1"/>
    <col min="1006" max="1007" width="27.625" customWidth="1"/>
    <col min="1008" max="1008" width="34.25" customWidth="1"/>
    <col min="1009" max="1009" width="29.75" customWidth="1"/>
    <col min="1010" max="1010" width="38.625" customWidth="1"/>
    <col min="1011" max="1011" width="28.625" bestFit="1" customWidth="1"/>
    <col min="1012" max="1012" width="28.625" customWidth="1"/>
    <col min="1013" max="1013" width="28.625" bestFit="1" customWidth="1"/>
    <col min="1014" max="1015" width="28.625" customWidth="1"/>
    <col min="1016" max="1017" width="25.125" customWidth="1"/>
    <col min="1018" max="1018" width="31.75" customWidth="1"/>
    <col min="1019" max="1019" width="27.25" customWidth="1"/>
    <col min="1020" max="1020" width="36.125" bestFit="1" customWidth="1"/>
    <col min="1021" max="1022" width="25.125" customWidth="1"/>
    <col min="1023" max="1023" width="31.75" customWidth="1"/>
    <col min="1024" max="1024" width="27.25" customWidth="1"/>
    <col min="1025" max="1025" width="36.125" customWidth="1"/>
    <col min="1026" max="1030" width="28.625" customWidth="1"/>
    <col min="1031" max="1032" width="25.125" customWidth="1"/>
    <col min="1033" max="1033" width="31.75" customWidth="1"/>
    <col min="1034" max="1034" width="27.25" customWidth="1"/>
    <col min="1035" max="1035" width="36.125" customWidth="1"/>
    <col min="1036" max="1037" width="25.125" customWidth="1"/>
    <col min="1038" max="1038" width="31.75" customWidth="1"/>
    <col min="1039" max="1039" width="27.25" customWidth="1"/>
    <col min="1040" max="1040" width="36.125" customWidth="1"/>
    <col min="1041" max="1041" width="28.625" customWidth="1"/>
    <col min="1042" max="1042" width="28.625" bestFit="1" customWidth="1"/>
    <col min="1043" max="1045" width="28.625" customWidth="1"/>
    <col min="1046" max="1047" width="25.125" customWidth="1"/>
    <col min="1048" max="1048" width="31.75" customWidth="1"/>
    <col min="1049" max="1049" width="27.25" customWidth="1"/>
    <col min="1050" max="1050" width="36.125" customWidth="1"/>
    <col min="1051" max="1052" width="25.125" customWidth="1"/>
    <col min="1053" max="1053" width="31.75" customWidth="1"/>
    <col min="1054" max="1054" width="27.25" customWidth="1"/>
    <col min="1055" max="1055" width="36.125" customWidth="1"/>
    <col min="1056" max="1060" width="28.625" customWidth="1"/>
    <col min="1061" max="1062" width="26.375" customWidth="1"/>
    <col min="1063" max="1063" width="33" bestFit="1" customWidth="1"/>
    <col min="1064" max="1064" width="28.375" customWidth="1"/>
    <col min="1065" max="1065" width="37.375" customWidth="1"/>
    <col min="1066" max="1067" width="25.125" customWidth="1"/>
    <col min="1068" max="1068" width="31.75" customWidth="1"/>
    <col min="1069" max="1069" width="27.25" customWidth="1"/>
    <col min="1070" max="1070" width="36.125" customWidth="1"/>
    <col min="1071" max="1072" width="28.625" customWidth="1"/>
    <col min="1073" max="1073" width="28.625" bestFit="1" customWidth="1"/>
    <col min="1074" max="1075" width="28.625" customWidth="1"/>
    <col min="1076" max="1077" width="26.375" customWidth="1"/>
    <col min="1078" max="1078" width="33" customWidth="1"/>
    <col min="1079" max="1079" width="28.375" customWidth="1"/>
    <col min="1080" max="1080" width="37.375" customWidth="1"/>
    <col min="1081" max="1082" width="26.375" customWidth="1"/>
    <col min="1083" max="1083" width="33" customWidth="1"/>
    <col min="1084" max="1084" width="28.375" customWidth="1"/>
    <col min="1085" max="1085" width="37.375" customWidth="1"/>
    <col min="1086" max="1087" width="27.625" customWidth="1"/>
    <col min="1088" max="1088" width="34.25" customWidth="1"/>
    <col min="1089" max="1089" width="29.75" customWidth="1"/>
    <col min="1090" max="1090" width="38.625" bestFit="1" customWidth="1"/>
    <col min="1091" max="1095" width="28.625" customWidth="1"/>
    <col min="1096" max="1097" width="26.375" customWidth="1"/>
    <col min="1098" max="1098" width="33" customWidth="1"/>
    <col min="1099" max="1099" width="28.375" customWidth="1"/>
    <col min="1100" max="1100" width="37.375" customWidth="1"/>
    <col min="1101" max="1102" width="25.125" customWidth="1"/>
    <col min="1103" max="1103" width="31.75" customWidth="1"/>
    <col min="1104" max="1104" width="27.25" customWidth="1"/>
    <col min="1105" max="1105" width="36.125" bestFit="1" customWidth="1"/>
    <col min="1106" max="1106" width="27.625" bestFit="1" customWidth="1"/>
    <col min="1107" max="1107" width="27.625" customWidth="1"/>
    <col min="1108" max="1108" width="34.25" customWidth="1"/>
    <col min="1109" max="1109" width="29.75" customWidth="1"/>
    <col min="1110" max="1110" width="38.625" customWidth="1"/>
    <col min="1111" max="1111" width="28.625" customWidth="1"/>
    <col min="1112" max="1112" width="28.625" bestFit="1" customWidth="1"/>
    <col min="1113" max="1115" width="28.625" customWidth="1"/>
    <col min="1116" max="1117" width="25.125" customWidth="1"/>
    <col min="1118" max="1118" width="31.75" customWidth="1"/>
    <col min="1119" max="1119" width="27.25" customWidth="1"/>
    <col min="1120" max="1120" width="36.125" customWidth="1"/>
    <col min="1121" max="1122" width="25.125" customWidth="1"/>
    <col min="1123" max="1123" width="31.75" customWidth="1"/>
    <col min="1124" max="1124" width="27.25" customWidth="1"/>
    <col min="1125" max="1125" width="36.125" customWidth="1"/>
    <col min="1126" max="1127" width="27.625" customWidth="1"/>
    <col min="1128" max="1128" width="34.25" customWidth="1"/>
    <col min="1129" max="1129" width="29.75" customWidth="1"/>
    <col min="1130" max="1130" width="38.625" customWidth="1"/>
    <col min="1131" max="1135" width="28.625" customWidth="1"/>
    <col min="1136" max="1137" width="26.375" customWidth="1"/>
    <col min="1138" max="1138" width="33" customWidth="1"/>
    <col min="1139" max="1139" width="28.375" customWidth="1"/>
    <col min="1140" max="1140" width="37.375" customWidth="1"/>
    <col min="1141" max="1142" width="25.125" customWidth="1"/>
    <col min="1143" max="1143" width="31.75" customWidth="1"/>
    <col min="1144" max="1144" width="27.25" customWidth="1"/>
    <col min="1145" max="1145" width="36.125" customWidth="1"/>
    <col min="1146" max="1147" width="27.625" customWidth="1"/>
    <col min="1148" max="1148" width="34.25" customWidth="1"/>
    <col min="1149" max="1149" width="29.75" customWidth="1"/>
    <col min="1150" max="1150" width="38.625" customWidth="1"/>
    <col min="1151" max="1155" width="28.625" customWidth="1"/>
    <col min="1156" max="1157" width="25.125" customWidth="1"/>
    <col min="1158" max="1158" width="31.75" customWidth="1"/>
    <col min="1159" max="1159" width="27.25" customWidth="1"/>
    <col min="1160" max="1160" width="36.125" bestFit="1" customWidth="1"/>
    <col min="1161" max="1162" width="25.125" customWidth="1"/>
    <col min="1163" max="1163" width="31.75" customWidth="1"/>
    <col min="1164" max="1164" width="27.25" customWidth="1"/>
    <col min="1165" max="1165" width="36.125" customWidth="1"/>
    <col min="1166" max="1167" width="28.625" customWidth="1"/>
    <col min="1168" max="1168" width="28.625" bestFit="1" customWidth="1"/>
    <col min="1169" max="1170" width="28.625" customWidth="1"/>
    <col min="1171" max="1172" width="26.375" customWidth="1"/>
    <col min="1173" max="1173" width="33" customWidth="1"/>
    <col min="1174" max="1174" width="28.375" customWidth="1"/>
    <col min="1175" max="1175" width="37.375" bestFit="1" customWidth="1"/>
    <col min="1176" max="1177" width="25.125" customWidth="1"/>
    <col min="1178" max="1178" width="31.75" customWidth="1"/>
    <col min="1179" max="1179" width="27.25" customWidth="1"/>
    <col min="1180" max="1180" width="36.125" customWidth="1"/>
    <col min="1181" max="1183" width="28.625" customWidth="1"/>
    <col min="1184" max="1184" width="28.625" bestFit="1" customWidth="1"/>
    <col min="1185" max="1185" width="28.625" customWidth="1"/>
    <col min="1186" max="1187" width="26.375" customWidth="1"/>
    <col min="1188" max="1188" width="33" customWidth="1"/>
    <col min="1189" max="1189" width="28.375" customWidth="1"/>
    <col min="1190" max="1190" width="37.375" customWidth="1"/>
    <col min="1191" max="1191" width="26.375" customWidth="1"/>
    <col min="1192" max="1192" width="26.375" bestFit="1" customWidth="1"/>
    <col min="1193" max="1193" width="33" customWidth="1"/>
    <col min="1194" max="1194" width="28.375" customWidth="1"/>
    <col min="1195" max="1195" width="37.375" bestFit="1" customWidth="1"/>
    <col min="1196" max="1197" width="27.625" customWidth="1"/>
    <col min="1198" max="1198" width="34.25" customWidth="1"/>
    <col min="1199" max="1199" width="29.75" customWidth="1"/>
    <col min="1200" max="1200" width="38.625" customWidth="1"/>
    <col min="1201" max="1205" width="28.625" customWidth="1"/>
    <col min="1206" max="1207" width="25.125" customWidth="1"/>
    <col min="1208" max="1208" width="31.75" customWidth="1"/>
    <col min="1209" max="1209" width="27.25" customWidth="1"/>
    <col min="1210" max="1210" width="36.125" customWidth="1"/>
    <col min="1211" max="1212" width="25.125" customWidth="1"/>
    <col min="1213" max="1213" width="31.75" customWidth="1"/>
    <col min="1214" max="1214" width="27.25" customWidth="1"/>
    <col min="1215" max="1215" width="36.125" bestFit="1" customWidth="1"/>
    <col min="1216" max="1216" width="27.625" bestFit="1" customWidth="1"/>
    <col min="1217" max="1217" width="27.625" customWidth="1"/>
    <col min="1218" max="1218" width="34.25" customWidth="1"/>
    <col min="1219" max="1219" width="29.75" customWidth="1"/>
    <col min="1220" max="1220" width="38.625" customWidth="1"/>
    <col min="1221" max="1225" width="28.625" customWidth="1"/>
    <col min="1226" max="1227" width="25.125" customWidth="1"/>
    <col min="1228" max="1228" width="31.75" bestFit="1" customWidth="1"/>
    <col min="1229" max="1229" width="27.25" customWidth="1"/>
    <col min="1230" max="1230" width="36.125" customWidth="1"/>
    <col min="1231" max="1232" width="25.125" customWidth="1"/>
    <col min="1233" max="1233" width="31.75" customWidth="1"/>
    <col min="1234" max="1234" width="27.25" customWidth="1"/>
    <col min="1235" max="1235" width="36.125" customWidth="1"/>
    <col min="1236" max="1237" width="27.625" customWidth="1"/>
    <col min="1238" max="1238" width="34.25" customWidth="1"/>
    <col min="1239" max="1239" width="29.75" customWidth="1"/>
    <col min="1240" max="1240" width="38.625" bestFit="1" customWidth="1"/>
    <col min="1241" max="1245" width="28.625" customWidth="1"/>
    <col min="1246" max="1247" width="26.375" customWidth="1"/>
    <col min="1248" max="1248" width="33" customWidth="1"/>
    <col min="1249" max="1249" width="28.375" bestFit="1" customWidth="1"/>
    <col min="1250" max="1250" width="37.375" bestFit="1" customWidth="1"/>
    <col min="1251" max="1252" width="25.125" customWidth="1"/>
    <col min="1253" max="1253" width="31.75" bestFit="1" customWidth="1"/>
    <col min="1254" max="1254" width="27.25" customWidth="1"/>
    <col min="1255" max="1255" width="36.125" bestFit="1" customWidth="1"/>
    <col min="1256" max="1257" width="27.625" bestFit="1" customWidth="1"/>
    <col min="1258" max="1258" width="34.25" customWidth="1"/>
    <col min="1259" max="1259" width="29.75" customWidth="1"/>
    <col min="1260" max="1260" width="38.625" customWidth="1"/>
    <col min="1261" max="1262" width="28.625" bestFit="1" customWidth="1"/>
    <col min="1263" max="1263" width="28.625" customWidth="1"/>
    <col min="1264" max="1265" width="28.625" bestFit="1" customWidth="1"/>
    <col min="1266" max="1266" width="27.625" bestFit="1" customWidth="1"/>
    <col min="1267" max="1267" width="27.625" customWidth="1"/>
    <col min="1268" max="1268" width="34.25" bestFit="1" customWidth="1"/>
    <col min="1269" max="1269" width="29.75" customWidth="1"/>
    <col min="1270" max="1270" width="38.625" customWidth="1"/>
    <col min="1271" max="1272" width="27.625" customWidth="1"/>
    <col min="1273" max="1273" width="34.25" customWidth="1"/>
    <col min="1274" max="1274" width="29.75" customWidth="1"/>
    <col min="1275" max="1275" width="38.625" customWidth="1"/>
    <col min="1276" max="1276" width="27.625" customWidth="1"/>
    <col min="1277" max="1277" width="27.625" bestFit="1" customWidth="1"/>
    <col min="1278" max="1278" width="34.25" bestFit="1" customWidth="1"/>
    <col min="1279" max="1279" width="29.75" customWidth="1"/>
    <col min="1280" max="1280" width="38.625" bestFit="1" customWidth="1"/>
    <col min="1281" max="1281" width="28.625" customWidth="1"/>
    <col min="1282" max="1282" width="28.625" bestFit="1" customWidth="1"/>
    <col min="1283" max="1285" width="28.625" customWidth="1"/>
    <col min="1286" max="1287" width="25.125" customWidth="1"/>
    <col min="1288" max="1288" width="31.75" bestFit="1" customWidth="1"/>
    <col min="1289" max="1289" width="27.25" bestFit="1" customWidth="1"/>
    <col min="1290" max="1290" width="36.125" bestFit="1" customWidth="1"/>
    <col min="1291" max="1292" width="25.125" customWidth="1"/>
    <col min="1293" max="1293" width="31.75" customWidth="1"/>
    <col min="1294" max="1294" width="27.25" bestFit="1" customWidth="1"/>
    <col min="1295" max="1295" width="36.125" bestFit="1" customWidth="1"/>
    <col min="1296" max="1300" width="28.625" customWidth="1"/>
    <col min="1301" max="1302" width="26.375" bestFit="1" customWidth="1"/>
    <col min="1303" max="1303" width="33" customWidth="1"/>
    <col min="1304" max="1304" width="28.375" customWidth="1"/>
    <col min="1305" max="1305" width="37.375" customWidth="1"/>
    <col min="1306" max="1307" width="25.125" customWidth="1"/>
    <col min="1308" max="1308" width="31.75" customWidth="1"/>
    <col min="1309" max="1309" width="27.25" customWidth="1"/>
    <col min="1310" max="1310" width="36.125" customWidth="1"/>
    <col min="1311" max="1311" width="27.625" customWidth="1"/>
    <col min="1312" max="1312" width="27.625" bestFit="1" customWidth="1"/>
    <col min="1313" max="1313" width="34.25" bestFit="1" customWidth="1"/>
    <col min="1314" max="1314" width="29.75" bestFit="1" customWidth="1"/>
    <col min="1315" max="1315" width="38.625" bestFit="1" customWidth="1"/>
    <col min="1316" max="1320" width="28.625" customWidth="1"/>
    <col min="1321" max="1322" width="25.125" customWidth="1"/>
    <col min="1323" max="1323" width="31.75" customWidth="1"/>
    <col min="1324" max="1324" width="27.25" customWidth="1"/>
    <col min="1325" max="1325" width="36.125" customWidth="1"/>
    <col min="1326" max="1327" width="25.125" customWidth="1"/>
    <col min="1328" max="1328" width="31.75" bestFit="1" customWidth="1"/>
    <col min="1329" max="1329" width="27.25" customWidth="1"/>
    <col min="1330" max="1330" width="36.125" customWidth="1"/>
    <col min="1331" max="1332" width="27.625" customWidth="1"/>
    <col min="1333" max="1333" width="34.25" bestFit="1" customWidth="1"/>
    <col min="1334" max="1334" width="29.75" bestFit="1" customWidth="1"/>
    <col min="1335" max="1335" width="38.625" bestFit="1" customWidth="1"/>
    <col min="1336" max="1336" width="28.625" customWidth="1"/>
    <col min="1337" max="1337" width="28.625" bestFit="1" customWidth="1"/>
    <col min="1338" max="1339" width="28.625" customWidth="1"/>
    <col min="1340" max="1340" width="28.625" bestFit="1" customWidth="1"/>
    <col min="1341" max="1342" width="26.375" customWidth="1"/>
    <col min="1343" max="1343" width="33" bestFit="1" customWidth="1"/>
    <col min="1344" max="1344" width="28.375" customWidth="1"/>
    <col min="1345" max="1345" width="37.375" bestFit="1" customWidth="1"/>
    <col min="1346" max="1347" width="25.125" bestFit="1" customWidth="1"/>
    <col min="1348" max="1348" width="31.75" customWidth="1"/>
    <col min="1349" max="1349" width="27.25" bestFit="1" customWidth="1"/>
    <col min="1350" max="1350" width="36.125" customWidth="1"/>
    <col min="1351" max="1352" width="27.625" customWidth="1"/>
    <col min="1353" max="1353" width="34.25" customWidth="1"/>
    <col min="1354" max="1354" width="29.75" customWidth="1"/>
    <col min="1355" max="1355" width="38.625" bestFit="1" customWidth="1"/>
    <col min="1356" max="1356" width="28.625" customWidth="1"/>
    <col min="1357" max="1359" width="28.625" bestFit="1" customWidth="1"/>
    <col min="1360" max="1360" width="28.625" customWidth="1"/>
    <col min="1361" max="1362" width="25.125" customWidth="1"/>
    <col min="1363" max="1363" width="31.75" customWidth="1"/>
    <col min="1364" max="1364" width="27.25" customWidth="1"/>
    <col min="1365" max="1365" width="36.125" customWidth="1"/>
    <col min="1366" max="1367" width="25.125" customWidth="1"/>
    <col min="1368" max="1368" width="31.75" customWidth="1"/>
    <col min="1369" max="1369" width="27.25" customWidth="1"/>
    <col min="1370" max="1370" width="36.125" bestFit="1" customWidth="1"/>
    <col min="1371" max="1372" width="27.625" customWidth="1"/>
    <col min="1373" max="1373" width="34.25" customWidth="1"/>
    <col min="1374" max="1374" width="29.75" customWidth="1"/>
    <col min="1375" max="1375" width="38.625" customWidth="1"/>
    <col min="1376" max="1377" width="28.625" customWidth="1"/>
    <col min="1378" max="1378" width="28.625" bestFit="1" customWidth="1"/>
    <col min="1379" max="1379" width="28.625" customWidth="1"/>
    <col min="1380" max="1380" width="28.625" bestFit="1" customWidth="1"/>
    <col min="1381" max="1382" width="26.375" bestFit="1" customWidth="1"/>
    <col min="1383" max="1383" width="33" bestFit="1" customWidth="1"/>
    <col min="1384" max="1384" width="28.375" bestFit="1" customWidth="1"/>
    <col min="1385" max="1385" width="37.375" bestFit="1" customWidth="1"/>
    <col min="1386" max="1387" width="25.125" customWidth="1"/>
    <col min="1388" max="1388" width="31.75" customWidth="1"/>
    <col min="1389" max="1389" width="27.25" customWidth="1"/>
    <col min="1390" max="1390" width="36.125" bestFit="1" customWidth="1"/>
    <col min="1391" max="1394" width="28.625" bestFit="1" customWidth="1"/>
    <col min="1395" max="1395" width="28.625" customWidth="1"/>
    <col min="1396" max="1397" width="26.375" customWidth="1"/>
    <col min="1398" max="1398" width="33" customWidth="1"/>
    <col min="1399" max="1399" width="28.375" customWidth="1"/>
    <col min="1400" max="1400" width="37.375" customWidth="1"/>
    <col min="1401" max="1402" width="26.375" customWidth="1"/>
    <col min="1403" max="1403" width="33" customWidth="1"/>
    <col min="1404" max="1404" width="28.375" customWidth="1"/>
    <col min="1405" max="1405" width="37.375" customWidth="1"/>
    <col min="1406" max="1407" width="27.625" customWidth="1"/>
    <col min="1408" max="1408" width="34.25" customWidth="1"/>
    <col min="1409" max="1409" width="29.75" bestFit="1" customWidth="1"/>
    <col min="1410" max="1410" width="38.625" customWidth="1"/>
    <col min="1411" max="1411" width="28.625" customWidth="1"/>
    <col min="1412" max="1413" width="28.625" bestFit="1" customWidth="1"/>
    <col min="1414" max="1415" width="28.625" customWidth="1"/>
    <col min="1416" max="1417" width="26.375" customWidth="1"/>
    <col min="1418" max="1418" width="33" bestFit="1" customWidth="1"/>
    <col min="1419" max="1419" width="28.375" customWidth="1"/>
    <col min="1420" max="1420" width="37.375" bestFit="1" customWidth="1"/>
    <col min="1421" max="1422" width="25.125" customWidth="1"/>
    <col min="1423" max="1423" width="31.75" bestFit="1" customWidth="1"/>
    <col min="1424" max="1424" width="27.25" bestFit="1" customWidth="1"/>
    <col min="1425" max="1425" width="36.125" bestFit="1" customWidth="1"/>
    <col min="1426" max="1426" width="27.625" bestFit="1" customWidth="1"/>
    <col min="1427" max="1427" width="27.625" customWidth="1"/>
    <col min="1428" max="1428" width="34.25" customWidth="1"/>
    <col min="1429" max="1429" width="29.75" bestFit="1" customWidth="1"/>
    <col min="1430" max="1430" width="38.625" bestFit="1" customWidth="1"/>
    <col min="1431" max="1435" width="28.625" customWidth="1"/>
    <col min="1436" max="1436" width="26.375" customWidth="1"/>
    <col min="1437" max="1437" width="26.375" bestFit="1" customWidth="1"/>
    <col min="1438" max="1438" width="33" customWidth="1"/>
    <col min="1439" max="1439" width="28.375" customWidth="1"/>
    <col min="1440" max="1440" width="37.375" customWidth="1"/>
    <col min="1441" max="1442" width="26.375" bestFit="1" customWidth="1"/>
    <col min="1443" max="1443" width="33" bestFit="1" customWidth="1"/>
    <col min="1444" max="1444" width="28.375" customWidth="1"/>
    <col min="1445" max="1445" width="37.375" customWidth="1"/>
    <col min="1446" max="1447" width="27.625" customWidth="1"/>
    <col min="1448" max="1448" width="34.25" bestFit="1" customWidth="1"/>
    <col min="1449" max="1449" width="29.75" customWidth="1"/>
    <col min="1450" max="1450" width="38.625" bestFit="1" customWidth="1"/>
    <col min="1451" max="1455" width="28.625" customWidth="1"/>
    <col min="1456" max="1457" width="26.375" customWidth="1"/>
    <col min="1458" max="1458" width="33" customWidth="1"/>
    <col min="1459" max="1459" width="28.375" customWidth="1"/>
    <col min="1460" max="1460" width="37.375" bestFit="1" customWidth="1"/>
    <col min="1461" max="1461" width="25.125" bestFit="1" customWidth="1"/>
    <col min="1462" max="1462" width="25.125" customWidth="1"/>
    <col min="1463" max="1463" width="31.75" bestFit="1" customWidth="1"/>
    <col min="1464" max="1464" width="27.25" customWidth="1"/>
    <col min="1465" max="1465" width="36.125" customWidth="1"/>
    <col min="1466" max="1467" width="27.625" customWidth="1"/>
    <col min="1468" max="1468" width="34.25" customWidth="1"/>
    <col min="1469" max="1469" width="29.75" customWidth="1"/>
    <col min="1470" max="1470" width="38.625" customWidth="1"/>
    <col min="1471" max="1471" width="28.625" customWidth="1"/>
    <col min="1472" max="1474" width="28.625" bestFit="1" customWidth="1"/>
    <col min="1475" max="1475" width="28.625" customWidth="1"/>
    <col min="1476" max="1477" width="26.375" customWidth="1"/>
    <col min="1478" max="1478" width="33" bestFit="1" customWidth="1"/>
    <col min="1479" max="1479" width="28.375" customWidth="1"/>
    <col min="1480" max="1480" width="37.375" bestFit="1" customWidth="1"/>
    <col min="1481" max="1482" width="25.125" bestFit="1" customWidth="1"/>
    <col min="1483" max="1483" width="31.75" customWidth="1"/>
    <col min="1484" max="1484" width="27.25" customWidth="1"/>
    <col min="1485" max="1485" width="36.125" customWidth="1"/>
    <col min="1486" max="1486" width="28.625" bestFit="1" customWidth="1"/>
    <col min="1487" max="1490" width="28.625" customWidth="1"/>
    <col min="1491" max="1492" width="26.375" customWidth="1"/>
    <col min="1493" max="1493" width="33" bestFit="1" customWidth="1"/>
    <col min="1494" max="1494" width="28.375" customWidth="1"/>
    <col min="1495" max="1495" width="37.375" bestFit="1" customWidth="1"/>
    <col min="1496" max="1497" width="26.375" customWidth="1"/>
    <col min="1498" max="1498" width="33" customWidth="1"/>
    <col min="1499" max="1499" width="28.375" customWidth="1"/>
    <col min="1500" max="1500" width="37.375" customWidth="1"/>
    <col min="1501" max="1502" width="27.625" customWidth="1"/>
    <col min="1503" max="1503" width="34.25" customWidth="1"/>
    <col min="1504" max="1504" width="29.75" bestFit="1" customWidth="1"/>
    <col min="1505" max="1505" width="38.625" bestFit="1" customWidth="1"/>
    <col min="1506" max="1506" width="28.625" bestFit="1" customWidth="1"/>
    <col min="1507" max="1510" width="28.625" customWidth="1"/>
    <col min="1511" max="1512" width="26.375" customWidth="1"/>
    <col min="1513" max="1513" width="33" customWidth="1"/>
    <col min="1514" max="1514" width="28.375" customWidth="1"/>
    <col min="1515" max="1515" width="37.375" customWidth="1"/>
    <col min="1516" max="1516" width="25.125" bestFit="1" customWidth="1"/>
    <col min="1517" max="1517" width="25.125" customWidth="1"/>
    <col min="1518" max="1518" width="31.75" bestFit="1" customWidth="1"/>
    <col min="1519" max="1519" width="27.25" customWidth="1"/>
    <col min="1520" max="1520" width="36.125" bestFit="1" customWidth="1"/>
    <col min="1521" max="1525" width="28.625" customWidth="1"/>
    <col min="1526" max="1527" width="26.375" customWidth="1"/>
    <col min="1528" max="1528" width="33" bestFit="1" customWidth="1"/>
    <col min="1529" max="1529" width="28.375" bestFit="1" customWidth="1"/>
    <col min="1530" max="1530" width="37.375" bestFit="1" customWidth="1"/>
    <col min="1531" max="1532" width="26.375" customWidth="1"/>
    <col min="1533" max="1533" width="33" customWidth="1"/>
    <col min="1534" max="1534" width="28.375" bestFit="1" customWidth="1"/>
    <col min="1535" max="1535" width="37.375" bestFit="1" customWidth="1"/>
    <col min="1536" max="1537" width="27.625" customWidth="1"/>
    <col min="1538" max="1538" width="34.25" bestFit="1" customWidth="1"/>
    <col min="1539" max="1539" width="29.75" customWidth="1"/>
    <col min="1540" max="1540" width="38.625" bestFit="1" customWidth="1"/>
    <col min="1541" max="1542" width="28.625" bestFit="1" customWidth="1"/>
    <col min="1543" max="1545" width="28.625" customWidth="1"/>
    <col min="1546" max="1547" width="25.125" customWidth="1"/>
    <col min="1548" max="1548" width="31.75" customWidth="1"/>
    <col min="1549" max="1549" width="27.25" bestFit="1" customWidth="1"/>
    <col min="1550" max="1550" width="36.125" bestFit="1" customWidth="1"/>
    <col min="1551" max="1552" width="25.125" customWidth="1"/>
    <col min="1553" max="1553" width="31.75" bestFit="1" customWidth="1"/>
    <col min="1554" max="1554" width="27.25" customWidth="1"/>
    <col min="1555" max="1555" width="36.125" customWidth="1"/>
    <col min="1556" max="1560" width="28.625" customWidth="1"/>
    <col min="1561" max="1562" width="26.375" bestFit="1" customWidth="1"/>
    <col min="1563" max="1563" width="33" bestFit="1" customWidth="1"/>
    <col min="1564" max="1564" width="28.375" bestFit="1" customWidth="1"/>
    <col min="1565" max="1565" width="37.375" bestFit="1" customWidth="1"/>
    <col min="1566" max="1567" width="25.125" customWidth="1"/>
    <col min="1568" max="1568" width="31.75" bestFit="1" customWidth="1"/>
    <col min="1569" max="1569" width="27.25" customWidth="1"/>
    <col min="1570" max="1570" width="36.125" bestFit="1" customWidth="1"/>
    <col min="1571" max="1572" width="28.625" customWidth="1"/>
    <col min="1573" max="1575" width="28.625" bestFit="1" customWidth="1"/>
    <col min="1576" max="1576" width="26.375" customWidth="1"/>
    <col min="1577" max="1577" width="26.375" bestFit="1" customWidth="1"/>
    <col min="1578" max="1578" width="33" customWidth="1"/>
    <col min="1579" max="1579" width="28.375" customWidth="1"/>
    <col min="1580" max="1580" width="37.375" bestFit="1" customWidth="1"/>
    <col min="1581" max="1582" width="25.125" customWidth="1"/>
    <col min="1583" max="1583" width="31.75" customWidth="1"/>
    <col min="1584" max="1584" width="27.25" customWidth="1"/>
    <col min="1585" max="1585" width="36.125" bestFit="1" customWidth="1"/>
    <col min="1586" max="1590" width="28.625" customWidth="1"/>
    <col min="1591" max="1592" width="26.375" customWidth="1"/>
    <col min="1593" max="1593" width="33" customWidth="1"/>
    <col min="1594" max="1594" width="28.375" customWidth="1"/>
    <col min="1595" max="1595" width="37.375" bestFit="1" customWidth="1"/>
    <col min="1596" max="1596" width="26.375" customWidth="1"/>
    <col min="1597" max="1597" width="26.375" bestFit="1" customWidth="1"/>
    <col min="1598" max="1598" width="33" bestFit="1" customWidth="1"/>
    <col min="1599" max="1599" width="28.375" customWidth="1"/>
    <col min="1600" max="1600" width="37.375" bestFit="1" customWidth="1"/>
    <col min="1601" max="1602" width="27.625" customWidth="1"/>
    <col min="1603" max="1603" width="34.25" customWidth="1"/>
    <col min="1604" max="1604" width="29.75" customWidth="1"/>
    <col min="1605" max="1605" width="38.625" customWidth="1"/>
    <col min="1606" max="1608" width="28.625" customWidth="1"/>
    <col min="1609" max="1610" width="28.625" bestFit="1" customWidth="1"/>
    <col min="1611" max="1612" width="26.375" customWidth="1"/>
    <col min="1613" max="1613" width="33" customWidth="1"/>
    <col min="1614" max="1614" width="28.375" customWidth="1"/>
    <col min="1615" max="1615" width="37.375" bestFit="1" customWidth="1"/>
    <col min="1616" max="1617" width="26.375" customWidth="1"/>
    <col min="1618" max="1618" width="33" customWidth="1"/>
    <col min="1619" max="1619" width="28.375" customWidth="1"/>
    <col min="1620" max="1620" width="37.375" customWidth="1"/>
    <col min="1621" max="1622" width="27.625" bestFit="1" customWidth="1"/>
    <col min="1623" max="1623" width="34.25" bestFit="1" customWidth="1"/>
    <col min="1624" max="1624" width="29.75" bestFit="1" customWidth="1"/>
    <col min="1625" max="1625" width="38.625" customWidth="1"/>
    <col min="1626" max="1627" width="28.625" customWidth="1"/>
    <col min="1628" max="1628" width="28.625" bestFit="1" customWidth="1"/>
    <col min="1629" max="1630" width="28.625" customWidth="1"/>
    <col min="1631" max="1632" width="26.375" customWidth="1"/>
    <col min="1633" max="1633" width="33" bestFit="1" customWidth="1"/>
    <col min="1634" max="1634" width="28.375" bestFit="1" customWidth="1"/>
    <col min="1635" max="1635" width="37.375" bestFit="1" customWidth="1"/>
    <col min="1636" max="1637" width="25.125" customWidth="1"/>
    <col min="1638" max="1638" width="31.75" customWidth="1"/>
    <col min="1639" max="1639" width="27.25" customWidth="1"/>
    <col min="1640" max="1640" width="36.125" bestFit="1" customWidth="1"/>
    <col min="1641" max="1642" width="27.625" customWidth="1"/>
    <col min="1643" max="1643" width="34.25" bestFit="1" customWidth="1"/>
    <col min="1644" max="1644" width="29.75" customWidth="1"/>
    <col min="1645" max="1645" width="38.625" bestFit="1" customWidth="1"/>
    <col min="1646" max="1647" width="28.625" bestFit="1" customWidth="1"/>
    <col min="1648" max="1648" width="28.625" customWidth="1"/>
    <col min="1649" max="1649" width="28.625" bestFit="1" customWidth="1"/>
    <col min="1650" max="1650" width="28.625" customWidth="1"/>
    <col min="1651" max="1652" width="26.375" customWidth="1"/>
    <col min="1653" max="1653" width="33" customWidth="1"/>
    <col min="1654" max="1654" width="28.375" bestFit="1" customWidth="1"/>
    <col min="1655" max="1655" width="37.375" bestFit="1" customWidth="1"/>
    <col min="1656" max="1657" width="25.125" customWidth="1"/>
    <col min="1658" max="1658" width="31.75" bestFit="1" customWidth="1"/>
    <col min="1659" max="1659" width="27.25" customWidth="1"/>
    <col min="1660" max="1660" width="36.125" bestFit="1" customWidth="1"/>
    <col min="1661" max="1662" width="27.625" customWidth="1"/>
    <col min="1663" max="1663" width="34.25" customWidth="1"/>
    <col min="1664" max="1664" width="29.75" customWidth="1"/>
    <col min="1665" max="1665" width="38.625" customWidth="1"/>
    <col min="1666" max="1666" width="28.625" bestFit="1" customWidth="1"/>
    <col min="1667" max="1667" width="28.625" customWidth="1"/>
    <col min="1668" max="1668" width="28.625" bestFit="1" customWidth="1"/>
    <col min="1669" max="1670" width="28.625" customWidth="1"/>
    <col min="1671" max="1672" width="26.375" customWidth="1"/>
    <col min="1673" max="1673" width="33" customWidth="1"/>
    <col min="1674" max="1674" width="28.375" customWidth="1"/>
    <col min="1675" max="1675" width="37.375" customWidth="1"/>
    <col min="1676" max="1677" width="25.125" customWidth="1"/>
    <col min="1678" max="1678" width="31.75" bestFit="1" customWidth="1"/>
    <col min="1679" max="1679" width="27.25" customWidth="1"/>
    <col min="1680" max="1680" width="36.125" bestFit="1" customWidth="1"/>
    <col min="1681" max="1682" width="28.625" bestFit="1" customWidth="1"/>
    <col min="1683" max="1683" width="28.625" customWidth="1"/>
    <col min="1684" max="1684" width="28.625" bestFit="1" customWidth="1"/>
    <col min="1685" max="1685" width="28.625" customWidth="1"/>
    <col min="1686" max="1687" width="26.375" customWidth="1"/>
    <col min="1688" max="1688" width="33" customWidth="1"/>
    <col min="1689" max="1689" width="28.375" customWidth="1"/>
    <col min="1690" max="1690" width="37.375" bestFit="1" customWidth="1"/>
    <col min="1691" max="1692" width="26.375" customWidth="1"/>
    <col min="1693" max="1693" width="33" customWidth="1"/>
    <col min="1694" max="1694" width="28.375" customWidth="1"/>
    <col min="1695" max="1695" width="37.375" customWidth="1"/>
    <col min="1696" max="1696" width="28.625" bestFit="1" customWidth="1"/>
    <col min="1697" max="1700" width="28.625" customWidth="1"/>
    <col min="1701" max="1701" width="26.375" customWidth="1"/>
    <col min="1702" max="1702" width="26.375" bestFit="1" customWidth="1"/>
    <col min="1703" max="1703" width="33" bestFit="1" customWidth="1"/>
    <col min="1704" max="1704" width="28.375" bestFit="1" customWidth="1"/>
    <col min="1705" max="1705" width="37.375" bestFit="1" customWidth="1"/>
    <col min="1706" max="1706" width="26.375" bestFit="1" customWidth="1"/>
    <col min="1707" max="1707" width="26.375" customWidth="1"/>
    <col min="1708" max="1708" width="33" bestFit="1" customWidth="1"/>
    <col min="1709" max="1709" width="28.375" bestFit="1" customWidth="1"/>
    <col min="1710" max="1710" width="37.375" customWidth="1"/>
    <col min="1711" max="1712" width="30.125" customWidth="1"/>
    <col min="1713" max="1713" width="36.75" customWidth="1"/>
    <col min="1714" max="1714" width="32.25" bestFit="1" customWidth="1"/>
    <col min="1715" max="1715" width="41.125" bestFit="1" customWidth="1"/>
    <col min="1716" max="1720" width="28.625" customWidth="1"/>
    <col min="1721" max="1721" width="26.375" bestFit="1" customWidth="1"/>
    <col min="1722" max="1722" width="26.375" customWidth="1"/>
    <col min="1723" max="1723" width="33" bestFit="1" customWidth="1"/>
    <col min="1724" max="1724" width="28.375" customWidth="1"/>
    <col min="1725" max="1725" width="37.375" customWidth="1"/>
    <col min="1726" max="1726" width="26.375" bestFit="1" customWidth="1"/>
    <col min="1727" max="1727" width="26.375" customWidth="1"/>
    <col min="1728" max="1728" width="33" bestFit="1" customWidth="1"/>
    <col min="1729" max="1729" width="28.375" customWidth="1"/>
    <col min="1730" max="1730" width="37.375" bestFit="1" customWidth="1"/>
    <col min="1731" max="1732" width="30.125" customWidth="1"/>
    <col min="1733" max="1733" width="36.75" customWidth="1"/>
    <col min="1734" max="1734" width="32.25" customWidth="1"/>
    <col min="1735" max="1735" width="41.125" customWidth="1"/>
    <col min="1736" max="1737" width="28.625" customWidth="1"/>
    <col min="1738" max="1738" width="28.625" bestFit="1" customWidth="1"/>
    <col min="1739" max="1739" width="28.625" customWidth="1"/>
    <col min="1740" max="1740" width="28.625" bestFit="1" customWidth="1"/>
    <col min="1741" max="1742" width="26.375" bestFit="1" customWidth="1"/>
    <col min="1743" max="1743" width="33" bestFit="1" customWidth="1"/>
    <col min="1744" max="1744" width="28.375" bestFit="1" customWidth="1"/>
    <col min="1745" max="1745" width="37.375" bestFit="1" customWidth="1"/>
    <col min="1746" max="1747" width="25.125" customWidth="1"/>
    <col min="1748" max="1748" width="31.75" customWidth="1"/>
    <col min="1749" max="1749" width="27.25" customWidth="1"/>
    <col min="1750" max="1750" width="36.125" bestFit="1" customWidth="1"/>
    <col min="1751" max="1752" width="30.125" bestFit="1" customWidth="1"/>
    <col min="1753" max="1753" width="36.75" bestFit="1" customWidth="1"/>
    <col min="1754" max="1754" width="32.25" bestFit="1" customWidth="1"/>
    <col min="1755" max="1755" width="41.125" bestFit="1" customWidth="1"/>
    <col min="1756" max="1756" width="28.625" bestFit="1" customWidth="1"/>
    <col min="1757" max="1760" width="28.625" customWidth="1"/>
    <col min="1761" max="1761" width="26.375" customWidth="1"/>
    <col min="1762" max="1762" width="26.375" bestFit="1" customWidth="1"/>
    <col min="1763" max="1763" width="33" bestFit="1" customWidth="1"/>
    <col min="1764" max="1764" width="28.375" bestFit="1" customWidth="1"/>
    <col min="1765" max="1765" width="37.375" bestFit="1" customWidth="1"/>
    <col min="1766" max="1767" width="25.125" customWidth="1"/>
    <col min="1768" max="1768" width="31.75" bestFit="1" customWidth="1"/>
    <col min="1769" max="1769" width="27.25" bestFit="1" customWidth="1"/>
    <col min="1770" max="1770" width="36.125" customWidth="1"/>
    <col min="1771" max="1772" width="30.125" customWidth="1"/>
    <col min="1773" max="1773" width="36.75" customWidth="1"/>
    <col min="1774" max="1774" width="32.25" bestFit="1" customWidth="1"/>
    <col min="1775" max="1775" width="41.125" bestFit="1" customWidth="1"/>
    <col min="1776" max="1780" width="28.625" customWidth="1"/>
    <col min="1781" max="1781" width="26.375" bestFit="1" customWidth="1"/>
    <col min="1782" max="1782" width="26.375" customWidth="1"/>
    <col min="1783" max="1783" width="33" bestFit="1" customWidth="1"/>
    <col min="1784" max="1784" width="28.375" customWidth="1"/>
    <col min="1785" max="1785" width="37.375" customWidth="1"/>
    <col min="1786" max="1787" width="25.125" customWidth="1"/>
    <col min="1788" max="1788" width="31.75" bestFit="1" customWidth="1"/>
    <col min="1789" max="1789" width="27.25" customWidth="1"/>
    <col min="1790" max="1790" width="36.125" bestFit="1" customWidth="1"/>
    <col min="1791" max="1792" width="30.125" customWidth="1"/>
    <col min="1793" max="1793" width="36.75" customWidth="1"/>
    <col min="1794" max="1794" width="32.25" customWidth="1"/>
    <col min="1795" max="1795" width="41.125" customWidth="1"/>
    <col min="1796" max="1797" width="28.625" customWidth="1"/>
    <col min="1798" max="1798" width="28.625" bestFit="1" customWidth="1"/>
    <col min="1799" max="1799" width="28.625" customWidth="1"/>
    <col min="1800" max="1800" width="28.625" bestFit="1" customWidth="1"/>
    <col min="1801" max="1802" width="26.375" customWidth="1"/>
    <col min="1803" max="1803" width="33" customWidth="1"/>
    <col min="1804" max="1804" width="28.375" bestFit="1" customWidth="1"/>
    <col min="1805" max="1805" width="37.375" bestFit="1" customWidth="1"/>
    <col min="1806" max="1807" width="26.375" customWidth="1"/>
    <col min="1808" max="1808" width="33" bestFit="1" customWidth="1"/>
    <col min="1809" max="1809" width="28.375" customWidth="1"/>
    <col min="1810" max="1810" width="37.375" bestFit="1" customWidth="1"/>
    <col min="1811" max="1812" width="30.125" bestFit="1" customWidth="1"/>
    <col min="1813" max="1813" width="36.75" bestFit="1" customWidth="1"/>
    <col min="1814" max="1814" width="32.25" bestFit="1" customWidth="1"/>
    <col min="1815" max="1815" width="41.125" bestFit="1" customWidth="1"/>
    <col min="1816" max="1817" width="28.625" bestFit="1" customWidth="1"/>
    <col min="1818" max="1820" width="28.625" customWidth="1"/>
    <col min="1821" max="1822" width="26.375" customWidth="1"/>
    <col min="1823" max="1823" width="33" customWidth="1"/>
    <col min="1824" max="1824" width="28.375" customWidth="1"/>
    <col min="1825" max="1825" width="37.375" customWidth="1"/>
    <col min="1826" max="1827" width="25.125" customWidth="1"/>
    <col min="1828" max="1828" width="31.75" customWidth="1"/>
    <col min="1829" max="1829" width="27.25" customWidth="1"/>
    <col min="1830" max="1830" width="36.125" customWidth="1"/>
    <col min="1831" max="1833" width="28.625" customWidth="1"/>
    <col min="1834" max="1834" width="28.625" bestFit="1" customWidth="1"/>
    <col min="1835" max="1835" width="28.625" customWidth="1"/>
    <col min="1836" max="1837" width="26.375" customWidth="1"/>
    <col min="1838" max="1838" width="33" customWidth="1"/>
    <col min="1839" max="1839" width="28.375" customWidth="1"/>
    <col min="1840" max="1840" width="37.375" customWidth="1"/>
    <col min="1841" max="1841" width="26.375" bestFit="1" customWidth="1"/>
    <col min="1842" max="1842" width="26.375" customWidth="1"/>
    <col min="1843" max="1843" width="33" bestFit="1" customWidth="1"/>
    <col min="1844" max="1844" width="28.375" customWidth="1"/>
    <col min="1845" max="1845" width="37.375" customWidth="1"/>
    <col min="1846" max="1846" width="30.125" bestFit="1" customWidth="1"/>
    <col min="1847" max="1847" width="30.125" customWidth="1"/>
    <col min="1848" max="1848" width="36.75" bestFit="1" customWidth="1"/>
    <col min="1849" max="1849" width="32.25" bestFit="1" customWidth="1"/>
    <col min="1850" max="1850" width="41.125" bestFit="1" customWidth="1"/>
    <col min="1851" max="1855" width="28.625" customWidth="1"/>
    <col min="1856" max="1857" width="26.375" customWidth="1"/>
    <col min="1858" max="1858" width="33" bestFit="1" customWidth="1"/>
    <col min="1859" max="1859" width="28.375" customWidth="1"/>
    <col min="1860" max="1860" width="37.375" bestFit="1" customWidth="1"/>
    <col min="1861" max="1862" width="25.125" customWidth="1"/>
    <col min="1863" max="1863" width="31.75" customWidth="1"/>
    <col min="1864" max="1864" width="27.25" customWidth="1"/>
    <col min="1865" max="1865" width="36.125" bestFit="1" customWidth="1"/>
    <col min="1866" max="1867" width="30.125" customWidth="1"/>
    <col min="1868" max="1868" width="36.75" bestFit="1" customWidth="1"/>
    <col min="1869" max="1869" width="32.25" customWidth="1"/>
    <col min="1870" max="1870" width="41.125" customWidth="1"/>
    <col min="1871" max="1872" width="28.625" customWidth="1"/>
    <col min="1873" max="1874" width="28.625" bestFit="1" customWidth="1"/>
    <col min="1875" max="1875" width="28.625" customWidth="1"/>
    <col min="1876" max="1876" width="27.625" customWidth="1"/>
    <col min="1877" max="1877" width="27.625" bestFit="1" customWidth="1"/>
    <col min="1878" max="1878" width="34.25" bestFit="1" customWidth="1"/>
    <col min="1879" max="1879" width="29.75" customWidth="1"/>
    <col min="1880" max="1880" width="38.625" bestFit="1" customWidth="1"/>
    <col min="1881" max="1882" width="27.625" bestFit="1" customWidth="1"/>
    <col min="1883" max="1883" width="34.25" bestFit="1" customWidth="1"/>
    <col min="1884" max="1884" width="29.75" bestFit="1" customWidth="1"/>
    <col min="1885" max="1885" width="38.625" bestFit="1" customWidth="1"/>
    <col min="1886" max="1886" width="30.125" bestFit="1" customWidth="1"/>
    <col min="1887" max="1887" width="30.125" customWidth="1"/>
    <col min="1888" max="1888" width="36.75" bestFit="1" customWidth="1"/>
    <col min="1889" max="1889" width="32.25" bestFit="1" customWidth="1"/>
    <col min="1890" max="1890" width="41.125" bestFit="1" customWidth="1"/>
    <col min="1891" max="1891" width="28.625" customWidth="1"/>
    <col min="1892" max="1892" width="28.625" bestFit="1" customWidth="1"/>
    <col min="1893" max="1895" width="28.625" customWidth="1"/>
    <col min="1896" max="1896" width="26.375" customWidth="1"/>
    <col min="1897" max="1897" width="26.375" bestFit="1" customWidth="1"/>
    <col min="1898" max="1898" width="33" bestFit="1" customWidth="1"/>
    <col min="1899" max="1899" width="28.375" bestFit="1" customWidth="1"/>
    <col min="1900" max="1900" width="37.375" bestFit="1" customWidth="1"/>
    <col min="1901" max="1902" width="25.125" customWidth="1"/>
    <col min="1903" max="1903" width="31.75" customWidth="1"/>
    <col min="1904" max="1904" width="27.25" customWidth="1"/>
    <col min="1905" max="1905" width="36.125" bestFit="1" customWidth="1"/>
    <col min="1906" max="1906" width="28.625" bestFit="1" customWidth="1"/>
    <col min="1907" max="1907" width="28.625" customWidth="1"/>
    <col min="1908" max="1908" width="28.625" bestFit="1" customWidth="1"/>
    <col min="1909" max="1910" width="28.625" customWidth="1"/>
    <col min="1911" max="1912" width="26.375" customWidth="1"/>
    <col min="1913" max="1913" width="33" bestFit="1" customWidth="1"/>
    <col min="1914" max="1914" width="28.375" bestFit="1" customWidth="1"/>
    <col min="1915" max="1915" width="37.375" bestFit="1" customWidth="1"/>
    <col min="1916" max="1917" width="26.375" bestFit="1" customWidth="1"/>
    <col min="1918" max="1918" width="33" bestFit="1" customWidth="1"/>
    <col min="1919" max="1919" width="28.375" customWidth="1"/>
    <col min="1920" max="1920" width="37.375" bestFit="1" customWidth="1"/>
    <col min="1921" max="1922" width="30.125" bestFit="1" customWidth="1"/>
    <col min="1923" max="1923" width="36.75" bestFit="1" customWidth="1"/>
    <col min="1924" max="1924" width="32.25" bestFit="1" customWidth="1"/>
    <col min="1925" max="1925" width="41.125" bestFit="1" customWidth="1"/>
    <col min="1926" max="1928" width="28.625" customWidth="1"/>
    <col min="1929" max="1930" width="28.625" bestFit="1" customWidth="1"/>
    <col min="1931" max="1932" width="26.375" bestFit="1" customWidth="1"/>
    <col min="1933" max="1933" width="33" bestFit="1" customWidth="1"/>
    <col min="1934" max="1934" width="28.375" bestFit="1" customWidth="1"/>
    <col min="1935" max="1935" width="37.375" bestFit="1" customWidth="1"/>
    <col min="1936" max="1936" width="26.375" customWidth="1"/>
    <col min="1937" max="1937" width="26.375" bestFit="1" customWidth="1"/>
    <col min="1938" max="1938" width="33" bestFit="1" customWidth="1"/>
    <col min="1939" max="1939" width="28.375" customWidth="1"/>
    <col min="1940" max="1940" width="37.375" bestFit="1" customWidth="1"/>
    <col min="1941" max="1942" width="30.125" bestFit="1" customWidth="1"/>
    <col min="1943" max="1943" width="36.75" bestFit="1" customWidth="1"/>
    <col min="1944" max="1944" width="32.25" bestFit="1" customWidth="1"/>
    <col min="1945" max="1945" width="41.125" bestFit="1" customWidth="1"/>
    <col min="1946" max="1950" width="28.625" bestFit="1" customWidth="1"/>
    <col min="1951" max="1952" width="26.375" customWidth="1"/>
    <col min="1953" max="1953" width="33" bestFit="1" customWidth="1"/>
    <col min="1954" max="1954" width="28.375" bestFit="1" customWidth="1"/>
    <col min="1955" max="1955" width="37.375" bestFit="1" customWidth="1"/>
    <col min="1956" max="1957" width="26.375" customWidth="1"/>
    <col min="1958" max="1958" width="33" bestFit="1" customWidth="1"/>
    <col min="1959" max="1959" width="28.375" customWidth="1"/>
    <col min="1960" max="1960" width="37.375" bestFit="1" customWidth="1"/>
    <col min="1961" max="1962" width="30.125" bestFit="1" customWidth="1"/>
    <col min="1963" max="1963" width="36.75" bestFit="1" customWidth="1"/>
    <col min="1964" max="1964" width="32.25" bestFit="1" customWidth="1"/>
    <col min="1965" max="1965" width="41.125" bestFit="1" customWidth="1"/>
    <col min="1966" max="1966" width="28.625" bestFit="1" customWidth="1"/>
    <col min="1967" max="1967" width="28.625" customWidth="1"/>
    <col min="1968" max="1970" width="28.625" bestFit="1" customWidth="1"/>
    <col min="1971" max="1972" width="26.375" customWidth="1"/>
    <col min="1973" max="1973" width="33" bestFit="1" customWidth="1"/>
    <col min="1974" max="1974" width="28.375" bestFit="1" customWidth="1"/>
    <col min="1975" max="1975" width="37.375" bestFit="1" customWidth="1"/>
    <col min="1976" max="1977" width="26.375" bestFit="1" customWidth="1"/>
    <col min="1978" max="1978" width="33" bestFit="1" customWidth="1"/>
    <col min="1979" max="1979" width="28.375" customWidth="1"/>
    <col min="1980" max="1980" width="37.375" bestFit="1" customWidth="1"/>
    <col min="1981" max="1982" width="30.125" bestFit="1" customWidth="1"/>
    <col min="1983" max="1983" width="36.75" bestFit="1" customWidth="1"/>
    <col min="1984" max="1984" width="32.25" bestFit="1" customWidth="1"/>
    <col min="1985" max="1985" width="41.125" bestFit="1" customWidth="1"/>
    <col min="1986" max="1988" width="28.625" customWidth="1"/>
    <col min="1989" max="1990" width="28.625" bestFit="1" customWidth="1"/>
    <col min="1991" max="1992" width="26.375" bestFit="1" customWidth="1"/>
    <col min="1993" max="1993" width="33" bestFit="1" customWidth="1"/>
    <col min="1994" max="1994" width="28.375" bestFit="1" customWidth="1"/>
    <col min="1995" max="1995" width="37.375" bestFit="1" customWidth="1"/>
    <col min="1996" max="1996" width="26.375" customWidth="1"/>
    <col min="1997" max="1997" width="26.375" bestFit="1" customWidth="1"/>
    <col min="1998" max="1998" width="33" bestFit="1" customWidth="1"/>
    <col min="1999" max="1999" width="28.375" customWidth="1"/>
    <col min="2000" max="2000" width="37.375" bestFit="1" customWidth="1"/>
    <col min="2001" max="2002" width="30.125" bestFit="1" customWidth="1"/>
    <col min="2003" max="2003" width="36.75" bestFit="1" customWidth="1"/>
    <col min="2004" max="2004" width="32.25" bestFit="1" customWidth="1"/>
    <col min="2005" max="2005" width="41.125" bestFit="1" customWidth="1"/>
    <col min="2006" max="2010" width="28.625" bestFit="1" customWidth="1"/>
    <col min="2011" max="2012" width="26.375" customWidth="1"/>
    <col min="2013" max="2013" width="33" bestFit="1" customWidth="1"/>
    <col min="2014" max="2014" width="28.375" bestFit="1" customWidth="1"/>
    <col min="2015" max="2015" width="37.375" bestFit="1" customWidth="1"/>
    <col min="2016" max="2017" width="25.125" customWidth="1"/>
    <col min="2018" max="2018" width="31.75" bestFit="1" customWidth="1"/>
    <col min="2019" max="2019" width="27.25" customWidth="1"/>
    <col min="2020" max="2020" width="36.125" bestFit="1" customWidth="1"/>
    <col min="2021" max="2025" width="28.625" bestFit="1" customWidth="1"/>
    <col min="2026" max="2026" width="26.375" bestFit="1" customWidth="1"/>
    <col min="2027" max="2027" width="26.375" customWidth="1"/>
    <col min="2028" max="2028" width="33" bestFit="1" customWidth="1"/>
    <col min="2029" max="2029" width="28.375" bestFit="1" customWidth="1"/>
    <col min="2030" max="2030" width="37.375" bestFit="1" customWidth="1"/>
    <col min="2031" max="2032" width="26.375" customWidth="1"/>
    <col min="2033" max="2033" width="33" bestFit="1" customWidth="1"/>
    <col min="2034" max="2034" width="28.375" customWidth="1"/>
    <col min="2035" max="2035" width="37.375" bestFit="1" customWidth="1"/>
    <col min="2036" max="2036" width="30.125" customWidth="1"/>
    <col min="2037" max="2037" width="30.125" bestFit="1" customWidth="1"/>
    <col min="2038" max="2038" width="36.75" bestFit="1" customWidth="1"/>
    <col min="2039" max="2039" width="32.25" bestFit="1" customWidth="1"/>
    <col min="2040" max="2040" width="41.125" bestFit="1" customWidth="1"/>
    <col min="2041" max="2042" width="28.625" bestFit="1" customWidth="1"/>
    <col min="2043" max="2043" width="28.625" customWidth="1"/>
    <col min="2044" max="2045" width="28.625" bestFit="1" customWidth="1"/>
    <col min="2046" max="2046" width="26.375" bestFit="1" customWidth="1"/>
    <col min="2047" max="2047" width="26.375" customWidth="1"/>
    <col min="2048" max="2048" width="33" bestFit="1" customWidth="1"/>
    <col min="2049" max="2049" width="28.375" customWidth="1"/>
    <col min="2050" max="2050" width="37.375" bestFit="1" customWidth="1"/>
    <col min="2051" max="2052" width="25.125" customWidth="1"/>
    <col min="2053" max="2053" width="31.75" bestFit="1" customWidth="1"/>
    <col min="2054" max="2054" width="27.25" bestFit="1" customWidth="1"/>
    <col min="2055" max="2055" width="36.125" bestFit="1" customWidth="1"/>
    <col min="2056" max="2058" width="28.625" bestFit="1" customWidth="1"/>
    <col min="2059" max="2059" width="28.625" customWidth="1"/>
    <col min="2060" max="2060" width="28.625" bestFit="1" customWidth="1"/>
    <col min="2061" max="2062" width="26.375" bestFit="1" customWidth="1"/>
    <col min="2063" max="2063" width="33" bestFit="1" customWidth="1"/>
    <col min="2064" max="2064" width="28.375" bestFit="1" customWidth="1"/>
    <col min="2065" max="2065" width="37.375" bestFit="1" customWidth="1"/>
    <col min="2066" max="2067" width="26.375" bestFit="1" customWidth="1"/>
    <col min="2068" max="2068" width="33" bestFit="1" customWidth="1"/>
    <col min="2069" max="2069" width="28.375" bestFit="1" customWidth="1"/>
    <col min="2070" max="2070" width="37.375" bestFit="1" customWidth="1"/>
    <col min="2071" max="2071" width="30.125" customWidth="1"/>
    <col min="2072" max="2072" width="30.125" bestFit="1" customWidth="1"/>
    <col min="2073" max="2073" width="36.75" bestFit="1" customWidth="1"/>
    <col min="2074" max="2074" width="32.25" bestFit="1" customWidth="1"/>
    <col min="2075" max="2075" width="41.125" bestFit="1" customWidth="1"/>
    <col min="2076" max="2076" width="28.625" bestFit="1" customWidth="1"/>
    <col min="2077" max="2080" width="28.625" customWidth="1"/>
    <col min="2081" max="2082" width="26.375" bestFit="1" customWidth="1"/>
    <col min="2083" max="2083" width="33" bestFit="1" customWidth="1"/>
    <col min="2084" max="2084" width="28.375" bestFit="1" customWidth="1"/>
    <col min="2085" max="2085" width="37.375" bestFit="1" customWidth="1"/>
    <col min="2086" max="2087" width="25.125" customWidth="1"/>
    <col min="2088" max="2088" width="31.75" bestFit="1" customWidth="1"/>
    <col min="2089" max="2089" width="27.25" bestFit="1" customWidth="1"/>
    <col min="2090" max="2090" width="36.125" bestFit="1" customWidth="1"/>
    <col min="2091" max="2091" width="28.625" customWidth="1"/>
    <col min="2092" max="2092" width="28.625" bestFit="1" customWidth="1"/>
    <col min="2093" max="2095" width="28.625" customWidth="1"/>
    <col min="2096" max="2096" width="26.375" customWidth="1"/>
    <col min="2097" max="2097" width="26.375" bestFit="1" customWidth="1"/>
    <col min="2098" max="2098" width="33" bestFit="1" customWidth="1"/>
    <col min="2099" max="2099" width="28.375" bestFit="1" customWidth="1"/>
    <col min="2100" max="2100" width="37.375" bestFit="1" customWidth="1"/>
    <col min="2101" max="2102" width="26.375" bestFit="1" customWidth="1"/>
    <col min="2103" max="2103" width="33" bestFit="1" customWidth="1"/>
    <col min="2104" max="2104" width="28.375" bestFit="1" customWidth="1"/>
    <col min="2105" max="2105" width="37.375" bestFit="1" customWidth="1"/>
    <col min="2106" max="2106" width="28.625" bestFit="1" customWidth="1"/>
    <col min="2107" max="2107" width="28.625" customWidth="1"/>
    <col min="2108" max="2108" width="28.625" bestFit="1" customWidth="1"/>
    <col min="2109" max="2110" width="28.625" customWidth="1"/>
    <col min="2111" max="2112" width="26.375" customWidth="1"/>
    <col min="2113" max="2113" width="33" bestFit="1" customWidth="1"/>
    <col min="2114" max="2114" width="28.375" bestFit="1" customWidth="1"/>
    <col min="2115" max="2115" width="37.375" bestFit="1" customWidth="1"/>
    <col min="2116" max="2117" width="26.375" bestFit="1" customWidth="1"/>
    <col min="2118" max="2118" width="33" bestFit="1" customWidth="1"/>
    <col min="2119" max="2119" width="28.375" customWidth="1"/>
    <col min="2120" max="2120" width="37.375" bestFit="1" customWidth="1"/>
    <col min="2121" max="2122" width="30.125" bestFit="1" customWidth="1"/>
    <col min="2123" max="2123" width="36.75" bestFit="1" customWidth="1"/>
    <col min="2124" max="2124" width="32.25" bestFit="1" customWidth="1"/>
    <col min="2125" max="2125" width="41.125" bestFit="1" customWidth="1"/>
    <col min="2126" max="2128" width="28.625" customWidth="1"/>
    <col min="2129" max="2130" width="28.625" bestFit="1" customWidth="1"/>
    <col min="2131" max="2132" width="26.375" bestFit="1" customWidth="1"/>
    <col min="2133" max="2133" width="33" bestFit="1" customWidth="1"/>
    <col min="2134" max="2134" width="28.375" bestFit="1" customWidth="1"/>
    <col min="2135" max="2135" width="37.375" bestFit="1" customWidth="1"/>
    <col min="2136" max="2136" width="26.375" customWidth="1"/>
    <col min="2137" max="2137" width="26.375" bestFit="1" customWidth="1"/>
    <col min="2138" max="2138" width="33" bestFit="1" customWidth="1"/>
    <col min="2139" max="2139" width="28.375" customWidth="1"/>
    <col min="2140" max="2140" width="37.375" bestFit="1" customWidth="1"/>
    <col min="2141" max="2142" width="30.125" bestFit="1" customWidth="1"/>
    <col min="2143" max="2143" width="36.75" bestFit="1" customWidth="1"/>
    <col min="2144" max="2144" width="32.25" bestFit="1" customWidth="1"/>
    <col min="2145" max="2145" width="41.125" bestFit="1" customWidth="1"/>
    <col min="2146" max="2150" width="28.625" bestFit="1" customWidth="1"/>
    <col min="2151" max="2152" width="26.375" customWidth="1"/>
    <col min="2153" max="2153" width="33" bestFit="1" customWidth="1"/>
    <col min="2154" max="2154" width="28.375" bestFit="1" customWidth="1"/>
    <col min="2155" max="2155" width="37.375" bestFit="1" customWidth="1"/>
    <col min="2156" max="2157" width="26.375" customWidth="1"/>
    <col min="2158" max="2158" width="33" bestFit="1" customWidth="1"/>
    <col min="2159" max="2159" width="28.375" customWidth="1"/>
    <col min="2160" max="2160" width="37.375" bestFit="1" customWidth="1"/>
    <col min="2161" max="2162" width="30.125" bestFit="1" customWidth="1"/>
    <col min="2163" max="2163" width="36.75" bestFit="1" customWidth="1"/>
    <col min="2164" max="2164" width="32.25" bestFit="1" customWidth="1"/>
    <col min="2165" max="2165" width="41.125" bestFit="1" customWidth="1"/>
    <col min="2166" max="2166" width="28.625" bestFit="1" customWidth="1"/>
    <col min="2167" max="2168" width="28.625" customWidth="1"/>
    <col min="2169" max="2170" width="28.625" bestFit="1" customWidth="1"/>
    <col min="2171" max="2172" width="26.375" customWidth="1"/>
    <col min="2173" max="2173" width="33" bestFit="1" customWidth="1"/>
    <col min="2174" max="2174" width="28.375" customWidth="1"/>
    <col min="2175" max="2175" width="37.375" bestFit="1" customWidth="1"/>
    <col min="2176" max="2176" width="26.375" customWidth="1"/>
    <col min="2177" max="2177" width="26.375" bestFit="1" customWidth="1"/>
    <col min="2178" max="2178" width="33" bestFit="1" customWidth="1"/>
    <col min="2179" max="2179" width="28.375" bestFit="1" customWidth="1"/>
    <col min="2180" max="2180" width="37.375" bestFit="1" customWidth="1"/>
    <col min="2181" max="2182" width="30.125" bestFit="1" customWidth="1"/>
    <col min="2183" max="2183" width="36.75" bestFit="1" customWidth="1"/>
    <col min="2184" max="2184" width="32.25" bestFit="1" customWidth="1"/>
    <col min="2185" max="2185" width="41.125" bestFit="1" customWidth="1"/>
    <col min="2186" max="2186" width="28.625" bestFit="1" customWidth="1"/>
    <col min="2187" max="2187" width="28.625" customWidth="1"/>
    <col min="2188" max="2188" width="28.625" bestFit="1" customWidth="1"/>
    <col min="2189" max="2190" width="28.625" customWidth="1"/>
    <col min="2191" max="2192" width="26.375" customWidth="1"/>
    <col min="2193" max="2193" width="33" bestFit="1" customWidth="1"/>
    <col min="2194" max="2194" width="28.375" bestFit="1" customWidth="1"/>
    <col min="2195" max="2195" width="37.375" bestFit="1" customWidth="1"/>
    <col min="2196" max="2196" width="25.125" bestFit="1" customWidth="1"/>
    <col min="2197" max="2197" width="25.125" customWidth="1"/>
    <col min="2198" max="2198" width="31.75" bestFit="1" customWidth="1"/>
    <col min="2199" max="2199" width="27.25" customWidth="1"/>
    <col min="2200" max="2200" width="36.125" bestFit="1" customWidth="1"/>
    <col min="2201" max="2202" width="28.625" bestFit="1" customWidth="1"/>
    <col min="2203" max="2203" width="28.625" customWidth="1"/>
    <col min="2204" max="2205" width="28.625" bestFit="1" customWidth="1"/>
    <col min="2206" max="2207" width="26.375" bestFit="1" customWidth="1"/>
    <col min="2208" max="2208" width="33" bestFit="1" customWidth="1"/>
    <col min="2209" max="2209" width="28.375" bestFit="1" customWidth="1"/>
    <col min="2210" max="2210" width="37.375" bestFit="1" customWidth="1"/>
    <col min="2211" max="2212" width="26.375" customWidth="1"/>
    <col min="2213" max="2213" width="33" bestFit="1" customWidth="1"/>
    <col min="2214" max="2214" width="28.375" bestFit="1" customWidth="1"/>
    <col min="2215" max="2215" width="37.375" bestFit="1" customWidth="1"/>
    <col min="2216" max="2217" width="30.125" bestFit="1" customWidth="1"/>
    <col min="2218" max="2218" width="36.75" bestFit="1" customWidth="1"/>
    <col min="2219" max="2219" width="32.25" customWidth="1"/>
    <col min="2220" max="2220" width="41.125" bestFit="1" customWidth="1"/>
    <col min="2221" max="2225" width="28.625" bestFit="1" customWidth="1"/>
    <col min="2226" max="2226" width="26.375" bestFit="1" customWidth="1"/>
    <col min="2227" max="2227" width="26.375" customWidth="1"/>
    <col min="2228" max="2228" width="33" bestFit="1" customWidth="1"/>
    <col min="2229" max="2229" width="28.375" bestFit="1" customWidth="1"/>
    <col min="2230" max="2230" width="37.375" bestFit="1" customWidth="1"/>
    <col min="2231" max="2232" width="26.375" customWidth="1"/>
    <col min="2233" max="2233" width="33" bestFit="1" customWidth="1"/>
    <col min="2234" max="2234" width="28.375" customWidth="1"/>
    <col min="2235" max="2235" width="37.375" bestFit="1" customWidth="1"/>
    <col min="2236" max="2236" width="30.125" customWidth="1"/>
    <col min="2237" max="2237" width="30.125" bestFit="1" customWidth="1"/>
    <col min="2238" max="2238" width="36.75" bestFit="1" customWidth="1"/>
    <col min="2239" max="2239" width="32.25" bestFit="1" customWidth="1"/>
    <col min="2240" max="2240" width="41.125" bestFit="1" customWidth="1"/>
    <col min="2241" max="2242" width="28.625" bestFit="1" customWidth="1"/>
    <col min="2243" max="2243" width="28.625" customWidth="1"/>
    <col min="2244" max="2245" width="28.625" bestFit="1" customWidth="1"/>
    <col min="2246" max="2246" width="26.375" bestFit="1" customWidth="1"/>
    <col min="2247" max="2247" width="26.375" customWidth="1"/>
    <col min="2248" max="2248" width="33" bestFit="1" customWidth="1"/>
    <col min="2249" max="2249" width="28.375" customWidth="1"/>
    <col min="2250" max="2250" width="37.375" bestFit="1" customWidth="1"/>
    <col min="2251" max="2252" width="25.125" customWidth="1"/>
    <col min="2253" max="2253" width="31.75" bestFit="1" customWidth="1"/>
    <col min="2254" max="2254" width="27.25" bestFit="1" customWidth="1"/>
    <col min="2255" max="2255" width="36.125" bestFit="1" customWidth="1"/>
    <col min="2256" max="2257" width="30.125" bestFit="1" customWidth="1"/>
    <col min="2258" max="2258" width="36.75" bestFit="1" customWidth="1"/>
    <col min="2259" max="2259" width="32.25" customWidth="1"/>
    <col min="2260" max="2260" width="41.125" bestFit="1" customWidth="1"/>
    <col min="2261" max="2262" width="28.625" bestFit="1" customWidth="1"/>
    <col min="2263" max="2265" width="28.625" customWidth="1"/>
    <col min="2266" max="2267" width="26.375" customWidth="1"/>
    <col min="2268" max="2268" width="33" bestFit="1" customWidth="1"/>
    <col min="2269" max="2269" width="28.375" bestFit="1" customWidth="1"/>
    <col min="2270" max="2270" width="37.375" bestFit="1" customWidth="1"/>
    <col min="2271" max="2272" width="26.375" bestFit="1" customWidth="1"/>
    <col min="2273" max="2273" width="33" bestFit="1" customWidth="1"/>
    <col min="2274" max="2274" width="28.375" bestFit="1" customWidth="1"/>
    <col min="2275" max="2275" width="37.375" bestFit="1" customWidth="1"/>
    <col min="2276" max="2277" width="30.125" bestFit="1" customWidth="1"/>
    <col min="2278" max="2278" width="36.75" bestFit="1" customWidth="1"/>
    <col min="2279" max="2279" width="32.25" customWidth="1"/>
    <col min="2280" max="2280" width="41.125" bestFit="1" customWidth="1"/>
    <col min="2281" max="2284" width="28.625" customWidth="1"/>
    <col min="2285" max="2285" width="28.625" bestFit="1" customWidth="1"/>
    <col min="2286" max="2287" width="26.375" bestFit="1" customWidth="1"/>
    <col min="2288" max="2288" width="33" bestFit="1" customWidth="1"/>
    <col min="2289" max="2289" width="28.375" bestFit="1" customWidth="1"/>
    <col min="2290" max="2290" width="37.375" bestFit="1" customWidth="1"/>
    <col min="2291" max="2292" width="26.375" customWidth="1"/>
    <col min="2293" max="2293" width="33" bestFit="1" customWidth="1"/>
    <col min="2294" max="2294" width="28.375" bestFit="1" customWidth="1"/>
    <col min="2295" max="2295" width="37.375" bestFit="1" customWidth="1"/>
    <col min="2296" max="2296" width="28.625" bestFit="1" customWidth="1"/>
    <col min="2297" max="2300" width="28.625" customWidth="1"/>
    <col min="2301" max="2302" width="26.375" bestFit="1" customWidth="1"/>
    <col min="2303" max="2303" width="33" bestFit="1" customWidth="1"/>
    <col min="2304" max="2304" width="28.375" bestFit="1" customWidth="1"/>
    <col min="2305" max="2305" width="37.375" bestFit="1" customWidth="1"/>
    <col min="2306" max="2306" width="26.375" bestFit="1" customWidth="1"/>
    <col min="2307" max="2307" width="26.375" customWidth="1"/>
    <col min="2308" max="2308" width="33" bestFit="1" customWidth="1"/>
    <col min="2309" max="2309" width="28.375" bestFit="1" customWidth="1"/>
    <col min="2310" max="2310" width="37.375" bestFit="1" customWidth="1"/>
    <col min="2311" max="2311" width="30.125" customWidth="1"/>
    <col min="2312" max="2312" width="30.125" bestFit="1" customWidth="1"/>
    <col min="2313" max="2313" width="36.75" bestFit="1" customWidth="1"/>
    <col min="2314" max="2314" width="32.25" bestFit="1" customWidth="1"/>
    <col min="2315" max="2315" width="41.125" bestFit="1" customWidth="1"/>
    <col min="2316" max="2316" width="28.625" customWidth="1"/>
    <col min="2317" max="2320" width="28.625" bestFit="1" customWidth="1"/>
    <col min="2321" max="2322" width="26.375" bestFit="1" customWidth="1"/>
    <col min="2323" max="2323" width="33" bestFit="1" customWidth="1"/>
    <col min="2324" max="2324" width="28.375" bestFit="1" customWidth="1"/>
    <col min="2325" max="2325" width="37.375" bestFit="1" customWidth="1"/>
    <col min="2326" max="2326" width="26.375" bestFit="1" customWidth="1"/>
    <col min="2327" max="2327" width="26.375" customWidth="1"/>
    <col min="2328" max="2328" width="33" bestFit="1" customWidth="1"/>
    <col min="2329" max="2329" width="28.375" customWidth="1"/>
    <col min="2330" max="2330" width="37.375" bestFit="1" customWidth="1"/>
    <col min="2331" max="2332" width="30.125" customWidth="1"/>
    <col min="2333" max="2333" width="36.75" bestFit="1" customWidth="1"/>
    <col min="2334" max="2334" width="32.25" bestFit="1" customWidth="1"/>
    <col min="2335" max="2335" width="41.125" bestFit="1" customWidth="1"/>
    <col min="2336" max="2338" width="28.625" bestFit="1" customWidth="1"/>
    <col min="2339" max="2339" width="28.625" customWidth="1"/>
    <col min="2340" max="2340" width="28.625" bestFit="1" customWidth="1"/>
    <col min="2341" max="2342" width="26.375" bestFit="1" customWidth="1"/>
    <col min="2343" max="2343" width="33" bestFit="1" customWidth="1"/>
    <col min="2344" max="2344" width="28.375" bestFit="1" customWidth="1"/>
    <col min="2345" max="2345" width="37.375" bestFit="1" customWidth="1"/>
    <col min="2346" max="2347" width="26.375" customWidth="1"/>
    <col min="2348" max="2348" width="33" bestFit="1" customWidth="1"/>
    <col min="2349" max="2349" width="28.375" bestFit="1" customWidth="1"/>
    <col min="2350" max="2350" width="37.375" bestFit="1" customWidth="1"/>
    <col min="2351" max="2354" width="28.625" bestFit="1" customWidth="1"/>
    <col min="2355" max="2355" width="28.625" customWidth="1"/>
    <col min="2356" max="2356" width="26.375" customWidth="1"/>
    <col min="2357" max="2357" width="26.375" bestFit="1" customWidth="1"/>
    <col min="2358" max="2358" width="33" bestFit="1" customWidth="1"/>
    <col min="2359" max="2359" width="28.375" customWidth="1"/>
    <col min="2360" max="2360" width="37.375" bestFit="1" customWidth="1"/>
    <col min="2361" max="2362" width="26.375" customWidth="1"/>
    <col min="2363" max="2363" width="33" customWidth="1"/>
    <col min="2364" max="2364" width="28.375" customWidth="1"/>
    <col min="2365" max="2365" width="37.375" bestFit="1" customWidth="1"/>
    <col min="2366" max="2367" width="30.125" bestFit="1" customWidth="1"/>
    <col min="2368" max="2368" width="36.75" bestFit="1" customWidth="1"/>
    <col min="2369" max="2369" width="32.25" bestFit="1" customWidth="1"/>
    <col min="2370" max="2370" width="41.125" bestFit="1" customWidth="1"/>
    <col min="2371" max="2371" width="28.625" customWidth="1"/>
    <col min="2372" max="2374" width="28.625" bestFit="1" customWidth="1"/>
    <col min="2375" max="2375" width="28.625" customWidth="1"/>
    <col min="2376" max="2377" width="26.375" customWidth="1"/>
    <col min="2378" max="2378" width="33" bestFit="1" customWidth="1"/>
    <col min="2379" max="2379" width="28.375" customWidth="1"/>
    <col min="2380" max="2380" width="37.375" bestFit="1" customWidth="1"/>
    <col min="2381" max="2382" width="25.125" bestFit="1" customWidth="1"/>
    <col min="2383" max="2383" width="31.75" bestFit="1" customWidth="1"/>
    <col min="2384" max="2384" width="27.25" bestFit="1" customWidth="1"/>
    <col min="2385" max="2385" width="36.125" bestFit="1" customWidth="1"/>
    <col min="2386" max="2386" width="30.125" bestFit="1" customWidth="1"/>
    <col min="2387" max="2387" width="30.125" customWidth="1"/>
    <col min="2388" max="2388" width="36.75" bestFit="1" customWidth="1"/>
    <col min="2389" max="2389" width="32.25" bestFit="1" customWidth="1"/>
    <col min="2390" max="2390" width="41.125" bestFit="1" customWidth="1"/>
    <col min="2391" max="2391" width="28.625" customWidth="1"/>
    <col min="2392" max="2392" width="28.625" bestFit="1" customWidth="1"/>
    <col min="2393" max="2395" width="28.625" customWidth="1"/>
    <col min="2396" max="2396" width="26.375" customWidth="1"/>
    <col min="2397" max="2397" width="26.375" bestFit="1" customWidth="1"/>
    <col min="2398" max="2398" width="33" bestFit="1" customWidth="1"/>
    <col min="2399" max="2399" width="28.375" bestFit="1" customWidth="1"/>
    <col min="2400" max="2400" width="37.375" bestFit="1" customWidth="1"/>
    <col min="2401" max="2402" width="26.375" bestFit="1" customWidth="1"/>
    <col min="2403" max="2403" width="33" bestFit="1" customWidth="1"/>
    <col min="2404" max="2404" width="28.375" bestFit="1" customWidth="1"/>
    <col min="2405" max="2405" width="37.375" bestFit="1" customWidth="1"/>
    <col min="2406" max="2406" width="30.125" bestFit="1" customWidth="1"/>
    <col min="2407" max="2407" width="30.125" customWidth="1"/>
    <col min="2408" max="2408" width="36.75" bestFit="1" customWidth="1"/>
    <col min="2409" max="2409" width="32.25" bestFit="1" customWidth="1"/>
    <col min="2410" max="2410" width="41.125" bestFit="1" customWidth="1"/>
    <col min="2411" max="2412" width="28.625" customWidth="1"/>
    <col min="2413" max="2415" width="28.625" bestFit="1" customWidth="1"/>
    <col min="2416" max="2417" width="26.375" bestFit="1" customWidth="1"/>
    <col min="2418" max="2418" width="33" bestFit="1" customWidth="1"/>
    <col min="2419" max="2419" width="28.375" customWidth="1"/>
    <col min="2420" max="2420" width="37.375" bestFit="1" customWidth="1"/>
    <col min="2421" max="2422" width="26.375" bestFit="1" customWidth="1"/>
    <col min="2423" max="2423" width="33" bestFit="1" customWidth="1"/>
    <col min="2424" max="2424" width="28.375" bestFit="1" customWidth="1"/>
    <col min="2425" max="2425" width="37.375" bestFit="1" customWidth="1"/>
    <col min="2426" max="2426" width="30.125" bestFit="1" customWidth="1"/>
    <col min="2427" max="2427" width="30.125" customWidth="1"/>
    <col min="2428" max="2428" width="36.75" bestFit="1" customWidth="1"/>
    <col min="2429" max="2429" width="32.25" bestFit="1" customWidth="1"/>
    <col min="2430" max="2430" width="41.125" bestFit="1" customWidth="1"/>
    <col min="2431" max="2434" width="28.625" bestFit="1" customWidth="1"/>
    <col min="2435" max="2435" width="28.625" customWidth="1"/>
    <col min="2436" max="2437" width="26.375" customWidth="1"/>
    <col min="2438" max="2438" width="33" bestFit="1" customWidth="1"/>
    <col min="2439" max="2439" width="28.375" customWidth="1"/>
    <col min="2440" max="2440" width="37.375" bestFit="1" customWidth="1"/>
    <col min="2441" max="2442" width="26.375" customWidth="1"/>
    <col min="2443" max="2443" width="33" customWidth="1"/>
    <col min="2444" max="2444" width="28.375" customWidth="1"/>
    <col min="2445" max="2445" width="37.375" bestFit="1" customWidth="1"/>
    <col min="2446" max="2447" width="30.125" bestFit="1" customWidth="1"/>
    <col min="2448" max="2448" width="36.75" bestFit="1" customWidth="1"/>
    <col min="2449" max="2449" width="32.25" bestFit="1" customWidth="1"/>
    <col min="2450" max="2450" width="41.125" bestFit="1" customWidth="1"/>
    <col min="2451" max="2451" width="28.625" customWidth="1"/>
    <col min="2452" max="2454" width="28.625" bestFit="1" customWidth="1"/>
    <col min="2455" max="2455" width="28.625" customWidth="1"/>
    <col min="2456" max="2457" width="26.375" customWidth="1"/>
    <col min="2458" max="2458" width="33" bestFit="1" customWidth="1"/>
    <col min="2459" max="2459" width="28.375" customWidth="1"/>
    <col min="2460" max="2460" width="37.375" bestFit="1" customWidth="1"/>
    <col min="2461" max="2462" width="25.125" bestFit="1" customWidth="1"/>
    <col min="2463" max="2463" width="31.75" bestFit="1" customWidth="1"/>
    <col min="2464" max="2464" width="27.25" bestFit="1" customWidth="1"/>
    <col min="2465" max="2465" width="36.125" bestFit="1" customWidth="1"/>
    <col min="2466" max="2466" width="28.625" bestFit="1" customWidth="1"/>
    <col min="2467" max="2467" width="28.625" customWidth="1"/>
    <col min="2468" max="2470" width="28.625" bestFit="1" customWidth="1"/>
    <col min="2471" max="2472" width="26.375" customWidth="1"/>
    <col min="2473" max="2473" width="33" bestFit="1" customWidth="1"/>
    <col min="2474" max="2474" width="28.375" customWidth="1"/>
    <col min="2475" max="2475" width="37.375" bestFit="1" customWidth="1"/>
    <col min="2476" max="2476" width="26.375" customWidth="1"/>
    <col min="2477" max="2477" width="26.375" bestFit="1" customWidth="1"/>
    <col min="2478" max="2478" width="33" bestFit="1" customWidth="1"/>
    <col min="2479" max="2479" width="28.375" bestFit="1" customWidth="1"/>
    <col min="2480" max="2480" width="37.375" bestFit="1" customWidth="1"/>
    <col min="2481" max="2482" width="30.125" bestFit="1" customWidth="1"/>
    <col min="2483" max="2483" width="36.75" bestFit="1" customWidth="1"/>
    <col min="2484" max="2484" width="32.25" bestFit="1" customWidth="1"/>
    <col min="2485" max="2485" width="41.125" bestFit="1" customWidth="1"/>
    <col min="2486" max="2486" width="28.625" bestFit="1" customWidth="1"/>
    <col min="2487" max="2490" width="28.625" customWidth="1"/>
    <col min="2491" max="2492" width="26.375" customWidth="1"/>
    <col min="2493" max="2493" width="33" bestFit="1" customWidth="1"/>
    <col min="2494" max="2494" width="28.375" bestFit="1" customWidth="1"/>
    <col min="2495" max="2495" width="37.375" bestFit="1" customWidth="1"/>
    <col min="2496" max="2496" width="26.375" customWidth="1"/>
    <col min="2497" max="2497" width="26.375" bestFit="1" customWidth="1"/>
    <col min="2498" max="2498" width="33" bestFit="1" customWidth="1"/>
    <col min="2499" max="2499" width="28.375" bestFit="1" customWidth="1"/>
    <col min="2500" max="2500" width="37.375" bestFit="1" customWidth="1"/>
    <col min="2501" max="2502" width="30.125" bestFit="1" customWidth="1"/>
    <col min="2503" max="2503" width="36.75" bestFit="1" customWidth="1"/>
    <col min="2504" max="2504" width="32.25" bestFit="1" customWidth="1"/>
    <col min="2505" max="2505" width="41.125" bestFit="1" customWidth="1"/>
    <col min="2506" max="2510" width="28.625" bestFit="1" customWidth="1"/>
    <col min="2511" max="2512" width="26.375" bestFit="1" customWidth="1"/>
    <col min="2513" max="2513" width="33" bestFit="1" customWidth="1"/>
    <col min="2514" max="2514" width="28.375" bestFit="1" customWidth="1"/>
    <col min="2515" max="2515" width="37.375" bestFit="1" customWidth="1"/>
    <col min="2516" max="2517" width="26.375" bestFit="1" customWidth="1"/>
    <col min="2518" max="2518" width="33" bestFit="1" customWidth="1"/>
    <col min="2519" max="2519" width="28.375" bestFit="1" customWidth="1"/>
    <col min="2520" max="2520" width="37.375" bestFit="1" customWidth="1"/>
    <col min="2521" max="2522" width="30.125" bestFit="1" customWidth="1"/>
    <col min="2523" max="2523" width="36.75" bestFit="1" customWidth="1"/>
    <col min="2524" max="2524" width="32.25" bestFit="1" customWidth="1"/>
    <col min="2525" max="2525" width="41.125" bestFit="1" customWidth="1"/>
    <col min="2526" max="2530" width="28.625" bestFit="1" customWidth="1"/>
    <col min="2531" max="2532" width="26.375" bestFit="1" customWidth="1"/>
    <col min="2533" max="2533" width="33" bestFit="1" customWidth="1"/>
    <col min="2534" max="2534" width="28.375" bestFit="1" customWidth="1"/>
    <col min="2535" max="2535" width="37.375" bestFit="1" customWidth="1"/>
    <col min="2536" max="2537" width="26.375" bestFit="1" customWidth="1"/>
    <col min="2538" max="2538" width="33" bestFit="1" customWidth="1"/>
    <col min="2539" max="2539" width="28.375" bestFit="1" customWidth="1"/>
    <col min="2540" max="2540" width="37.375" bestFit="1" customWidth="1"/>
    <col min="2541" max="2542" width="30.125" bestFit="1" customWidth="1"/>
    <col min="2543" max="2543" width="36.75" bestFit="1" customWidth="1"/>
    <col min="2544" max="2544" width="32.25" bestFit="1" customWidth="1"/>
    <col min="2545" max="2545" width="41.125" bestFit="1" customWidth="1"/>
    <col min="2546" max="2550" width="28.625" bestFit="1" customWidth="1"/>
    <col min="2551" max="2552" width="26.375" bestFit="1" customWidth="1"/>
    <col min="2553" max="2553" width="33" bestFit="1" customWidth="1"/>
    <col min="2554" max="2554" width="28.375" bestFit="1" customWidth="1"/>
    <col min="2555" max="2555" width="37.375" bestFit="1" customWidth="1"/>
    <col min="2556" max="2557" width="26.375" bestFit="1" customWidth="1"/>
    <col min="2558" max="2558" width="33" bestFit="1" customWidth="1"/>
    <col min="2559" max="2559" width="28.375" bestFit="1" customWidth="1"/>
    <col min="2560" max="2560" width="37.375" bestFit="1" customWidth="1"/>
    <col min="2561" max="2562" width="30.125" bestFit="1" customWidth="1"/>
    <col min="2563" max="2563" width="36.75" bestFit="1" customWidth="1"/>
    <col min="2564" max="2564" width="32.25" bestFit="1" customWidth="1"/>
    <col min="2565" max="2565" width="41.125" bestFit="1" customWidth="1"/>
    <col min="2566" max="2570" width="28.625" bestFit="1" customWidth="1"/>
    <col min="2571" max="2572" width="26.375" bestFit="1" customWidth="1"/>
    <col min="2573" max="2573" width="33" bestFit="1" customWidth="1"/>
    <col min="2574" max="2574" width="28.375" bestFit="1" customWidth="1"/>
    <col min="2575" max="2575" width="37.375" bestFit="1" customWidth="1"/>
    <col min="2576" max="2577" width="26.375" bestFit="1" customWidth="1"/>
    <col min="2578" max="2578" width="33" bestFit="1" customWidth="1"/>
    <col min="2579" max="2579" width="28.375" bestFit="1" customWidth="1"/>
    <col min="2580" max="2580" width="37.375" bestFit="1" customWidth="1"/>
    <col min="2581" max="2585" width="28.625" bestFit="1" customWidth="1"/>
    <col min="2586" max="2587" width="26.375" bestFit="1" customWidth="1"/>
    <col min="2588" max="2588" width="33" bestFit="1" customWidth="1"/>
    <col min="2589" max="2589" width="28.375" bestFit="1" customWidth="1"/>
    <col min="2590" max="2590" width="37.375" bestFit="1" customWidth="1"/>
    <col min="2591" max="2592" width="26.375" bestFit="1" customWidth="1"/>
    <col min="2593" max="2593" width="33" bestFit="1" customWidth="1"/>
    <col min="2594" max="2594" width="28.375" bestFit="1" customWidth="1"/>
    <col min="2595" max="2595" width="37.375" bestFit="1" customWidth="1"/>
    <col min="2596" max="2597" width="30.125" bestFit="1" customWidth="1"/>
    <col min="2598" max="2598" width="36.75" bestFit="1" customWidth="1"/>
    <col min="2599" max="2599" width="32.25" bestFit="1" customWidth="1"/>
    <col min="2600" max="2600" width="41.125" bestFit="1" customWidth="1"/>
    <col min="2601" max="2605" width="28.625" bestFit="1" customWidth="1"/>
    <col min="2606" max="2607" width="26.375" bestFit="1" customWidth="1"/>
    <col min="2608" max="2608" width="33" bestFit="1" customWidth="1"/>
    <col min="2609" max="2609" width="28.375" bestFit="1" customWidth="1"/>
    <col min="2610" max="2610" width="37.375" bestFit="1" customWidth="1"/>
    <col min="2611" max="2612" width="26.375" bestFit="1" customWidth="1"/>
    <col min="2613" max="2613" width="33" bestFit="1" customWidth="1"/>
    <col min="2614" max="2614" width="28.375" bestFit="1" customWidth="1"/>
    <col min="2615" max="2615" width="37.375" bestFit="1" customWidth="1"/>
    <col min="2616" max="2617" width="30.125" bestFit="1" customWidth="1"/>
    <col min="2618" max="2618" width="36.75" bestFit="1" customWidth="1"/>
    <col min="2619" max="2619" width="32.25" bestFit="1" customWidth="1"/>
    <col min="2620" max="2620" width="41.125" bestFit="1" customWidth="1"/>
    <col min="2621" max="2625" width="28.625" bestFit="1" customWidth="1"/>
    <col min="2626" max="2627" width="26.375" bestFit="1" customWidth="1"/>
    <col min="2628" max="2628" width="33" bestFit="1" customWidth="1"/>
    <col min="2629" max="2629" width="28.375" bestFit="1" customWidth="1"/>
    <col min="2630" max="2630" width="37.375" bestFit="1" customWidth="1"/>
    <col min="2631" max="2632" width="26.375" bestFit="1" customWidth="1"/>
    <col min="2633" max="2633" width="33" bestFit="1" customWidth="1"/>
    <col min="2634" max="2634" width="28.375" bestFit="1" customWidth="1"/>
    <col min="2635" max="2635" width="37.375" bestFit="1" customWidth="1"/>
    <col min="2636" max="2637" width="30.125" bestFit="1" customWidth="1"/>
    <col min="2638" max="2638" width="36.75" bestFit="1" customWidth="1"/>
    <col min="2639" max="2639" width="32.25" bestFit="1" customWidth="1"/>
    <col min="2640" max="2640" width="41.125" bestFit="1" customWidth="1"/>
    <col min="2641" max="2645" width="28.625" bestFit="1" customWidth="1"/>
    <col min="2646" max="2647" width="26.375" bestFit="1" customWidth="1"/>
    <col min="2648" max="2648" width="33" bestFit="1" customWidth="1"/>
    <col min="2649" max="2649" width="28.375" bestFit="1" customWidth="1"/>
    <col min="2650" max="2650" width="37.375" bestFit="1" customWidth="1"/>
    <col min="2651" max="2652" width="26.375" bestFit="1" customWidth="1"/>
    <col min="2653" max="2653" width="33" bestFit="1" customWidth="1"/>
    <col min="2654" max="2654" width="28.375" bestFit="1" customWidth="1"/>
    <col min="2655" max="2655" width="37.375" bestFit="1" customWidth="1"/>
    <col min="2656" max="2657" width="30.125" bestFit="1" customWidth="1"/>
    <col min="2658" max="2658" width="36.75" bestFit="1" customWidth="1"/>
    <col min="2659" max="2659" width="32.25" bestFit="1" customWidth="1"/>
    <col min="2660" max="2660" width="41.125" bestFit="1" customWidth="1"/>
    <col min="2661" max="2665" width="28.625" bestFit="1" customWidth="1"/>
    <col min="2666" max="2667" width="26.375" bestFit="1" customWidth="1"/>
    <col min="2668" max="2668" width="33" bestFit="1" customWidth="1"/>
    <col min="2669" max="2669" width="28.375" bestFit="1" customWidth="1"/>
    <col min="2670" max="2670" width="37.375" bestFit="1" customWidth="1"/>
    <col min="2671" max="2672" width="26.375" bestFit="1" customWidth="1"/>
    <col min="2673" max="2673" width="33" bestFit="1" customWidth="1"/>
    <col min="2674" max="2674" width="28.375" bestFit="1" customWidth="1"/>
    <col min="2675" max="2675" width="37.375" bestFit="1" customWidth="1"/>
    <col min="2676" max="2677" width="30.125" bestFit="1" customWidth="1"/>
    <col min="2678" max="2678" width="36.75" bestFit="1" customWidth="1"/>
    <col min="2679" max="2679" width="32.25" bestFit="1" customWidth="1"/>
    <col min="2680" max="2680" width="41.125" bestFit="1" customWidth="1"/>
    <col min="2681" max="2685" width="28.625" bestFit="1" customWidth="1"/>
    <col min="2686" max="2687" width="26.375" bestFit="1" customWidth="1"/>
    <col min="2688" max="2688" width="33" bestFit="1" customWidth="1"/>
    <col min="2689" max="2689" width="28.375" bestFit="1" customWidth="1"/>
    <col min="2690" max="2690" width="37.375" bestFit="1" customWidth="1"/>
    <col min="2691" max="2692" width="26.375" bestFit="1" customWidth="1"/>
    <col min="2693" max="2693" width="33" bestFit="1" customWidth="1"/>
    <col min="2694" max="2694" width="28.375" bestFit="1" customWidth="1"/>
    <col min="2695" max="2695" width="37.375" bestFit="1" customWidth="1"/>
    <col min="2696" max="2697" width="30.125" bestFit="1" customWidth="1"/>
    <col min="2698" max="2698" width="36.75" bestFit="1" customWidth="1"/>
    <col min="2699" max="2699" width="32.25" bestFit="1" customWidth="1"/>
    <col min="2700" max="2700" width="41.125" bestFit="1" customWidth="1"/>
    <col min="2701" max="2705" width="28.625" bestFit="1" customWidth="1"/>
    <col min="2706" max="2707" width="27.625" bestFit="1" customWidth="1"/>
    <col min="2708" max="2708" width="34.25" bestFit="1" customWidth="1"/>
    <col min="2709" max="2709" width="29.75" bestFit="1" customWidth="1"/>
    <col min="2710" max="2710" width="38.625" bestFit="1" customWidth="1"/>
    <col min="2711" max="2712" width="27.625" bestFit="1" customWidth="1"/>
    <col min="2713" max="2713" width="34.25" bestFit="1" customWidth="1"/>
    <col min="2714" max="2714" width="29.75" bestFit="1" customWidth="1"/>
    <col min="2715" max="2715" width="38.625" bestFit="1" customWidth="1"/>
    <col min="2716" max="2717" width="30.125" bestFit="1" customWidth="1"/>
    <col min="2718" max="2718" width="36.75" bestFit="1" customWidth="1"/>
    <col min="2719" max="2719" width="32.25" bestFit="1" customWidth="1"/>
    <col min="2720" max="2720" width="41.125" bestFit="1" customWidth="1"/>
    <col min="2721" max="2725" width="28.625" bestFit="1" customWidth="1"/>
    <col min="2726" max="2727" width="26.375" bestFit="1" customWidth="1"/>
    <col min="2728" max="2728" width="33" bestFit="1" customWidth="1"/>
    <col min="2729" max="2729" width="28.375" bestFit="1" customWidth="1"/>
    <col min="2730" max="2730" width="37.375" bestFit="1" customWidth="1"/>
    <col min="2731" max="2732" width="26.375" bestFit="1" customWidth="1"/>
    <col min="2733" max="2733" width="33" bestFit="1" customWidth="1"/>
    <col min="2734" max="2734" width="28.375" bestFit="1" customWidth="1"/>
    <col min="2735" max="2735" width="37.375" bestFit="1" customWidth="1"/>
    <col min="2736" max="2737" width="30.125" bestFit="1" customWidth="1"/>
    <col min="2738" max="2738" width="36.75" bestFit="1" customWidth="1"/>
    <col min="2739" max="2739" width="32.25" bestFit="1" customWidth="1"/>
    <col min="2740" max="2740" width="41.125" bestFit="1" customWidth="1"/>
    <col min="2741" max="2745" width="28.625" bestFit="1" customWidth="1"/>
    <col min="2746" max="2747" width="26.375" bestFit="1" customWidth="1"/>
    <col min="2748" max="2748" width="33" bestFit="1" customWidth="1"/>
    <col min="2749" max="2749" width="28.375" bestFit="1" customWidth="1"/>
    <col min="2750" max="2750" width="37.375" bestFit="1" customWidth="1"/>
    <col min="2751" max="2752" width="26.375" bestFit="1" customWidth="1"/>
    <col min="2753" max="2753" width="33" bestFit="1" customWidth="1"/>
    <col min="2754" max="2754" width="28.375" bestFit="1" customWidth="1"/>
    <col min="2755" max="2755" width="37.375" bestFit="1" customWidth="1"/>
    <col min="2756" max="2760" width="28.625" bestFit="1" customWidth="1"/>
    <col min="2761" max="2762" width="26.375" bestFit="1" customWidth="1"/>
    <col min="2763" max="2763" width="33" bestFit="1" customWidth="1"/>
    <col min="2764" max="2764" width="28.375" bestFit="1" customWidth="1"/>
    <col min="2765" max="2765" width="37.375" bestFit="1" customWidth="1"/>
    <col min="2766" max="2767" width="26.375" bestFit="1" customWidth="1"/>
    <col min="2768" max="2768" width="33" bestFit="1" customWidth="1"/>
    <col min="2769" max="2769" width="28.375" bestFit="1" customWidth="1"/>
    <col min="2770" max="2770" width="37.375" bestFit="1" customWidth="1"/>
    <col min="2771" max="2772" width="30.125" bestFit="1" customWidth="1"/>
    <col min="2773" max="2773" width="36.75" bestFit="1" customWidth="1"/>
    <col min="2774" max="2774" width="32.25" bestFit="1" customWidth="1"/>
    <col min="2775" max="2775" width="41.125" bestFit="1" customWidth="1"/>
    <col min="2776" max="2780" width="28.625" bestFit="1" customWidth="1"/>
    <col min="2781" max="2782" width="26.375" bestFit="1" customWidth="1"/>
    <col min="2783" max="2783" width="33" bestFit="1" customWidth="1"/>
    <col min="2784" max="2784" width="28.375" bestFit="1" customWidth="1"/>
    <col min="2785" max="2785" width="37.375" bestFit="1" customWidth="1"/>
    <col min="2786" max="2787" width="26.375" bestFit="1" customWidth="1"/>
    <col min="2788" max="2788" width="33" bestFit="1" customWidth="1"/>
    <col min="2789" max="2789" width="28.375" bestFit="1" customWidth="1"/>
    <col min="2790" max="2790" width="37.375" bestFit="1" customWidth="1"/>
    <col min="2791" max="2792" width="30.125" bestFit="1" customWidth="1"/>
    <col min="2793" max="2793" width="36.75" bestFit="1" customWidth="1"/>
    <col min="2794" max="2794" width="32.25" bestFit="1" customWidth="1"/>
    <col min="2795" max="2795" width="41.125" bestFit="1" customWidth="1"/>
    <col min="2796" max="2800" width="28.625" bestFit="1" customWidth="1"/>
    <col min="2801" max="2802" width="26.375" bestFit="1" customWidth="1"/>
    <col min="2803" max="2803" width="33" bestFit="1" customWidth="1"/>
    <col min="2804" max="2804" width="28.375" bestFit="1" customWidth="1"/>
    <col min="2805" max="2805" width="37.375" bestFit="1" customWidth="1"/>
    <col min="2806" max="2807" width="26.375" bestFit="1" customWidth="1"/>
    <col min="2808" max="2808" width="33" bestFit="1" customWidth="1"/>
    <col min="2809" max="2809" width="28.375" bestFit="1" customWidth="1"/>
    <col min="2810" max="2810" width="37.375" bestFit="1" customWidth="1"/>
    <col min="2811" max="2812" width="30.125" bestFit="1" customWidth="1"/>
    <col min="2813" max="2813" width="36.75" bestFit="1" customWidth="1"/>
    <col min="2814" max="2814" width="32.25" bestFit="1" customWidth="1"/>
    <col min="2815" max="2815" width="41.125" bestFit="1" customWidth="1"/>
    <col min="2816" max="2820" width="28.625" bestFit="1" customWidth="1"/>
    <col min="2821" max="2822" width="27.625" bestFit="1" customWidth="1"/>
    <col min="2823" max="2823" width="34.25" bestFit="1" customWidth="1"/>
    <col min="2824" max="2824" width="29.75" bestFit="1" customWidth="1"/>
    <col min="2825" max="2825" width="38.625" bestFit="1" customWidth="1"/>
    <col min="2826" max="2827" width="27.625" bestFit="1" customWidth="1"/>
    <col min="2828" max="2828" width="34.25" bestFit="1" customWidth="1"/>
    <col min="2829" max="2829" width="29.75" bestFit="1" customWidth="1"/>
    <col min="2830" max="2830" width="38.625" bestFit="1" customWidth="1"/>
    <col min="2831" max="2832" width="30.125" bestFit="1" customWidth="1"/>
    <col min="2833" max="2833" width="36.75" bestFit="1" customWidth="1"/>
    <col min="2834" max="2834" width="32.25" bestFit="1" customWidth="1"/>
    <col min="2835" max="2835" width="41.125" bestFit="1" customWidth="1"/>
    <col min="2836" max="2840" width="28.625" bestFit="1" customWidth="1"/>
    <col min="2841" max="2842" width="26.375" bestFit="1" customWidth="1"/>
    <col min="2843" max="2843" width="33" bestFit="1" customWidth="1"/>
    <col min="2844" max="2844" width="28.375" bestFit="1" customWidth="1"/>
    <col min="2845" max="2845" width="37.375" bestFit="1" customWidth="1"/>
    <col min="2846" max="2847" width="26.375" bestFit="1" customWidth="1"/>
    <col min="2848" max="2848" width="33" bestFit="1" customWidth="1"/>
    <col min="2849" max="2849" width="28.375" bestFit="1" customWidth="1"/>
    <col min="2850" max="2850" width="37.375" bestFit="1" customWidth="1"/>
    <col min="2851" max="2852" width="30.125" bestFit="1" customWidth="1"/>
    <col min="2853" max="2853" width="36.75" bestFit="1" customWidth="1"/>
    <col min="2854" max="2854" width="32.25" bestFit="1" customWidth="1"/>
    <col min="2855" max="2855" width="41.125" bestFit="1" customWidth="1"/>
    <col min="2856" max="2860" width="28.625" bestFit="1" customWidth="1"/>
    <col min="2861" max="2862" width="26.375" bestFit="1" customWidth="1"/>
    <col min="2863" max="2863" width="33" bestFit="1" customWidth="1"/>
    <col min="2864" max="2864" width="28.375" bestFit="1" customWidth="1"/>
    <col min="2865" max="2865" width="37.375" bestFit="1" customWidth="1"/>
    <col min="2866" max="2867" width="26.375" bestFit="1" customWidth="1"/>
    <col min="2868" max="2868" width="33" bestFit="1" customWidth="1"/>
    <col min="2869" max="2869" width="28.375" bestFit="1" customWidth="1"/>
    <col min="2870" max="2870" width="37.375" bestFit="1" customWidth="1"/>
    <col min="2871" max="2872" width="30.125" bestFit="1" customWidth="1"/>
    <col min="2873" max="2873" width="36.75" bestFit="1" customWidth="1"/>
    <col min="2874" max="2874" width="32.25" bestFit="1" customWidth="1"/>
    <col min="2875" max="2875" width="41.125" bestFit="1" customWidth="1"/>
    <col min="2876" max="2880" width="28.625" bestFit="1" customWidth="1"/>
    <col min="2881" max="2882" width="26.375" bestFit="1" customWidth="1"/>
    <col min="2883" max="2883" width="33" bestFit="1" customWidth="1"/>
    <col min="2884" max="2884" width="28.375" bestFit="1" customWidth="1"/>
    <col min="2885" max="2885" width="37.375" bestFit="1" customWidth="1"/>
    <col min="2886" max="2887" width="26.375" bestFit="1" customWidth="1"/>
    <col min="2888" max="2888" width="33" bestFit="1" customWidth="1"/>
    <col min="2889" max="2889" width="28.375" bestFit="1" customWidth="1"/>
    <col min="2890" max="2890" width="37.375" bestFit="1" customWidth="1"/>
    <col min="2891" max="2892" width="30.125" bestFit="1" customWidth="1"/>
    <col min="2893" max="2893" width="36.75" bestFit="1" customWidth="1"/>
    <col min="2894" max="2894" width="32.25" bestFit="1" customWidth="1"/>
    <col min="2895" max="2895" width="41.125" bestFit="1" customWidth="1"/>
    <col min="2896" max="2900" width="28.625" bestFit="1" customWidth="1"/>
    <col min="2901" max="2902" width="26.375" bestFit="1" customWidth="1"/>
    <col min="2903" max="2903" width="33" bestFit="1" customWidth="1"/>
    <col min="2904" max="2904" width="28.375" bestFit="1" customWidth="1"/>
    <col min="2905" max="2905" width="37.375" bestFit="1" customWidth="1"/>
    <col min="2906" max="2907" width="26.375" bestFit="1" customWidth="1"/>
    <col min="2908" max="2908" width="33" bestFit="1" customWidth="1"/>
    <col min="2909" max="2909" width="28.375" bestFit="1" customWidth="1"/>
    <col min="2910" max="2910" width="37.375" bestFit="1" customWidth="1"/>
    <col min="2911" max="2912" width="30.125" bestFit="1" customWidth="1"/>
    <col min="2913" max="2913" width="36.75" bestFit="1" customWidth="1"/>
    <col min="2914" max="2914" width="32.25" bestFit="1" customWidth="1"/>
    <col min="2915" max="2915" width="41.125" bestFit="1" customWidth="1"/>
    <col min="2916" max="2920" width="28.625" bestFit="1" customWidth="1"/>
    <col min="2921" max="2922" width="26.375" bestFit="1" customWidth="1"/>
    <col min="2923" max="2923" width="33" bestFit="1" customWidth="1"/>
    <col min="2924" max="2924" width="28.375" bestFit="1" customWidth="1"/>
    <col min="2925" max="2925" width="37.375" bestFit="1" customWidth="1"/>
    <col min="2926" max="2927" width="26.375" bestFit="1" customWidth="1"/>
    <col min="2928" max="2928" width="33" bestFit="1" customWidth="1"/>
    <col min="2929" max="2929" width="28.375" bestFit="1" customWidth="1"/>
    <col min="2930" max="2930" width="37.375" bestFit="1" customWidth="1"/>
    <col min="2931" max="2932" width="30.125" bestFit="1" customWidth="1"/>
    <col min="2933" max="2933" width="36.75" bestFit="1" customWidth="1"/>
    <col min="2934" max="2934" width="32.25" bestFit="1" customWidth="1"/>
    <col min="2935" max="2935" width="41.125" bestFit="1" customWidth="1"/>
    <col min="2936" max="2940" width="28.625" bestFit="1" customWidth="1"/>
    <col min="2941" max="2942" width="26.375" bestFit="1" customWidth="1"/>
    <col min="2943" max="2943" width="33" bestFit="1" customWidth="1"/>
    <col min="2944" max="2944" width="28.375" bestFit="1" customWidth="1"/>
    <col min="2945" max="2945" width="37.375" bestFit="1" customWidth="1"/>
    <col min="2946" max="2947" width="26.375" bestFit="1" customWidth="1"/>
    <col min="2948" max="2948" width="33" bestFit="1" customWidth="1"/>
    <col min="2949" max="2949" width="28.375" bestFit="1" customWidth="1"/>
    <col min="2950" max="2950" width="37.375" bestFit="1" customWidth="1"/>
    <col min="2951" max="2952" width="30.125" bestFit="1" customWidth="1"/>
    <col min="2953" max="2953" width="36.75" bestFit="1" customWidth="1"/>
    <col min="2954" max="2954" width="32.25" bestFit="1" customWidth="1"/>
    <col min="2955" max="2955" width="41.125" bestFit="1" customWidth="1"/>
    <col min="2956" max="2960" width="28.625" bestFit="1" customWidth="1"/>
    <col min="2961" max="2962" width="26.375" bestFit="1" customWidth="1"/>
    <col min="2963" max="2963" width="33" bestFit="1" customWidth="1"/>
    <col min="2964" max="2964" width="28.375" bestFit="1" customWidth="1"/>
    <col min="2965" max="2965" width="37.375" bestFit="1" customWidth="1"/>
    <col min="2966" max="2967" width="26.375" bestFit="1" customWidth="1"/>
    <col min="2968" max="2968" width="33" bestFit="1" customWidth="1"/>
    <col min="2969" max="2969" width="28.375" bestFit="1" customWidth="1"/>
    <col min="2970" max="2970" width="37.375" bestFit="1" customWidth="1"/>
    <col min="2971" max="2972" width="30.125" bestFit="1" customWidth="1"/>
    <col min="2973" max="2973" width="36.75" bestFit="1" customWidth="1"/>
    <col min="2974" max="2974" width="32.25" bestFit="1" customWidth="1"/>
    <col min="2975" max="2975" width="41.125" bestFit="1" customWidth="1"/>
    <col min="2976" max="2980" width="28.625" bestFit="1" customWidth="1"/>
    <col min="2981" max="2982" width="26.375" bestFit="1" customWidth="1"/>
    <col min="2983" max="2983" width="33" bestFit="1" customWidth="1"/>
    <col min="2984" max="2984" width="28.375" bestFit="1" customWidth="1"/>
    <col min="2985" max="2985" width="37.375" bestFit="1" customWidth="1"/>
    <col min="2986" max="2987" width="26.375" bestFit="1" customWidth="1"/>
    <col min="2988" max="2988" width="33" bestFit="1" customWidth="1"/>
    <col min="2989" max="2989" width="28.375" bestFit="1" customWidth="1"/>
    <col min="2990" max="2990" width="37.375" bestFit="1" customWidth="1"/>
    <col min="2991" max="2992" width="30.125" bestFit="1" customWidth="1"/>
    <col min="2993" max="2993" width="36.75" bestFit="1" customWidth="1"/>
    <col min="2994" max="2994" width="32.25" bestFit="1" customWidth="1"/>
    <col min="2995" max="2995" width="41.125" bestFit="1" customWidth="1"/>
    <col min="2996" max="3000" width="28.625" bestFit="1" customWidth="1"/>
    <col min="3001" max="3002" width="26.375" bestFit="1" customWidth="1"/>
    <col min="3003" max="3003" width="33" bestFit="1" customWidth="1"/>
    <col min="3004" max="3004" width="28.375" bestFit="1" customWidth="1"/>
    <col min="3005" max="3005" width="37.375" bestFit="1" customWidth="1"/>
    <col min="3006" max="3007" width="26.375" bestFit="1" customWidth="1"/>
    <col min="3008" max="3008" width="33" bestFit="1" customWidth="1"/>
    <col min="3009" max="3009" width="28.375" bestFit="1" customWidth="1"/>
    <col min="3010" max="3010" width="37.375" bestFit="1" customWidth="1"/>
    <col min="3011" max="3012" width="30.125" bestFit="1" customWidth="1"/>
    <col min="3013" max="3013" width="36.75" bestFit="1" customWidth="1"/>
    <col min="3014" max="3014" width="32.25" bestFit="1" customWidth="1"/>
    <col min="3015" max="3015" width="41.125" bestFit="1" customWidth="1"/>
    <col min="3016" max="3020" width="28.625" bestFit="1" customWidth="1"/>
    <col min="3021" max="3022" width="26.375" bestFit="1" customWidth="1"/>
    <col min="3023" max="3023" width="33" bestFit="1" customWidth="1"/>
    <col min="3024" max="3024" width="28.375" bestFit="1" customWidth="1"/>
    <col min="3025" max="3025" width="37.375" bestFit="1" customWidth="1"/>
    <col min="3026" max="3027" width="26.375" bestFit="1" customWidth="1"/>
    <col min="3028" max="3028" width="33" bestFit="1" customWidth="1"/>
    <col min="3029" max="3029" width="28.375" bestFit="1" customWidth="1"/>
    <col min="3030" max="3030" width="37.375" bestFit="1" customWidth="1"/>
    <col min="3031" max="3032" width="30.125" bestFit="1" customWidth="1"/>
    <col min="3033" max="3033" width="36.75" bestFit="1" customWidth="1"/>
    <col min="3034" max="3034" width="32.25" bestFit="1" customWidth="1"/>
    <col min="3035" max="3035" width="41.125" bestFit="1" customWidth="1"/>
    <col min="3036" max="3040" width="28.625" bestFit="1" customWidth="1"/>
    <col min="3041" max="3042" width="27.625" bestFit="1" customWidth="1"/>
    <col min="3043" max="3043" width="34.25" bestFit="1" customWidth="1"/>
    <col min="3044" max="3044" width="29.75" bestFit="1" customWidth="1"/>
    <col min="3045" max="3045" width="38.625" bestFit="1" customWidth="1"/>
    <col min="3046" max="3047" width="27.625" bestFit="1" customWidth="1"/>
    <col min="3048" max="3048" width="34.25" bestFit="1" customWidth="1"/>
    <col min="3049" max="3049" width="29.75" bestFit="1" customWidth="1"/>
    <col min="3050" max="3050" width="38.625" bestFit="1" customWidth="1"/>
    <col min="3051" max="3052" width="30.125" bestFit="1" customWidth="1"/>
    <col min="3053" max="3053" width="36.75" bestFit="1" customWidth="1"/>
    <col min="3054" max="3054" width="32.25" bestFit="1" customWidth="1"/>
    <col min="3055" max="3055" width="41.125" bestFit="1" customWidth="1"/>
    <col min="3056" max="3060" width="28.625" bestFit="1" customWidth="1"/>
    <col min="3061" max="3062" width="26.375" bestFit="1" customWidth="1"/>
    <col min="3063" max="3063" width="33" bestFit="1" customWidth="1"/>
    <col min="3064" max="3064" width="28.375" bestFit="1" customWidth="1"/>
    <col min="3065" max="3065" width="37.375" bestFit="1" customWidth="1"/>
    <col min="3066" max="3067" width="26.375" bestFit="1" customWidth="1"/>
    <col min="3068" max="3068" width="33" bestFit="1" customWidth="1"/>
    <col min="3069" max="3069" width="28.375" bestFit="1" customWidth="1"/>
    <col min="3070" max="3070" width="37.375" bestFit="1" customWidth="1"/>
    <col min="3071" max="3072" width="30.125" bestFit="1" customWidth="1"/>
    <col min="3073" max="3073" width="36.75" bestFit="1" customWidth="1"/>
    <col min="3074" max="3074" width="32.25" bestFit="1" customWidth="1"/>
    <col min="3075" max="3075" width="41.125" bestFit="1" customWidth="1"/>
    <col min="3076" max="3080" width="28.625" bestFit="1" customWidth="1"/>
    <col min="3081" max="3082" width="26.375" bestFit="1" customWidth="1"/>
    <col min="3083" max="3083" width="33" bestFit="1" customWidth="1"/>
    <col min="3084" max="3084" width="28.375" bestFit="1" customWidth="1"/>
    <col min="3085" max="3085" width="37.375" bestFit="1" customWidth="1"/>
    <col min="3086" max="3087" width="26.375" bestFit="1" customWidth="1"/>
    <col min="3088" max="3088" width="33" bestFit="1" customWidth="1"/>
    <col min="3089" max="3089" width="28.375" bestFit="1" customWidth="1"/>
    <col min="3090" max="3090" width="37.375" bestFit="1" customWidth="1"/>
    <col min="3091" max="3092" width="30.125" bestFit="1" customWidth="1"/>
    <col min="3093" max="3093" width="36.75" bestFit="1" customWidth="1"/>
    <col min="3094" max="3094" width="32.25" bestFit="1" customWidth="1"/>
    <col min="3095" max="3095" width="41.125" bestFit="1" customWidth="1"/>
    <col min="3096" max="3100" width="28.625" bestFit="1" customWidth="1"/>
    <col min="3101" max="3102" width="27.625" bestFit="1" customWidth="1"/>
    <col min="3103" max="3103" width="34.25" bestFit="1" customWidth="1"/>
    <col min="3104" max="3104" width="29.75" bestFit="1" customWidth="1"/>
    <col min="3105" max="3105" width="38.625" bestFit="1" customWidth="1"/>
    <col min="3106" max="3107" width="27.625" bestFit="1" customWidth="1"/>
    <col min="3108" max="3108" width="34.25" bestFit="1" customWidth="1"/>
    <col min="3109" max="3109" width="29.75" bestFit="1" customWidth="1"/>
    <col min="3110" max="3110" width="38.625" bestFit="1" customWidth="1"/>
    <col min="3111" max="3112" width="30.125" bestFit="1" customWidth="1"/>
    <col min="3113" max="3113" width="36.75" bestFit="1" customWidth="1"/>
    <col min="3114" max="3114" width="32.25" bestFit="1" customWidth="1"/>
    <col min="3115" max="3115" width="41.125" bestFit="1" customWidth="1"/>
    <col min="3116" max="3117" width="24.375" bestFit="1" customWidth="1"/>
    <col min="3118" max="3118" width="31.125" bestFit="1" customWidth="1"/>
    <col min="3119" max="3119" width="26.75" bestFit="1" customWidth="1"/>
    <col min="3120" max="3120" width="35.625" bestFit="1" customWidth="1"/>
  </cols>
  <sheetData>
    <row r="1" spans="1:17" ht="20.45" customHeight="1">
      <c r="E1" s="9">
        <f>'10月工资原始'!A1</f>
        <v>135000</v>
      </c>
      <c r="F1" s="9">
        <f>SUM('10月社保原始'!F2:F102)</f>
        <v>20224.550000000003</v>
      </c>
      <c r="G1" s="9">
        <f>SUM('10月社保原始'!G2:G102)</f>
        <v>835.66000000000008</v>
      </c>
      <c r="H1" s="9">
        <f>SUM('10月社保原始'!H2:H102)</f>
        <v>328.86</v>
      </c>
      <c r="I1" s="9">
        <f>SUM('10月社保原始'!I2:I102)</f>
        <v>867.44</v>
      </c>
      <c r="J1" s="9">
        <f>SUM('10月社保原始'!J2:J102)</f>
        <v>10517.369999999999</v>
      </c>
      <c r="K1" s="9">
        <f>SUM('10月社保原始'!K2:K102)</f>
        <v>12917</v>
      </c>
      <c r="L1" s="9">
        <f>SUM('10月社保原始'!L2:L102)</f>
        <v>0</v>
      </c>
      <c r="M1" s="9">
        <f>SUM('10月社保原始'!P2:P102)</f>
        <v>1093.25</v>
      </c>
      <c r="P1" s="9">
        <f>SUM(E1:O1)</f>
        <v>181784.12999999998</v>
      </c>
    </row>
    <row r="2" spans="1:17" ht="20.45" customHeight="1">
      <c r="C2" s="21"/>
      <c r="E2" s="9">
        <f>SUM(E5:E372)</f>
        <v>135000</v>
      </c>
      <c r="F2" s="9">
        <f>SUM(F5:F372)</f>
        <v>20224.549999999992</v>
      </c>
      <c r="G2" s="9">
        <f>SUM(G5:G372)</f>
        <v>835.66000000000008</v>
      </c>
      <c r="H2" s="9">
        <f t="shared" ref="H2:M2" si="0">SUM(H5:H372)</f>
        <v>328.8599999999999</v>
      </c>
      <c r="I2" s="9">
        <f t="shared" si="0"/>
        <v>867.44</v>
      </c>
      <c r="J2" s="9">
        <f t="shared" si="0"/>
        <v>10517.369999999997</v>
      </c>
      <c r="K2" s="9">
        <f t="shared" si="0"/>
        <v>12916.999999999998</v>
      </c>
      <c r="L2" s="9">
        <f t="shared" si="0"/>
        <v>0</v>
      </c>
      <c r="M2" s="9">
        <f t="shared" si="0"/>
        <v>1093.2500000000005</v>
      </c>
      <c r="P2" s="9">
        <f>SUM(P5:P372)</f>
        <v>181784.12999999998</v>
      </c>
      <c r="Q2" s="21">
        <f>M1-M2</f>
        <v>0</v>
      </c>
    </row>
    <row r="3" spans="1:17" ht="20.45" customHeight="1" thickBot="1">
      <c r="C3" s="21"/>
      <c r="E3" s="9">
        <f>E1-E2</f>
        <v>0</v>
      </c>
      <c r="F3" s="9">
        <f t="shared" ref="F3:P3" si="1">F1-F2</f>
        <v>0</v>
      </c>
      <c r="G3" s="9">
        <f t="shared" si="1"/>
        <v>0</v>
      </c>
      <c r="H3" s="9">
        <f>H1-H2</f>
        <v>0</v>
      </c>
      <c r="I3" s="9">
        <f t="shared" si="1"/>
        <v>0</v>
      </c>
      <c r="J3" s="9">
        <f t="shared" si="1"/>
        <v>0</v>
      </c>
      <c r="K3" s="9">
        <f t="shared" si="1"/>
        <v>0</v>
      </c>
      <c r="L3" s="9">
        <f t="shared" si="1"/>
        <v>0</v>
      </c>
      <c r="M3" s="9">
        <f t="shared" si="1"/>
        <v>0</v>
      </c>
      <c r="P3" s="9">
        <f t="shared" si="1"/>
        <v>0</v>
      </c>
      <c r="Q3" s="21"/>
    </row>
    <row r="4" spans="1:17" ht="34.15" customHeight="1">
      <c r="A4" s="37" t="s">
        <v>125</v>
      </c>
      <c r="B4" s="37" t="s">
        <v>380</v>
      </c>
      <c r="C4" s="37" t="s">
        <v>169</v>
      </c>
      <c r="E4" s="18" t="s">
        <v>156</v>
      </c>
      <c r="F4" s="18" t="s">
        <v>157</v>
      </c>
      <c r="G4" s="18" t="s">
        <v>336</v>
      </c>
      <c r="H4" s="18" t="s">
        <v>159</v>
      </c>
      <c r="I4" s="18" t="s">
        <v>337</v>
      </c>
      <c r="J4" s="18" t="s">
        <v>338</v>
      </c>
      <c r="K4" s="18" t="s">
        <v>341</v>
      </c>
      <c r="L4" s="18" t="s">
        <v>348</v>
      </c>
      <c r="M4" s="18" t="s">
        <v>165</v>
      </c>
      <c r="N4" s="18"/>
      <c r="O4" s="18"/>
      <c r="P4" s="18" t="s">
        <v>155</v>
      </c>
    </row>
    <row r="5" spans="1:17" ht="20.45" customHeight="1">
      <c r="A5" s="35" t="s">
        <v>404</v>
      </c>
      <c r="B5" s="20" t="s">
        <v>403</v>
      </c>
      <c r="C5" s="36" t="s">
        <v>431</v>
      </c>
      <c r="D5" s="10"/>
      <c r="E5" s="9">
        <f>SUMIFS(合并表!N:N,合并表!$M:$M,"="&amp;透视表!$A5,合并表!$L:$L,"="&amp;透视表!$B5,合并表!$Z:$Z,"="&amp;透视表!$C5)</f>
        <v>250</v>
      </c>
      <c r="F5" s="9">
        <f>SUMIFS(合并表!O:O,合并表!$M:$M,"="&amp;透视表!$A5,合并表!$L:$L,"="&amp;透视表!$B5,合并表!$Z:$Z,"="&amp;透视表!$C5)</f>
        <v>109.8105</v>
      </c>
      <c r="G5" s="9">
        <f>SUMIFS(合并表!P:P,合并表!$M:$M,"="&amp;透视表!$A5,合并表!$L:$L,"="&amp;透视表!$B5,合并表!$Z:$Z,"="&amp;透视表!$C5)</f>
        <v>4.6234999999999999</v>
      </c>
      <c r="H5" s="9">
        <f>SUMIFS(合并表!Q:Q,合并表!$M:$M,"="&amp;透视表!$A5,合并表!$L:$L,"="&amp;透视表!$B5,合并表!$Z:$Z,"="&amp;透视表!$C5)</f>
        <v>1.7337499999999999</v>
      </c>
      <c r="I5" s="9">
        <f>SUMIFS(合并表!R:R,合并表!$M:$M,"="&amp;透视表!$A5,合并表!$L:$L,"="&amp;透视表!$B5,合并表!$Z:$Z,"="&amp;透视表!$C5)</f>
        <v>4.6234999999999999</v>
      </c>
      <c r="J5" s="9">
        <f>SUMIFS(合并表!S:S,合并表!$M:$M,"="&amp;透视表!$A5,合并表!$L:$L,"="&amp;透视表!$B5,合并表!$Z:$Z,"="&amp;透视表!$C5)</f>
        <v>57.795000000000002</v>
      </c>
      <c r="K5" s="9">
        <f>SUMIFS(合并表!T:T,合并表!$M:$M,"="&amp;透视表!$A5,合并表!$L:$L,"="&amp;透视表!$B5,合并表!$Z:$Z,"="&amp;透视表!$C5)</f>
        <v>69.349999999999994</v>
      </c>
      <c r="L5" s="9">
        <f>SUMIFS(合并表!U:U,合并表!$M:$M,"="&amp;透视表!$A5,合并表!$L:$L,"="&amp;透视表!$B5,合并表!$Z:$Z,"="&amp;透视表!$C5)</f>
        <v>0</v>
      </c>
      <c r="M5" s="9">
        <f>SUMIFS(合并表!Y:Y,合并表!$M:$M,"="&amp;透视表!$A5,合并表!$L:$L,"="&amp;透视表!$B5,合并表!$Z:$Z,"="&amp;透视表!$C5)</f>
        <v>4.49125</v>
      </c>
      <c r="P5" s="9">
        <f>SUM(E5:O5)</f>
        <v>502.42749999999995</v>
      </c>
    </row>
    <row r="6" spans="1:17" ht="20.45" customHeight="1">
      <c r="A6" s="35" t="s">
        <v>404</v>
      </c>
      <c r="B6" s="20" t="s">
        <v>403</v>
      </c>
      <c r="C6" s="36" t="s">
        <v>412</v>
      </c>
      <c r="D6" s="10"/>
      <c r="E6" s="9">
        <f>SUMIFS(合并表!N:N,合并表!$M:$M,"="&amp;透视表!$A6,合并表!$L:$L,"="&amp;透视表!$B6,合并表!$Z:$Z,"="&amp;透视表!$C6)</f>
        <v>437.5</v>
      </c>
      <c r="F6" s="9">
        <f>SUMIFS(合并表!O:O,合并表!$M:$M,"="&amp;透视表!$A6,合并表!$L:$L,"="&amp;透视表!$B6,合并表!$Z:$Z,"="&amp;透视表!$C6)</f>
        <v>192.16837500000003</v>
      </c>
      <c r="G6" s="9">
        <f>SUMIFS(合并表!P:P,合并表!$M:$M,"="&amp;透视表!$A6,合并表!$L:$L,"="&amp;透视表!$B6,合并表!$Z:$Z,"="&amp;透视表!$C6)</f>
        <v>8.0911249999999999</v>
      </c>
      <c r="H6" s="9">
        <f>SUMIFS(合并表!Q:Q,合并表!$M:$M,"="&amp;透视表!$A6,合并表!$L:$L,"="&amp;透视表!$B6,合并表!$Z:$Z,"="&amp;透视表!$C6)</f>
        <v>3.0340624999999997</v>
      </c>
      <c r="I6" s="9">
        <f>SUMIFS(合并表!R:R,合并表!$M:$M,"="&amp;透视表!$A6,合并表!$L:$L,"="&amp;透视表!$B6,合并表!$Z:$Z,"="&amp;透视表!$C6)</f>
        <v>8.0911249999999999</v>
      </c>
      <c r="J6" s="9">
        <f>SUMIFS(合并表!S:S,合并表!$M:$M,"="&amp;透视表!$A6,合并表!$L:$L,"="&amp;透视表!$B6,合并表!$Z:$Z,"="&amp;透视表!$C6)</f>
        <v>101.14125000000001</v>
      </c>
      <c r="K6" s="9">
        <f>SUMIFS(合并表!T:T,合并表!$M:$M,"="&amp;透视表!$A6,合并表!$L:$L,"="&amp;透视表!$B6,合并表!$Z:$Z,"="&amp;透视表!$C6)</f>
        <v>121.3625</v>
      </c>
      <c r="L6" s="9">
        <f>SUMIFS(合并表!U:U,合并表!$M:$M,"="&amp;透视表!$A6,合并表!$L:$L,"="&amp;透视表!$B6,合并表!$Z:$Z,"="&amp;透视表!$C6)</f>
        <v>0</v>
      </c>
      <c r="M6" s="9">
        <f>SUMIFS(合并表!Y:Y,合并表!$M:$M,"="&amp;透视表!$A6,合并表!$L:$L,"="&amp;透视表!$B6,合并表!$Z:$Z,"="&amp;透视表!$C6)</f>
        <v>7.8596874999999997</v>
      </c>
      <c r="P6" s="9">
        <f t="shared" ref="P6:P66" si="2">SUM(E6:O6)</f>
        <v>879.24812499999996</v>
      </c>
    </row>
    <row r="7" spans="1:17" ht="20.45" customHeight="1">
      <c r="A7" s="35" t="s">
        <v>404</v>
      </c>
      <c r="B7" s="20" t="s">
        <v>403</v>
      </c>
      <c r="C7" s="36" t="s">
        <v>350</v>
      </c>
      <c r="D7" s="10"/>
      <c r="E7" s="9">
        <f>SUMIFS(合并表!N:N,合并表!$M:$M,"="&amp;透视表!$A7,合并表!$L:$L,"="&amp;透视表!$B7,合并表!$Z:$Z,"="&amp;透视表!$C7)</f>
        <v>500</v>
      </c>
      <c r="F7" s="9">
        <f>SUMIFS(合并表!O:O,合并表!$M:$M,"="&amp;透视表!$A7,合并表!$L:$L,"="&amp;透视表!$B7,合并表!$Z:$Z,"="&amp;透视表!$C7)</f>
        <v>219.62100000000001</v>
      </c>
      <c r="G7" s="9">
        <f>SUMIFS(合并表!P:P,合并表!$M:$M,"="&amp;透视表!$A7,合并表!$L:$L,"="&amp;透视表!$B7,合并表!$Z:$Z,"="&amp;透视表!$C7)</f>
        <v>9.2469999999999999</v>
      </c>
      <c r="H7" s="9">
        <f>SUMIFS(合并表!Q:Q,合并表!$M:$M,"="&amp;透视表!$A7,合并表!$L:$L,"="&amp;透视表!$B7,合并表!$Z:$Z,"="&amp;透视表!$C7)</f>
        <v>3.4674999999999998</v>
      </c>
      <c r="I7" s="9">
        <f>SUMIFS(合并表!R:R,合并表!$M:$M,"="&amp;透视表!$A7,合并表!$L:$L,"="&amp;透视表!$B7,合并表!$Z:$Z,"="&amp;透视表!$C7)</f>
        <v>9.2469999999999999</v>
      </c>
      <c r="J7" s="9">
        <f>SUMIFS(合并表!S:S,合并表!$M:$M,"="&amp;透视表!$A7,合并表!$L:$L,"="&amp;透视表!$B7,合并表!$Z:$Z,"="&amp;透视表!$C7)</f>
        <v>115.59</v>
      </c>
      <c r="K7" s="9">
        <f>SUMIFS(合并表!T:T,合并表!$M:$M,"="&amp;透视表!$A7,合并表!$L:$L,"="&amp;透视表!$B7,合并表!$Z:$Z,"="&amp;透视表!$C7)</f>
        <v>138.69999999999999</v>
      </c>
      <c r="L7" s="9">
        <f>SUMIFS(合并表!U:U,合并表!$M:$M,"="&amp;透视表!$A7,合并表!$L:$L,"="&amp;透视表!$B7,合并表!$Z:$Z,"="&amp;透视表!$C7)</f>
        <v>0</v>
      </c>
      <c r="M7" s="9">
        <f>SUMIFS(合并表!Y:Y,合并表!$M:$M,"="&amp;透视表!$A7,合并表!$L:$L,"="&amp;透视表!$B7,合并表!$Z:$Z,"="&amp;透视表!$C7)</f>
        <v>8.9824999999999999</v>
      </c>
      <c r="P7" s="9">
        <f t="shared" si="2"/>
        <v>1004.8549999999999</v>
      </c>
    </row>
    <row r="8" spans="1:17" ht="20.45" customHeight="1">
      <c r="A8" s="35" t="s">
        <v>404</v>
      </c>
      <c r="B8" s="20" t="s">
        <v>403</v>
      </c>
      <c r="C8" s="36" t="s">
        <v>397</v>
      </c>
      <c r="D8" s="10"/>
      <c r="E8" s="9">
        <f>SUMIFS(合并表!N:N,合并表!$M:$M,"="&amp;透视表!$A8,合并表!$L:$L,"="&amp;透视表!$B8,合并表!$Z:$Z,"="&amp;透视表!$C8)</f>
        <v>125</v>
      </c>
      <c r="F8" s="9">
        <f>SUMIFS(合并表!O:O,合并表!$M:$M,"="&amp;透视表!$A8,合并表!$L:$L,"="&amp;透视表!$B8,合并表!$Z:$Z,"="&amp;透视表!$C8)</f>
        <v>54.905250000000002</v>
      </c>
      <c r="G8" s="9">
        <f>SUMIFS(合并表!P:P,合并表!$M:$M,"="&amp;透视表!$A8,合并表!$L:$L,"="&amp;透视表!$B8,合并表!$Z:$Z,"="&amp;透视表!$C8)</f>
        <v>2.31175</v>
      </c>
      <c r="H8" s="9">
        <f>SUMIFS(合并表!Q:Q,合并表!$M:$M,"="&amp;透视表!$A8,合并表!$L:$L,"="&amp;透视表!$B8,合并表!$Z:$Z,"="&amp;透视表!$C8)</f>
        <v>0.86687499999999995</v>
      </c>
      <c r="I8" s="9">
        <f>SUMIFS(合并表!R:R,合并表!$M:$M,"="&amp;透视表!$A8,合并表!$L:$L,"="&amp;透视表!$B8,合并表!$Z:$Z,"="&amp;透视表!$C8)</f>
        <v>2.31175</v>
      </c>
      <c r="J8" s="9">
        <f>SUMIFS(合并表!S:S,合并表!$M:$M,"="&amp;透视表!$A8,合并表!$L:$L,"="&amp;透视表!$B8,合并表!$Z:$Z,"="&amp;透视表!$C8)</f>
        <v>28.897500000000001</v>
      </c>
      <c r="K8" s="9">
        <f>SUMIFS(合并表!T:T,合并表!$M:$M,"="&amp;透视表!$A8,合并表!$L:$L,"="&amp;透视表!$B8,合并表!$Z:$Z,"="&amp;透视表!$C8)</f>
        <v>34.674999999999997</v>
      </c>
      <c r="L8" s="9">
        <f>SUMIFS(合并表!U:U,合并表!$M:$M,"="&amp;透视表!$A8,合并表!$L:$L,"="&amp;透视表!$B8,合并表!$Z:$Z,"="&amp;透视表!$C8)</f>
        <v>0</v>
      </c>
      <c r="M8" s="9">
        <f>SUMIFS(合并表!Y:Y,合并表!$M:$M,"="&amp;透视表!$A8,合并表!$L:$L,"="&amp;透视表!$B8,合并表!$Z:$Z,"="&amp;透视表!$C8)</f>
        <v>2.245625</v>
      </c>
      <c r="P8" s="9">
        <f t="shared" si="2"/>
        <v>251.21374999999998</v>
      </c>
    </row>
    <row r="9" spans="1:17" ht="20.45" customHeight="1">
      <c r="A9" s="35" t="s">
        <v>404</v>
      </c>
      <c r="B9" s="20" t="s">
        <v>403</v>
      </c>
      <c r="C9" s="36" t="s">
        <v>389</v>
      </c>
      <c r="D9" s="10"/>
      <c r="E9" s="9">
        <f>SUMIFS(合并表!N:N,合并表!$M:$M,"="&amp;透视表!$A9,合并表!$L:$L,"="&amp;透视表!$B9,合并表!$Z:$Z,"="&amp;透视表!$C9)</f>
        <v>750</v>
      </c>
      <c r="F9" s="9">
        <f>SUMIFS(合并表!O:O,合并表!$M:$M,"="&amp;透视表!$A9,合并表!$L:$L,"="&amp;透视表!$B9,合并表!$Z:$Z,"="&amp;透视表!$C9)</f>
        <v>329.43150000000003</v>
      </c>
      <c r="G9" s="9">
        <f>SUMIFS(合并表!P:P,合并表!$M:$M,"="&amp;透视表!$A9,合并表!$L:$L,"="&amp;透视表!$B9,合并表!$Z:$Z,"="&amp;透视表!$C9)</f>
        <v>13.870499999999998</v>
      </c>
      <c r="H9" s="9">
        <f>SUMIFS(合并表!Q:Q,合并表!$M:$M,"="&amp;透视表!$A9,合并表!$L:$L,"="&amp;透视表!$B9,合并表!$Z:$Z,"="&amp;透视表!$C9)</f>
        <v>5.2012499999999999</v>
      </c>
      <c r="I9" s="9">
        <f>SUMIFS(合并表!R:R,合并表!$M:$M,"="&amp;透视表!$A9,合并表!$L:$L,"="&amp;透视表!$B9,合并表!$Z:$Z,"="&amp;透视表!$C9)</f>
        <v>13.870499999999998</v>
      </c>
      <c r="J9" s="9">
        <f>SUMIFS(合并表!S:S,合并表!$M:$M,"="&amp;透视表!$A9,合并表!$L:$L,"="&amp;透视表!$B9,合并表!$Z:$Z,"="&amp;透视表!$C9)</f>
        <v>173.38500000000002</v>
      </c>
      <c r="K9" s="9">
        <f>SUMIFS(合并表!T:T,合并表!$M:$M,"="&amp;透视表!$A9,合并表!$L:$L,"="&amp;透视表!$B9,合并表!$Z:$Z,"="&amp;透视表!$C9)</f>
        <v>208.05</v>
      </c>
      <c r="L9" s="9">
        <f>SUMIFS(合并表!U:U,合并表!$M:$M,"="&amp;透视表!$A9,合并表!$L:$L,"="&amp;透视表!$B9,合并表!$Z:$Z,"="&amp;透视表!$C9)</f>
        <v>0</v>
      </c>
      <c r="M9" s="9">
        <f>SUMIFS(合并表!Y:Y,合并表!$M:$M,"="&amp;透视表!$A9,合并表!$L:$L,"="&amp;透视表!$B9,合并表!$Z:$Z,"="&amp;透视表!$C9)</f>
        <v>13.473750000000001</v>
      </c>
      <c r="P9" s="9">
        <f t="shared" si="2"/>
        <v>1507.2825000000003</v>
      </c>
    </row>
    <row r="10" spans="1:17" ht="20.45" customHeight="1">
      <c r="A10" s="35" t="s">
        <v>404</v>
      </c>
      <c r="B10" s="20" t="s">
        <v>403</v>
      </c>
      <c r="C10" s="36" t="s">
        <v>401</v>
      </c>
      <c r="D10" s="10"/>
      <c r="E10" s="9">
        <f>SUMIFS(合并表!N:N,合并表!$M:$M,"="&amp;透视表!$A10,合并表!$L:$L,"="&amp;透视表!$B10,合并表!$Z:$Z,"="&amp;透视表!$C10)</f>
        <v>437.5</v>
      </c>
      <c r="F10" s="9">
        <f>SUMIFS(合并表!O:O,合并表!$M:$M,"="&amp;透视表!$A10,合并表!$L:$L,"="&amp;透视表!$B10,合并表!$Z:$Z,"="&amp;透视表!$C10)</f>
        <v>192.16837500000003</v>
      </c>
      <c r="G10" s="9">
        <f>SUMIFS(合并表!P:P,合并表!$M:$M,"="&amp;透视表!$A10,合并表!$L:$L,"="&amp;透视表!$B10,合并表!$Z:$Z,"="&amp;透视表!$C10)</f>
        <v>8.0911249999999999</v>
      </c>
      <c r="H10" s="9">
        <f>SUMIFS(合并表!Q:Q,合并表!$M:$M,"="&amp;透视表!$A10,合并表!$L:$L,"="&amp;透视表!$B10,合并表!$Z:$Z,"="&amp;透视表!$C10)</f>
        <v>3.0340624999999997</v>
      </c>
      <c r="I10" s="9">
        <f>SUMIFS(合并表!R:R,合并表!$M:$M,"="&amp;透视表!$A10,合并表!$L:$L,"="&amp;透视表!$B10,合并表!$Z:$Z,"="&amp;透视表!$C10)</f>
        <v>8.0911249999999999</v>
      </c>
      <c r="J10" s="9">
        <f>SUMIFS(合并表!S:S,合并表!$M:$M,"="&amp;透视表!$A10,合并表!$L:$L,"="&amp;透视表!$B10,合并表!$Z:$Z,"="&amp;透视表!$C10)</f>
        <v>101.14125000000001</v>
      </c>
      <c r="K10" s="9">
        <f>SUMIFS(合并表!T:T,合并表!$M:$M,"="&amp;透视表!$A10,合并表!$L:$L,"="&amp;透视表!$B10,合并表!$Z:$Z,"="&amp;透视表!$C10)</f>
        <v>121.3625</v>
      </c>
      <c r="L10" s="9">
        <f>SUMIFS(合并表!U:U,合并表!$M:$M,"="&amp;透视表!$A10,合并表!$L:$L,"="&amp;透视表!$B10,合并表!$Z:$Z,"="&amp;透视表!$C10)</f>
        <v>0</v>
      </c>
      <c r="M10" s="9">
        <f>SUMIFS(合并表!Y:Y,合并表!$M:$M,"="&amp;透视表!$A10,合并表!$L:$L,"="&amp;透视表!$B10,合并表!$Z:$Z,"="&amp;透视表!$C10)</f>
        <v>7.8596874999999997</v>
      </c>
      <c r="P10" s="9">
        <f t="shared" si="2"/>
        <v>879.24812499999996</v>
      </c>
    </row>
    <row r="11" spans="1:17" ht="20.45" customHeight="1">
      <c r="A11" s="35" t="s">
        <v>404</v>
      </c>
      <c r="B11" s="20" t="s">
        <v>403</v>
      </c>
      <c r="C11" s="36" t="s">
        <v>432</v>
      </c>
      <c r="D11" s="10"/>
      <c r="E11" s="9">
        <f>SUMIFS(合并表!N:N,合并表!$M:$M,"="&amp;透视表!$A11,合并表!$L:$L,"="&amp;透视表!$B11,合并表!$Z:$Z,"="&amp;透视表!$C11)</f>
        <v>250</v>
      </c>
      <c r="F11" s="9">
        <f>SUMIFS(合并表!O:O,合并表!$M:$M,"="&amp;透视表!$A11,合并表!$L:$L,"="&amp;透视表!$B11,合并表!$Z:$Z,"="&amp;透视表!$C11)</f>
        <v>54.905250000000002</v>
      </c>
      <c r="G11" s="9">
        <f>SUMIFS(合并表!P:P,合并表!$M:$M,"="&amp;透视表!$A11,合并表!$L:$L,"="&amp;透视表!$B11,合并表!$Z:$Z,"="&amp;透视表!$C11)</f>
        <v>2.31175</v>
      </c>
      <c r="H11" s="9">
        <f>SUMIFS(合并表!Q:Q,合并表!$M:$M,"="&amp;透视表!$A11,合并表!$L:$L,"="&amp;透视表!$B11,合并表!$Z:$Z,"="&amp;透视表!$C11)</f>
        <v>0.86687499999999995</v>
      </c>
      <c r="I11" s="9">
        <f>SUMIFS(合并表!R:R,合并表!$M:$M,"="&amp;透视表!$A11,合并表!$L:$L,"="&amp;透视表!$B11,合并表!$Z:$Z,"="&amp;透视表!$C11)</f>
        <v>2.31175</v>
      </c>
      <c r="J11" s="9">
        <f>SUMIFS(合并表!S:S,合并表!$M:$M,"="&amp;透视表!$A11,合并表!$L:$L,"="&amp;透视表!$B11,合并表!$Z:$Z,"="&amp;透视表!$C11)</f>
        <v>28.897500000000001</v>
      </c>
      <c r="K11" s="9">
        <f>SUMIFS(合并表!T:T,合并表!$M:$M,"="&amp;透视表!$A11,合并表!$L:$L,"="&amp;透视表!$B11,合并表!$Z:$Z,"="&amp;透视表!$C11)</f>
        <v>34.674999999999997</v>
      </c>
      <c r="L11" s="9">
        <f>SUMIFS(合并表!U:U,合并表!$M:$M,"="&amp;透视表!$A11,合并表!$L:$L,"="&amp;透视表!$B11,合并表!$Z:$Z,"="&amp;透视表!$C11)</f>
        <v>0</v>
      </c>
      <c r="M11" s="9">
        <f>SUMIFS(合并表!Y:Y,合并表!$M:$M,"="&amp;透视表!$A11,合并表!$L:$L,"="&amp;透视表!$B11,合并表!$Z:$Z,"="&amp;透视表!$C11)</f>
        <v>2.245625</v>
      </c>
      <c r="P11" s="9">
        <f t="shared" si="2"/>
        <v>376.21375000000006</v>
      </c>
    </row>
    <row r="12" spans="1:17" ht="20.45" customHeight="1">
      <c r="A12" s="35" t="s">
        <v>404</v>
      </c>
      <c r="B12" s="20" t="s">
        <v>403</v>
      </c>
      <c r="C12" s="36" t="s">
        <v>388</v>
      </c>
      <c r="D12" s="10"/>
      <c r="E12" s="9">
        <f>SUMIFS(合并表!N:N,合并表!$M:$M,"="&amp;透视表!$A12,合并表!$L:$L,"="&amp;透视表!$B12,合并表!$Z:$Z,"="&amp;透视表!$C12)</f>
        <v>250</v>
      </c>
      <c r="F12" s="9">
        <f>SUMIFS(合并表!O:O,合并表!$M:$M,"="&amp;透视表!$A12,合并表!$L:$L,"="&amp;透视表!$B12,合并表!$Z:$Z,"="&amp;透视表!$C12)</f>
        <v>54.905250000000002</v>
      </c>
      <c r="G12" s="9">
        <f>SUMIFS(合并表!P:P,合并表!$M:$M,"="&amp;透视表!$A12,合并表!$L:$L,"="&amp;透视表!$B12,合并表!$Z:$Z,"="&amp;透视表!$C12)</f>
        <v>2.31175</v>
      </c>
      <c r="H12" s="9">
        <f>SUMIFS(合并表!Q:Q,合并表!$M:$M,"="&amp;透视表!$A12,合并表!$L:$L,"="&amp;透视表!$B12,合并表!$Z:$Z,"="&amp;透视表!$C12)</f>
        <v>0.86687499999999995</v>
      </c>
      <c r="I12" s="9">
        <f>SUMIFS(合并表!R:R,合并表!$M:$M,"="&amp;透视表!$A12,合并表!$L:$L,"="&amp;透视表!$B12,合并表!$Z:$Z,"="&amp;透视表!$C12)</f>
        <v>2.31175</v>
      </c>
      <c r="J12" s="9">
        <f>SUMIFS(合并表!S:S,合并表!$M:$M,"="&amp;透视表!$A12,合并表!$L:$L,"="&amp;透视表!$B12,合并表!$Z:$Z,"="&amp;透视表!$C12)</f>
        <v>28.897500000000001</v>
      </c>
      <c r="K12" s="9">
        <f>SUMIFS(合并表!T:T,合并表!$M:$M,"="&amp;透视表!$A12,合并表!$L:$L,"="&amp;透视表!$B12,合并表!$Z:$Z,"="&amp;透视表!$C12)</f>
        <v>34.674999999999997</v>
      </c>
      <c r="L12" s="9">
        <f>SUMIFS(合并表!U:U,合并表!$M:$M,"="&amp;透视表!$A12,合并表!$L:$L,"="&amp;透视表!$B12,合并表!$Z:$Z,"="&amp;透视表!$C12)</f>
        <v>0</v>
      </c>
      <c r="M12" s="9">
        <f>SUMIFS(合并表!Y:Y,合并表!$M:$M,"="&amp;透视表!$A12,合并表!$L:$L,"="&amp;透视表!$B12,合并表!$Z:$Z,"="&amp;透视表!$C12)</f>
        <v>2.245625</v>
      </c>
      <c r="P12" s="9">
        <f t="shared" si="2"/>
        <v>376.21375000000006</v>
      </c>
    </row>
    <row r="13" spans="1:17" ht="20.45" customHeight="1">
      <c r="A13" s="35" t="s">
        <v>404</v>
      </c>
      <c r="B13" s="20" t="s">
        <v>403</v>
      </c>
      <c r="C13" s="36" t="s">
        <v>399</v>
      </c>
      <c r="D13" s="10"/>
      <c r="E13" s="9">
        <f>SUMIFS(合并表!N:N,合并表!$M:$M,"="&amp;透视表!$A13,合并表!$L:$L,"="&amp;透视表!$B13,合并表!$Z:$Z,"="&amp;透视表!$C13)</f>
        <v>812.5</v>
      </c>
      <c r="F13" s="9">
        <f>SUMIFS(合并表!O:O,合并表!$M:$M,"="&amp;透视表!$A13,合并表!$L:$L,"="&amp;透视表!$B13,合并表!$Z:$Z,"="&amp;透视表!$C13)</f>
        <v>356.88412499999998</v>
      </c>
      <c r="G13" s="9">
        <f>SUMIFS(合并表!P:P,合并表!$M:$M,"="&amp;透视表!$A13,合并表!$L:$L,"="&amp;透视表!$B13,合并表!$Z:$Z,"="&amp;透视表!$C13)</f>
        <v>15.026374999999998</v>
      </c>
      <c r="H13" s="9">
        <f>SUMIFS(合并表!Q:Q,合并表!$M:$M,"="&amp;透视表!$A13,合并表!$L:$L,"="&amp;透视表!$B13,合并表!$Z:$Z,"="&amp;透视表!$C13)</f>
        <v>5.6346875000000001</v>
      </c>
      <c r="I13" s="9">
        <f>SUMIFS(合并表!R:R,合并表!$M:$M,"="&amp;透视表!$A13,合并表!$L:$L,"="&amp;透视表!$B13,合并表!$Z:$Z,"="&amp;透视表!$C13)</f>
        <v>15.026374999999998</v>
      </c>
      <c r="J13" s="9">
        <f>SUMIFS(合并表!S:S,合并表!$M:$M,"="&amp;透视表!$A13,合并表!$L:$L,"="&amp;透视表!$B13,合并表!$Z:$Z,"="&amp;透视表!$C13)</f>
        <v>187.83375000000001</v>
      </c>
      <c r="K13" s="9">
        <f>SUMIFS(合并表!T:T,合并表!$M:$M,"="&amp;透视表!$A13,合并表!$L:$L,"="&amp;透视表!$B13,合并表!$Z:$Z,"="&amp;透视表!$C13)</f>
        <v>225.38749999999999</v>
      </c>
      <c r="L13" s="9">
        <f>SUMIFS(合并表!U:U,合并表!$M:$M,"="&amp;透视表!$A13,合并表!$L:$L,"="&amp;透视表!$B13,合并表!$Z:$Z,"="&amp;透视表!$C13)</f>
        <v>0</v>
      </c>
      <c r="M13" s="9">
        <f>SUMIFS(合并表!Y:Y,合并表!$M:$M,"="&amp;透视表!$A13,合并表!$L:$L,"="&amp;透视表!$B13,合并表!$Z:$Z,"="&amp;透视表!$C13)</f>
        <v>14.596562500000001</v>
      </c>
      <c r="P13" s="9">
        <f t="shared" si="2"/>
        <v>1632.8893749999997</v>
      </c>
    </row>
    <row r="14" spans="1:17" ht="20.45" customHeight="1">
      <c r="A14" s="35" t="s">
        <v>404</v>
      </c>
      <c r="B14" s="20" t="s">
        <v>403</v>
      </c>
      <c r="C14" s="36" t="s">
        <v>384</v>
      </c>
      <c r="D14" s="10"/>
      <c r="E14" s="9">
        <f>SUMIFS(合并表!N:N,合并表!$M:$M,"="&amp;透视表!$A14,合并表!$L:$L,"="&amp;透视表!$B14,合并表!$Z:$Z,"="&amp;透视表!$C14)</f>
        <v>3750</v>
      </c>
      <c r="F14" s="9">
        <f>SUMIFS(合并表!O:O,合并表!$M:$M,"="&amp;透视表!$A14,合并表!$L:$L,"="&amp;透视表!$B14,合并表!$Z:$Z,"="&amp;透视表!$C14)</f>
        <v>1647.1575</v>
      </c>
      <c r="G14" s="9">
        <f>SUMIFS(合并表!P:P,合并表!$M:$M,"="&amp;透视表!$A14,合并表!$L:$L,"="&amp;透视表!$B14,合并表!$Z:$Z,"="&amp;透视表!$C14)</f>
        <v>69.352499999999992</v>
      </c>
      <c r="H14" s="9">
        <f>SUMIFS(合并表!Q:Q,合并表!$M:$M,"="&amp;透视表!$A14,合并表!$L:$L,"="&amp;透视表!$B14,合并表!$Z:$Z,"="&amp;透视表!$C14)</f>
        <v>26.006249999999998</v>
      </c>
      <c r="I14" s="9">
        <f>SUMIFS(合并表!R:R,合并表!$M:$M,"="&amp;透视表!$A14,合并表!$L:$L,"="&amp;透视表!$B14,合并表!$Z:$Z,"="&amp;透视表!$C14)</f>
        <v>69.352499999999992</v>
      </c>
      <c r="J14" s="9">
        <f>SUMIFS(合并表!S:S,合并表!$M:$M,"="&amp;透视表!$A14,合并表!$L:$L,"="&amp;透视表!$B14,合并表!$Z:$Z,"="&amp;透视表!$C14)</f>
        <v>866.92500000000007</v>
      </c>
      <c r="K14" s="9">
        <f>SUMIFS(合并表!T:T,合并表!$M:$M,"="&amp;透视表!$A14,合并表!$L:$L,"="&amp;透视表!$B14,合并表!$Z:$Z,"="&amp;透视表!$C14)</f>
        <v>1040.25</v>
      </c>
      <c r="L14" s="9">
        <f>SUMIFS(合并表!U:U,合并表!$M:$M,"="&amp;透视表!$A14,合并表!$L:$L,"="&amp;透视表!$B14,合并表!$Z:$Z,"="&amp;透视表!$C14)</f>
        <v>0</v>
      </c>
      <c r="M14" s="9">
        <f>SUMIFS(合并表!Y:Y,合并表!$M:$M,"="&amp;透视表!$A14,合并表!$L:$L,"="&amp;透视表!$B14,合并表!$Z:$Z,"="&amp;透视表!$C14)</f>
        <v>67.368750000000006</v>
      </c>
      <c r="P14" s="9">
        <f t="shared" si="2"/>
        <v>7536.4125000000004</v>
      </c>
    </row>
    <row r="15" spans="1:17" ht="20.45" customHeight="1">
      <c r="A15" s="35" t="s">
        <v>404</v>
      </c>
      <c r="B15" s="20" t="s">
        <v>403</v>
      </c>
      <c r="C15" s="36" t="s">
        <v>420</v>
      </c>
      <c r="D15" s="10"/>
      <c r="E15" s="9">
        <f>SUMIFS(合并表!N:N,合并表!$M:$M,"="&amp;透视表!$A15,合并表!$L:$L,"="&amp;透视表!$B15,合并表!$Z:$Z,"="&amp;透视表!$C15)</f>
        <v>437.5</v>
      </c>
      <c r="F15" s="9">
        <f>SUMIFS(合并表!O:O,合并表!$M:$M,"="&amp;透视表!$A15,合并表!$L:$L,"="&amp;透视表!$B15,合并表!$Z:$Z,"="&amp;透视表!$C15)</f>
        <v>192.16837500000003</v>
      </c>
      <c r="G15" s="9">
        <f>SUMIFS(合并表!P:P,合并表!$M:$M,"="&amp;透视表!$A15,合并表!$L:$L,"="&amp;透视表!$B15,合并表!$Z:$Z,"="&amp;透视表!$C15)</f>
        <v>8.0911249999999999</v>
      </c>
      <c r="H15" s="9">
        <f>SUMIFS(合并表!Q:Q,合并表!$M:$M,"="&amp;透视表!$A15,合并表!$L:$L,"="&amp;透视表!$B15,合并表!$Z:$Z,"="&amp;透视表!$C15)</f>
        <v>3.0340624999999997</v>
      </c>
      <c r="I15" s="9">
        <f>SUMIFS(合并表!R:R,合并表!$M:$M,"="&amp;透视表!$A15,合并表!$L:$L,"="&amp;透视表!$B15,合并表!$Z:$Z,"="&amp;透视表!$C15)</f>
        <v>8.0911249999999999</v>
      </c>
      <c r="J15" s="9">
        <f>SUMIFS(合并表!S:S,合并表!$M:$M,"="&amp;透视表!$A15,合并表!$L:$L,"="&amp;透视表!$B15,合并表!$Z:$Z,"="&amp;透视表!$C15)</f>
        <v>101.14125000000001</v>
      </c>
      <c r="K15" s="9">
        <f>SUMIFS(合并表!T:T,合并表!$M:$M,"="&amp;透视表!$A15,合并表!$L:$L,"="&amp;透视表!$B15,合并表!$Z:$Z,"="&amp;透视表!$C15)</f>
        <v>121.3625</v>
      </c>
      <c r="L15" s="9">
        <f>SUMIFS(合并表!U:U,合并表!$M:$M,"="&amp;透视表!$A15,合并表!$L:$L,"="&amp;透视表!$B15,合并表!$Z:$Z,"="&amp;透视表!$C15)</f>
        <v>0</v>
      </c>
      <c r="M15" s="9">
        <f>SUMIFS(合并表!Y:Y,合并表!$M:$M,"="&amp;透视表!$A15,合并表!$L:$L,"="&amp;透视表!$B15,合并表!$Z:$Z,"="&amp;透视表!$C15)</f>
        <v>7.8596874999999997</v>
      </c>
      <c r="P15" s="9">
        <f t="shared" si="2"/>
        <v>879.24812499999996</v>
      </c>
    </row>
    <row r="16" spans="1:17" ht="20.45" customHeight="1">
      <c r="A16" s="35" t="s">
        <v>404</v>
      </c>
      <c r="B16" s="20" t="s">
        <v>403</v>
      </c>
      <c r="C16" s="36" t="s">
        <v>419</v>
      </c>
      <c r="D16" s="10"/>
      <c r="E16" s="9">
        <f>SUMIFS(合并表!N:N,合并表!$M:$M,"="&amp;透视表!$A16,合并表!$L:$L,"="&amp;透视表!$B16,合并表!$Z:$Z,"="&amp;透视表!$C16)</f>
        <v>750</v>
      </c>
      <c r="F16" s="9">
        <f>SUMIFS(合并表!O:O,合并表!$M:$M,"="&amp;透视表!$A16,合并表!$L:$L,"="&amp;透视表!$B16,合并表!$Z:$Z,"="&amp;透视表!$C16)</f>
        <v>164.71575000000001</v>
      </c>
      <c r="G16" s="9">
        <f>SUMIFS(合并表!P:P,合并表!$M:$M,"="&amp;透视表!$A16,合并表!$L:$L,"="&amp;透视表!$B16,合并表!$Z:$Z,"="&amp;透视表!$C16)</f>
        <v>6.935249999999999</v>
      </c>
      <c r="H16" s="9">
        <f>SUMIFS(合并表!Q:Q,合并表!$M:$M,"="&amp;透视表!$A16,合并表!$L:$L,"="&amp;透视表!$B16,合并表!$Z:$Z,"="&amp;透视表!$C16)</f>
        <v>2.600625</v>
      </c>
      <c r="I16" s="9">
        <f>SUMIFS(合并表!R:R,合并表!$M:$M,"="&amp;透视表!$A16,合并表!$L:$L,"="&amp;透视表!$B16,合并表!$Z:$Z,"="&amp;透视表!$C16)</f>
        <v>6.935249999999999</v>
      </c>
      <c r="J16" s="9">
        <f>SUMIFS(合并表!S:S,合并表!$M:$M,"="&amp;透视表!$A16,合并表!$L:$L,"="&amp;透视表!$B16,合并表!$Z:$Z,"="&amp;透视表!$C16)</f>
        <v>86.69250000000001</v>
      </c>
      <c r="K16" s="9">
        <f>SUMIFS(合并表!T:T,合并表!$M:$M,"="&amp;透视表!$A16,合并表!$L:$L,"="&amp;透视表!$B16,合并表!$Z:$Z,"="&amp;透视表!$C16)</f>
        <v>104.02500000000001</v>
      </c>
      <c r="L16" s="9">
        <f>SUMIFS(合并表!U:U,合并表!$M:$M,"="&amp;透视表!$A16,合并表!$L:$L,"="&amp;透视表!$B16,合并表!$Z:$Z,"="&amp;透视表!$C16)</f>
        <v>0</v>
      </c>
      <c r="M16" s="9">
        <f>SUMIFS(合并表!Y:Y,合并表!$M:$M,"="&amp;透视表!$A16,合并表!$L:$L,"="&amp;透视表!$B16,合并表!$Z:$Z,"="&amp;透视表!$C16)</f>
        <v>6.7368750000000004</v>
      </c>
      <c r="P16" s="9">
        <f t="shared" si="2"/>
        <v>1128.6412500000001</v>
      </c>
    </row>
    <row r="17" spans="1:16" ht="20.45" customHeight="1">
      <c r="A17" s="35" t="s">
        <v>404</v>
      </c>
      <c r="B17" s="20" t="s">
        <v>403</v>
      </c>
      <c r="C17" s="36" t="s">
        <v>171</v>
      </c>
      <c r="D17" s="10"/>
      <c r="E17" s="9">
        <f>SUMIFS(合并表!N:N,合并表!$M:$M,"="&amp;透视表!$A17,合并表!$L:$L,"="&amp;透视表!$B17,合并表!$Z:$Z,"="&amp;透视表!$C17)</f>
        <v>7500</v>
      </c>
      <c r="F17" s="9">
        <f>SUMIFS(合并表!O:O,合并表!$M:$M,"="&amp;透视表!$A17,合并表!$L:$L,"="&amp;透视表!$B17,合并表!$Z:$Z,"="&amp;透视表!$C17)</f>
        <v>2196.21</v>
      </c>
      <c r="G17" s="9">
        <f>SUMIFS(合并表!P:P,合并表!$M:$M,"="&amp;透视表!$A17,合并表!$L:$L,"="&amp;透视表!$B17,合并表!$Z:$Z,"="&amp;透视表!$C17)</f>
        <v>92.47</v>
      </c>
      <c r="H17" s="9">
        <f>SUMIFS(合并表!Q:Q,合并表!$M:$M,"="&amp;透视表!$A17,合并表!$L:$L,"="&amp;透视表!$B17,合并表!$Z:$Z,"="&amp;透视表!$C17)</f>
        <v>34.674999999999997</v>
      </c>
      <c r="I17" s="9">
        <f>SUMIFS(合并表!R:R,合并表!$M:$M,"="&amp;透视表!$A17,合并表!$L:$L,"="&amp;透视表!$B17,合并表!$Z:$Z,"="&amp;透视表!$C17)</f>
        <v>92.47</v>
      </c>
      <c r="J17" s="9">
        <f>SUMIFS(合并表!S:S,合并表!$M:$M,"="&amp;透视表!$A17,合并表!$L:$L,"="&amp;透视表!$B17,合并表!$Z:$Z,"="&amp;透视表!$C17)</f>
        <v>1155.8999999999999</v>
      </c>
      <c r="K17" s="9">
        <f>SUMIFS(合并表!T:T,合并表!$M:$M,"="&amp;透视表!$A17,合并表!$L:$L,"="&amp;透视表!$B17,合并表!$Z:$Z,"="&amp;透视表!$C17)</f>
        <v>1387</v>
      </c>
      <c r="L17" s="9">
        <f>SUMIFS(合并表!U:U,合并表!$M:$M,"="&amp;透视表!$A17,合并表!$L:$L,"="&amp;透视表!$B17,合并表!$Z:$Z,"="&amp;透视表!$C17)</f>
        <v>0</v>
      </c>
      <c r="M17" s="9">
        <f>SUMIFS(合并表!Y:Y,合并表!$M:$M,"="&amp;透视表!$A17,合并表!$L:$L,"="&amp;透视表!$B17,合并表!$Z:$Z,"="&amp;透视表!$C17)</f>
        <v>89.825000000000003</v>
      </c>
      <c r="P17" s="9">
        <f t="shared" si="2"/>
        <v>12548.549999999997</v>
      </c>
    </row>
    <row r="18" spans="1:16" ht="20.45" customHeight="1">
      <c r="A18" s="35" t="s">
        <v>404</v>
      </c>
      <c r="B18" s="20" t="s">
        <v>403</v>
      </c>
      <c r="C18" s="36" t="s">
        <v>324</v>
      </c>
      <c r="D18" s="10"/>
      <c r="E18" s="9">
        <f>SUMIFS(合并表!N:N,合并表!$M:$M,"="&amp;透视表!$A18,合并表!$L:$L,"="&amp;透视表!$B18,合并表!$Z:$Z,"="&amp;透视表!$C18)</f>
        <v>5875</v>
      </c>
      <c r="F18" s="9">
        <f>SUMIFS(合并表!O:O,合并表!$M:$M,"="&amp;透视表!$A18,合并表!$L:$L,"="&amp;透视表!$B18,合并表!$Z:$Z,"="&amp;透视表!$C18)</f>
        <v>1290.273375</v>
      </c>
      <c r="G18" s="9">
        <f>SUMIFS(合并表!P:P,合并表!$M:$M,"="&amp;透视表!$A18,合并表!$L:$L,"="&amp;透视表!$B18,合并表!$Z:$Z,"="&amp;透视表!$C18)</f>
        <v>54.326124999999998</v>
      </c>
      <c r="H18" s="9">
        <f>SUMIFS(合并表!Q:Q,合并表!$M:$M,"="&amp;透视表!$A18,合并表!$L:$L,"="&amp;透视表!$B18,合并表!$Z:$Z,"="&amp;透视表!$C18)</f>
        <v>20.3715625</v>
      </c>
      <c r="I18" s="9">
        <f>SUMIFS(合并表!R:R,合并表!$M:$M,"="&amp;透视表!$A18,合并表!$L:$L,"="&amp;透视表!$B18,合并表!$Z:$Z,"="&amp;透视表!$C18)</f>
        <v>54.326124999999998</v>
      </c>
      <c r="J18" s="9">
        <f>SUMIFS(合并表!S:S,合并表!$M:$M,"="&amp;透视表!$A18,合并表!$L:$L,"="&amp;透视表!$B18,合并表!$Z:$Z,"="&amp;透视表!$C18)</f>
        <v>679.09125000000006</v>
      </c>
      <c r="K18" s="9">
        <f>SUMIFS(合并表!T:T,合并表!$M:$M,"="&amp;透视表!$A18,合并表!$L:$L,"="&amp;透视表!$B18,合并表!$Z:$Z,"="&amp;透视表!$C18)</f>
        <v>814.86249999999995</v>
      </c>
      <c r="L18" s="9">
        <f>SUMIFS(合并表!U:U,合并表!$M:$M,"="&amp;透视表!$A18,合并表!$L:$L,"="&amp;透视表!$B18,合并表!$Z:$Z,"="&amp;透视表!$C18)</f>
        <v>0</v>
      </c>
      <c r="M18" s="9">
        <f>SUMIFS(合并表!Y:Y,合并表!$M:$M,"="&amp;透视表!$A18,合并表!$L:$L,"="&amp;透视表!$B18,合并表!$Z:$Z,"="&amp;透视表!$C18)</f>
        <v>52.772187500000001</v>
      </c>
      <c r="P18" s="9">
        <f t="shared" si="2"/>
        <v>8841.0231249999997</v>
      </c>
    </row>
    <row r="19" spans="1:16" ht="20.45" customHeight="1">
      <c r="A19" s="35" t="s">
        <v>404</v>
      </c>
      <c r="B19" s="20" t="s">
        <v>403</v>
      </c>
      <c r="C19" s="36" t="s">
        <v>326</v>
      </c>
      <c r="D19" s="10"/>
      <c r="E19" s="9">
        <f>SUMIFS(合并表!N:N,合并表!$M:$M,"="&amp;透视表!$A19,合并表!$L:$L,"="&amp;透视表!$B19,合并表!$Z:$Z,"="&amp;透视表!$C19)</f>
        <v>250</v>
      </c>
      <c r="F19" s="9">
        <f>SUMIFS(合并表!O:O,合并表!$M:$M,"="&amp;透视表!$A19,合并表!$L:$L,"="&amp;透视表!$B19,合并表!$Z:$Z,"="&amp;透视表!$C19)</f>
        <v>54.905250000000002</v>
      </c>
      <c r="G19" s="9">
        <f>SUMIFS(合并表!P:P,合并表!$M:$M,"="&amp;透视表!$A19,合并表!$L:$L,"="&amp;透视表!$B19,合并表!$Z:$Z,"="&amp;透视表!$C19)</f>
        <v>2.31175</v>
      </c>
      <c r="H19" s="9">
        <f>SUMIFS(合并表!Q:Q,合并表!$M:$M,"="&amp;透视表!$A19,合并表!$L:$L,"="&amp;透视表!$B19,合并表!$Z:$Z,"="&amp;透视表!$C19)</f>
        <v>0.86687499999999995</v>
      </c>
      <c r="I19" s="9">
        <f>SUMIFS(合并表!R:R,合并表!$M:$M,"="&amp;透视表!$A19,合并表!$L:$L,"="&amp;透视表!$B19,合并表!$Z:$Z,"="&amp;透视表!$C19)</f>
        <v>2.31175</v>
      </c>
      <c r="J19" s="9">
        <f>SUMIFS(合并表!S:S,合并表!$M:$M,"="&amp;透视表!$A19,合并表!$L:$L,"="&amp;透视表!$B19,合并表!$Z:$Z,"="&amp;透视表!$C19)</f>
        <v>28.897500000000001</v>
      </c>
      <c r="K19" s="9">
        <f>SUMIFS(合并表!T:T,合并表!$M:$M,"="&amp;透视表!$A19,合并表!$L:$L,"="&amp;透视表!$B19,合并表!$Z:$Z,"="&amp;透视表!$C19)</f>
        <v>34.674999999999997</v>
      </c>
      <c r="L19" s="9">
        <f>SUMIFS(合并表!U:U,合并表!$M:$M,"="&amp;透视表!$A19,合并表!$L:$L,"="&amp;透视表!$B19,合并表!$Z:$Z,"="&amp;透视表!$C19)</f>
        <v>0</v>
      </c>
      <c r="M19" s="9">
        <f>SUMIFS(合并表!Y:Y,合并表!$M:$M,"="&amp;透视表!$A19,合并表!$L:$L,"="&amp;透视表!$B19,合并表!$Z:$Z,"="&amp;透视表!$C19)</f>
        <v>2.245625</v>
      </c>
      <c r="P19" s="9">
        <f t="shared" si="2"/>
        <v>376.21375000000006</v>
      </c>
    </row>
    <row r="20" spans="1:16" ht="20.45" customHeight="1">
      <c r="A20" s="35" t="s">
        <v>404</v>
      </c>
      <c r="B20" s="20" t="s">
        <v>403</v>
      </c>
      <c r="C20" s="36" t="s">
        <v>325</v>
      </c>
      <c r="D20" s="10"/>
      <c r="E20" s="9">
        <f>SUMIFS(合并表!N:N,合并表!$M:$M,"="&amp;透视表!$A20,合并表!$L:$L,"="&amp;透视表!$B20,合并表!$Z:$Z,"="&amp;透视表!$C20)</f>
        <v>7625</v>
      </c>
      <c r="F20" s="9">
        <f>SUMIFS(合并表!O:O,合并表!$M:$M,"="&amp;透视表!$A20,合并表!$L:$L,"="&amp;透视表!$B20,合并表!$Z:$Z,"="&amp;透视表!$C20)</f>
        <v>1674.6101249999999</v>
      </c>
      <c r="G20" s="9">
        <f>SUMIFS(合并表!P:P,合并表!$M:$M,"="&amp;透视表!$A20,合并表!$L:$L,"="&amp;透视表!$B20,合并表!$Z:$Z,"="&amp;透视表!$C20)</f>
        <v>70.508375000000001</v>
      </c>
      <c r="H20" s="9">
        <f>SUMIFS(合并表!Q:Q,合并表!$M:$M,"="&amp;透视表!$A20,合并表!$L:$L,"="&amp;透视表!$B20,合并表!$Z:$Z,"="&amp;透视表!$C20)</f>
        <v>26.439687499999998</v>
      </c>
      <c r="I20" s="9">
        <f>SUMIFS(合并表!R:R,合并表!$M:$M,"="&amp;透视表!$A20,合并表!$L:$L,"="&amp;透视表!$B20,合并表!$Z:$Z,"="&amp;透视表!$C20)</f>
        <v>70.508375000000001</v>
      </c>
      <c r="J20" s="9">
        <f>SUMIFS(合并表!S:S,合并表!$M:$M,"="&amp;透视表!$A20,合并表!$L:$L,"="&amp;透视表!$B20,合并表!$Z:$Z,"="&amp;透视表!$C20)</f>
        <v>881.37375000000009</v>
      </c>
      <c r="K20" s="9">
        <f>SUMIFS(合并表!T:T,合并表!$M:$M,"="&amp;透视表!$A20,合并表!$L:$L,"="&amp;透视表!$B20,合并表!$Z:$Z,"="&amp;透视表!$C20)</f>
        <v>1057.5875000000001</v>
      </c>
      <c r="L20" s="9">
        <f>SUMIFS(合并表!U:U,合并表!$M:$M,"="&amp;透视表!$A20,合并表!$L:$L,"="&amp;透视表!$B20,合并表!$Z:$Z,"="&amp;透视表!$C20)</f>
        <v>0</v>
      </c>
      <c r="M20" s="9">
        <f>SUMIFS(合并表!Y:Y,合并表!$M:$M,"="&amp;透视表!$A20,合并表!$L:$L,"="&amp;透视表!$B20,合并表!$Z:$Z,"="&amp;透视表!$C20)</f>
        <v>68.491562500000001</v>
      </c>
      <c r="P20" s="9">
        <f t="shared" si="2"/>
        <v>11474.519374999998</v>
      </c>
    </row>
    <row r="21" spans="1:16" ht="20.45" customHeight="1">
      <c r="A21" s="35" t="s">
        <v>405</v>
      </c>
      <c r="B21" s="20" t="s">
        <v>403</v>
      </c>
      <c r="C21" s="36" t="s">
        <v>359</v>
      </c>
      <c r="D21" s="10"/>
      <c r="E21" s="9">
        <f>SUMIFS(合并表!N:N,合并表!$M:$M,"="&amp;透视表!$A21,合并表!$L:$L,"="&amp;透视表!$B21,合并表!$Z:$Z,"="&amp;透视表!$C21)</f>
        <v>1406.25</v>
      </c>
      <c r="F21" s="9">
        <f>SUMIFS(合并表!O:O,合并表!$M:$M,"="&amp;透视表!$A21,合并表!$L:$L,"="&amp;透视表!$B21,合并表!$Z:$Z,"="&amp;透视表!$C21)</f>
        <v>0</v>
      </c>
      <c r="G21" s="9">
        <f>SUMIFS(合并表!P:P,合并表!$M:$M,"="&amp;透视表!$A21,合并表!$L:$L,"="&amp;透视表!$B21,合并表!$Z:$Z,"="&amp;透视表!$C21)</f>
        <v>0</v>
      </c>
      <c r="H21" s="9">
        <f>SUMIFS(合并表!Q:Q,合并表!$M:$M,"="&amp;透视表!$A21,合并表!$L:$L,"="&amp;透视表!$B21,合并表!$Z:$Z,"="&amp;透视表!$C21)</f>
        <v>0</v>
      </c>
      <c r="I21" s="9">
        <f>SUMIFS(合并表!R:R,合并表!$M:$M,"="&amp;透视表!$A21,合并表!$L:$L,"="&amp;透视表!$B21,合并表!$Z:$Z,"="&amp;透视表!$C21)</f>
        <v>0</v>
      </c>
      <c r="J21" s="9">
        <f>SUMIFS(合并表!S:S,合并表!$M:$M,"="&amp;透视表!$A21,合并表!$L:$L,"="&amp;透视表!$B21,合并表!$Z:$Z,"="&amp;透视表!$C21)</f>
        <v>0</v>
      </c>
      <c r="K21" s="9">
        <f>SUMIFS(合并表!T:T,合并表!$M:$M,"="&amp;透视表!$A21,合并表!$L:$L,"="&amp;透视表!$B21,合并表!$Z:$Z,"="&amp;透视表!$C21)</f>
        <v>0</v>
      </c>
      <c r="L21" s="9">
        <f>SUMIFS(合并表!U:U,合并表!$M:$M,"="&amp;透视表!$A21,合并表!$L:$L,"="&amp;透视表!$B21,合并表!$Z:$Z,"="&amp;透视表!$C21)</f>
        <v>0</v>
      </c>
      <c r="M21" s="9">
        <f>SUMIFS(合并表!Y:Y,合并表!$M:$M,"="&amp;透视表!$A21,合并表!$L:$L,"="&amp;透视表!$B21,合并表!$Z:$Z,"="&amp;透视表!$C21)</f>
        <v>6.09375</v>
      </c>
      <c r="P21" s="9">
        <f t="shared" si="2"/>
        <v>1412.34375</v>
      </c>
    </row>
    <row r="22" spans="1:16" ht="20.45" customHeight="1">
      <c r="A22" s="35" t="s">
        <v>405</v>
      </c>
      <c r="B22" s="20" t="s">
        <v>403</v>
      </c>
      <c r="C22" s="36" t="s">
        <v>357</v>
      </c>
      <c r="D22" s="10"/>
      <c r="E22" s="9">
        <f>SUMIFS(合并表!N:N,合并表!$M:$M,"="&amp;透视表!$A22,合并表!$L:$L,"="&amp;透视表!$B22,合并表!$Z:$Z,"="&amp;透视表!$C22)</f>
        <v>1218.75</v>
      </c>
      <c r="F22" s="9">
        <f>SUMIFS(合并表!O:O,合并表!$M:$M,"="&amp;透视表!$A22,合并表!$L:$L,"="&amp;透视表!$B22,合并表!$Z:$Z,"="&amp;透视表!$C22)</f>
        <v>0</v>
      </c>
      <c r="G22" s="9">
        <f>SUMIFS(合并表!P:P,合并表!$M:$M,"="&amp;透视表!$A22,合并表!$L:$L,"="&amp;透视表!$B22,合并表!$Z:$Z,"="&amp;透视表!$C22)</f>
        <v>0</v>
      </c>
      <c r="H22" s="9">
        <f>SUMIFS(合并表!Q:Q,合并表!$M:$M,"="&amp;透视表!$A22,合并表!$L:$L,"="&amp;透视表!$B22,合并表!$Z:$Z,"="&amp;透视表!$C22)</f>
        <v>0</v>
      </c>
      <c r="I22" s="9">
        <f>SUMIFS(合并表!R:R,合并表!$M:$M,"="&amp;透视表!$A22,合并表!$L:$L,"="&amp;透视表!$B22,合并表!$Z:$Z,"="&amp;透视表!$C22)</f>
        <v>0</v>
      </c>
      <c r="J22" s="9">
        <f>SUMIFS(合并表!S:S,合并表!$M:$M,"="&amp;透视表!$A22,合并表!$L:$L,"="&amp;透视表!$B22,合并表!$Z:$Z,"="&amp;透视表!$C22)</f>
        <v>0</v>
      </c>
      <c r="K22" s="9">
        <f>SUMIFS(合并表!T:T,合并表!$M:$M,"="&amp;透视表!$A22,合并表!$L:$L,"="&amp;透视表!$B22,合并表!$Z:$Z,"="&amp;透视表!$C22)</f>
        <v>0</v>
      </c>
      <c r="L22" s="9">
        <f>SUMIFS(合并表!U:U,合并表!$M:$M,"="&amp;透视表!$A22,合并表!$L:$L,"="&amp;透视表!$B22,合并表!$Z:$Z,"="&amp;透视表!$C22)</f>
        <v>0</v>
      </c>
      <c r="M22" s="9">
        <f>SUMIFS(合并表!Y:Y,合并表!$M:$M,"="&amp;透视表!$A22,合并表!$L:$L,"="&amp;透视表!$B22,合并表!$Z:$Z,"="&amp;透视表!$C22)</f>
        <v>5.28125</v>
      </c>
      <c r="P22" s="9">
        <f t="shared" si="2"/>
        <v>1224.03125</v>
      </c>
    </row>
    <row r="23" spans="1:16" ht="20.45" customHeight="1">
      <c r="A23" s="35" t="s">
        <v>405</v>
      </c>
      <c r="B23" s="20" t="s">
        <v>403</v>
      </c>
      <c r="C23" s="36" t="s">
        <v>408</v>
      </c>
      <c r="D23" s="10"/>
      <c r="E23" s="9">
        <f>SUMIFS(合并表!N:N,合并表!$M:$M,"="&amp;透视表!$A23,合并表!$L:$L,"="&amp;透视表!$B23,合并表!$Z:$Z,"="&amp;透视表!$C23)</f>
        <v>1312.5</v>
      </c>
      <c r="F23" s="9">
        <f>SUMIFS(合并表!O:O,合并表!$M:$M,"="&amp;透视表!$A23,合并表!$L:$L,"="&amp;透视表!$B23,合并表!$Z:$Z,"="&amp;透视表!$C23)</f>
        <v>0</v>
      </c>
      <c r="G23" s="9">
        <f>SUMIFS(合并表!P:P,合并表!$M:$M,"="&amp;透视表!$A23,合并表!$L:$L,"="&amp;透视表!$B23,合并表!$Z:$Z,"="&amp;透视表!$C23)</f>
        <v>0</v>
      </c>
      <c r="H23" s="9">
        <f>SUMIFS(合并表!Q:Q,合并表!$M:$M,"="&amp;透视表!$A23,合并表!$L:$L,"="&amp;透视表!$B23,合并表!$Z:$Z,"="&amp;透视表!$C23)</f>
        <v>0</v>
      </c>
      <c r="I23" s="9">
        <f>SUMIFS(合并表!R:R,合并表!$M:$M,"="&amp;透视表!$A23,合并表!$L:$L,"="&amp;透视表!$B23,合并表!$Z:$Z,"="&amp;透视表!$C23)</f>
        <v>0</v>
      </c>
      <c r="J23" s="9">
        <f>SUMIFS(合并表!S:S,合并表!$M:$M,"="&amp;透视表!$A23,合并表!$L:$L,"="&amp;透视表!$B23,合并表!$Z:$Z,"="&amp;透视表!$C23)</f>
        <v>0</v>
      </c>
      <c r="K23" s="9">
        <f>SUMIFS(合并表!T:T,合并表!$M:$M,"="&amp;透视表!$A23,合并表!$L:$L,"="&amp;透视表!$B23,合并表!$Z:$Z,"="&amp;透视表!$C23)</f>
        <v>0</v>
      </c>
      <c r="L23" s="9">
        <f>SUMIFS(合并表!U:U,合并表!$M:$M,"="&amp;透视表!$A23,合并表!$L:$L,"="&amp;透视表!$B23,合并表!$Z:$Z,"="&amp;透视表!$C23)</f>
        <v>0</v>
      </c>
      <c r="M23" s="9">
        <f>SUMIFS(合并表!Y:Y,合并表!$M:$M,"="&amp;透视表!$A23,合并表!$L:$L,"="&amp;透视表!$B23,合并表!$Z:$Z,"="&amp;透视表!$C23)</f>
        <v>5.6875</v>
      </c>
      <c r="P23" s="9">
        <f t="shared" si="2"/>
        <v>1318.1875</v>
      </c>
    </row>
    <row r="24" spans="1:16" ht="20.45" customHeight="1">
      <c r="A24" s="35" t="s">
        <v>405</v>
      </c>
      <c r="B24" s="20" t="s">
        <v>403</v>
      </c>
      <c r="C24" s="36" t="s">
        <v>398</v>
      </c>
      <c r="D24" s="10"/>
      <c r="E24" s="9">
        <f>SUMIFS(合并表!N:N,合并表!$M:$M,"="&amp;透视表!$A24,合并表!$L:$L,"="&amp;透视表!$B24,合并表!$Z:$Z,"="&amp;透视表!$C24)</f>
        <v>1312.5</v>
      </c>
      <c r="F24" s="9">
        <f>SUMIFS(合并表!O:O,合并表!$M:$M,"="&amp;透视表!$A24,合并表!$L:$L,"="&amp;透视表!$B24,合并表!$Z:$Z,"="&amp;透视表!$C24)</f>
        <v>0</v>
      </c>
      <c r="G24" s="9">
        <f>SUMIFS(合并表!P:P,合并表!$M:$M,"="&amp;透视表!$A24,合并表!$L:$L,"="&amp;透视表!$B24,合并表!$Z:$Z,"="&amp;透视表!$C24)</f>
        <v>0</v>
      </c>
      <c r="H24" s="9">
        <f>SUMIFS(合并表!Q:Q,合并表!$M:$M,"="&amp;透视表!$A24,合并表!$L:$L,"="&amp;透视表!$B24,合并表!$Z:$Z,"="&amp;透视表!$C24)</f>
        <v>0</v>
      </c>
      <c r="I24" s="9">
        <f>SUMIFS(合并表!R:R,合并表!$M:$M,"="&amp;透视表!$A24,合并表!$L:$L,"="&amp;透视表!$B24,合并表!$Z:$Z,"="&amp;透视表!$C24)</f>
        <v>0</v>
      </c>
      <c r="J24" s="9">
        <f>SUMIFS(合并表!S:S,合并表!$M:$M,"="&amp;透视表!$A24,合并表!$L:$L,"="&amp;透视表!$B24,合并表!$Z:$Z,"="&amp;透视表!$C24)</f>
        <v>0</v>
      </c>
      <c r="K24" s="9">
        <f>SUMIFS(合并表!T:T,合并表!$M:$M,"="&amp;透视表!$A24,合并表!$L:$L,"="&amp;透视表!$B24,合并表!$Z:$Z,"="&amp;透视表!$C24)</f>
        <v>0</v>
      </c>
      <c r="L24" s="9">
        <f>SUMIFS(合并表!U:U,合并表!$M:$M,"="&amp;透视表!$A24,合并表!$L:$L,"="&amp;透视表!$B24,合并表!$Z:$Z,"="&amp;透视表!$C24)</f>
        <v>0</v>
      </c>
      <c r="M24" s="9">
        <f>SUMIFS(合并表!Y:Y,合并表!$M:$M,"="&amp;透视表!$A24,合并表!$L:$L,"="&amp;透视表!$B24,合并表!$Z:$Z,"="&amp;透视表!$C24)</f>
        <v>5.6875</v>
      </c>
      <c r="P24" s="9">
        <f t="shared" si="2"/>
        <v>1318.1875</v>
      </c>
    </row>
    <row r="25" spans="1:16" ht="20.45" customHeight="1">
      <c r="A25" s="35" t="s">
        <v>405</v>
      </c>
      <c r="B25" s="20" t="s">
        <v>403</v>
      </c>
      <c r="C25" s="36" t="s">
        <v>410</v>
      </c>
      <c r="D25" s="10"/>
      <c r="E25" s="9">
        <f>SUMIFS(合并表!N:N,合并表!$M:$M,"="&amp;透视表!$A25,合并表!$L:$L,"="&amp;透视表!$B25,合并表!$Z:$Z,"="&amp;透视表!$C25)</f>
        <v>1312.5</v>
      </c>
      <c r="F25" s="9">
        <f>SUMIFS(合并表!O:O,合并表!$M:$M,"="&amp;透视表!$A25,合并表!$L:$L,"="&amp;透视表!$B25,合并表!$Z:$Z,"="&amp;透视表!$C25)</f>
        <v>0</v>
      </c>
      <c r="G25" s="9">
        <f>SUMIFS(合并表!P:P,合并表!$M:$M,"="&amp;透视表!$A25,合并表!$L:$L,"="&amp;透视表!$B25,合并表!$Z:$Z,"="&amp;透视表!$C25)</f>
        <v>0</v>
      </c>
      <c r="H25" s="9">
        <f>SUMIFS(合并表!Q:Q,合并表!$M:$M,"="&amp;透视表!$A25,合并表!$L:$L,"="&amp;透视表!$B25,合并表!$Z:$Z,"="&amp;透视表!$C25)</f>
        <v>0</v>
      </c>
      <c r="I25" s="9">
        <f>SUMIFS(合并表!R:R,合并表!$M:$M,"="&amp;透视表!$A25,合并表!$L:$L,"="&amp;透视表!$B25,合并表!$Z:$Z,"="&amp;透视表!$C25)</f>
        <v>0</v>
      </c>
      <c r="J25" s="9">
        <f>SUMIFS(合并表!S:S,合并表!$M:$M,"="&amp;透视表!$A25,合并表!$L:$L,"="&amp;透视表!$B25,合并表!$Z:$Z,"="&amp;透视表!$C25)</f>
        <v>0</v>
      </c>
      <c r="K25" s="9">
        <f>SUMIFS(合并表!T:T,合并表!$M:$M,"="&amp;透视表!$A25,合并表!$L:$L,"="&amp;透视表!$B25,合并表!$Z:$Z,"="&amp;透视表!$C25)</f>
        <v>0</v>
      </c>
      <c r="L25" s="9">
        <f>SUMIFS(合并表!U:U,合并表!$M:$M,"="&amp;透视表!$A25,合并表!$L:$L,"="&amp;透视表!$B25,合并表!$Z:$Z,"="&amp;透视表!$C25)</f>
        <v>0</v>
      </c>
      <c r="M25" s="9">
        <f>SUMIFS(合并表!Y:Y,合并表!$M:$M,"="&amp;透视表!$A25,合并表!$L:$L,"="&amp;透视表!$B25,合并表!$Z:$Z,"="&amp;透视表!$C25)</f>
        <v>5.6875</v>
      </c>
      <c r="P25" s="9">
        <f t="shared" si="2"/>
        <v>1318.1875</v>
      </c>
    </row>
    <row r="26" spans="1:16" ht="20.45" customHeight="1">
      <c r="A26" s="35" t="s">
        <v>405</v>
      </c>
      <c r="B26" s="20" t="s">
        <v>403</v>
      </c>
      <c r="C26" s="36" t="s">
        <v>395</v>
      </c>
      <c r="D26" s="10"/>
      <c r="E26" s="9">
        <f>SUMIFS(合并表!N:N,合并表!$M:$M,"="&amp;透视表!$A26,合并表!$L:$L,"="&amp;透视表!$B26,合并表!$Z:$Z,"="&amp;透视表!$C26)</f>
        <v>1312.5</v>
      </c>
      <c r="F26" s="9">
        <f>SUMIFS(合并表!O:O,合并表!$M:$M,"="&amp;透视表!$A26,合并表!$L:$L,"="&amp;透视表!$B26,合并表!$Z:$Z,"="&amp;透视表!$C26)</f>
        <v>0</v>
      </c>
      <c r="G26" s="9">
        <f>SUMIFS(合并表!P:P,合并表!$M:$M,"="&amp;透视表!$A26,合并表!$L:$L,"="&amp;透视表!$B26,合并表!$Z:$Z,"="&amp;透视表!$C26)</f>
        <v>0</v>
      </c>
      <c r="H26" s="9">
        <f>SUMIFS(合并表!Q:Q,合并表!$M:$M,"="&amp;透视表!$A26,合并表!$L:$L,"="&amp;透视表!$B26,合并表!$Z:$Z,"="&amp;透视表!$C26)</f>
        <v>0</v>
      </c>
      <c r="I26" s="9">
        <f>SUMIFS(合并表!R:R,合并表!$M:$M,"="&amp;透视表!$A26,合并表!$L:$L,"="&amp;透视表!$B26,合并表!$Z:$Z,"="&amp;透视表!$C26)</f>
        <v>0</v>
      </c>
      <c r="J26" s="9">
        <f>SUMIFS(合并表!S:S,合并表!$M:$M,"="&amp;透视表!$A26,合并表!$L:$L,"="&amp;透视表!$B26,合并表!$Z:$Z,"="&amp;透视表!$C26)</f>
        <v>0</v>
      </c>
      <c r="K26" s="9">
        <f>SUMIFS(合并表!T:T,合并表!$M:$M,"="&amp;透视表!$A26,合并表!$L:$L,"="&amp;透视表!$B26,合并表!$Z:$Z,"="&amp;透视表!$C26)</f>
        <v>0</v>
      </c>
      <c r="L26" s="9">
        <f>SUMIFS(合并表!U:U,合并表!$M:$M,"="&amp;透视表!$A26,合并表!$L:$L,"="&amp;透视表!$B26,合并表!$Z:$Z,"="&amp;透视表!$C26)</f>
        <v>0</v>
      </c>
      <c r="M26" s="9">
        <f>SUMIFS(合并表!Y:Y,合并表!$M:$M,"="&amp;透视表!$A26,合并表!$L:$L,"="&amp;透视表!$B26,合并表!$Z:$Z,"="&amp;透视表!$C26)</f>
        <v>5.6875</v>
      </c>
      <c r="P26" s="9">
        <f t="shared" si="2"/>
        <v>1318.1875</v>
      </c>
    </row>
    <row r="27" spans="1:16" ht="20.45" customHeight="1">
      <c r="A27" s="35" t="s">
        <v>405</v>
      </c>
      <c r="B27" s="20" t="s">
        <v>403</v>
      </c>
      <c r="C27" s="36" t="s">
        <v>416</v>
      </c>
      <c r="D27" s="10"/>
      <c r="E27" s="9">
        <f>SUMIFS(合并表!N:N,合并表!$M:$M,"="&amp;透视表!$A27,合并表!$L:$L,"="&amp;透视表!$B27,合并表!$Z:$Z,"="&amp;透视表!$C27)</f>
        <v>2250</v>
      </c>
      <c r="F27" s="9">
        <f>SUMIFS(合并表!O:O,合并表!$M:$M,"="&amp;透视表!$A27,合并表!$L:$L,"="&amp;透视表!$B27,合并表!$Z:$Z,"="&amp;透视表!$C27)</f>
        <v>0</v>
      </c>
      <c r="G27" s="9">
        <f>SUMIFS(合并表!P:P,合并表!$M:$M,"="&amp;透视表!$A27,合并表!$L:$L,"="&amp;透视表!$B27,合并表!$Z:$Z,"="&amp;透视表!$C27)</f>
        <v>0</v>
      </c>
      <c r="H27" s="9">
        <f>SUMIFS(合并表!Q:Q,合并表!$M:$M,"="&amp;透视表!$A27,合并表!$L:$L,"="&amp;透视表!$B27,合并表!$Z:$Z,"="&amp;透视表!$C27)</f>
        <v>0</v>
      </c>
      <c r="I27" s="9">
        <f>SUMIFS(合并表!R:R,合并表!$M:$M,"="&amp;透视表!$A27,合并表!$L:$L,"="&amp;透视表!$B27,合并表!$Z:$Z,"="&amp;透视表!$C27)</f>
        <v>0</v>
      </c>
      <c r="J27" s="9">
        <f>SUMIFS(合并表!S:S,合并表!$M:$M,"="&amp;透视表!$A27,合并表!$L:$L,"="&amp;透视表!$B27,合并表!$Z:$Z,"="&amp;透视表!$C27)</f>
        <v>0</v>
      </c>
      <c r="K27" s="9">
        <f>SUMIFS(合并表!T:T,合并表!$M:$M,"="&amp;透视表!$A27,合并表!$L:$L,"="&amp;透视表!$B27,合并表!$Z:$Z,"="&amp;透视表!$C27)</f>
        <v>0</v>
      </c>
      <c r="L27" s="9">
        <f>SUMIFS(合并表!U:U,合并表!$M:$M,"="&amp;透视表!$A27,合并表!$L:$L,"="&amp;透视表!$B27,合并表!$Z:$Z,"="&amp;透视表!$C27)</f>
        <v>0</v>
      </c>
      <c r="M27" s="9">
        <f>SUMIFS(合并表!Y:Y,合并表!$M:$M,"="&amp;透视表!$A27,合并表!$L:$L,"="&amp;透视表!$B27,合并表!$Z:$Z,"="&amp;透视表!$C27)</f>
        <v>9.75</v>
      </c>
      <c r="P27" s="9">
        <f t="shared" si="2"/>
        <v>2259.75</v>
      </c>
    </row>
    <row r="28" spans="1:16" ht="20.45" customHeight="1">
      <c r="A28" s="35" t="s">
        <v>405</v>
      </c>
      <c r="B28" s="20" t="s">
        <v>403</v>
      </c>
      <c r="C28" s="36" t="s">
        <v>418</v>
      </c>
      <c r="D28" s="10"/>
      <c r="E28" s="9">
        <f>SUMIFS(合并表!N:N,合并表!$M:$M,"="&amp;透视表!$A28,合并表!$L:$L,"="&amp;透视表!$B28,合并表!$Z:$Z,"="&amp;透视表!$C28)</f>
        <v>468.75</v>
      </c>
      <c r="F28" s="9">
        <f>SUMIFS(合并表!O:O,合并表!$M:$M,"="&amp;透视表!$A28,合并表!$L:$L,"="&amp;透视表!$B28,合并表!$Z:$Z,"="&amp;透视表!$C28)</f>
        <v>0</v>
      </c>
      <c r="G28" s="9">
        <f>SUMIFS(合并表!P:P,合并表!$M:$M,"="&amp;透视表!$A28,合并表!$L:$L,"="&amp;透视表!$B28,合并表!$Z:$Z,"="&amp;透视表!$C28)</f>
        <v>0</v>
      </c>
      <c r="H28" s="9">
        <f>SUMIFS(合并表!Q:Q,合并表!$M:$M,"="&amp;透视表!$A28,合并表!$L:$L,"="&amp;透视表!$B28,合并表!$Z:$Z,"="&amp;透视表!$C28)</f>
        <v>0</v>
      </c>
      <c r="I28" s="9">
        <f>SUMIFS(合并表!R:R,合并表!$M:$M,"="&amp;透视表!$A28,合并表!$L:$L,"="&amp;透视表!$B28,合并表!$Z:$Z,"="&amp;透视表!$C28)</f>
        <v>0</v>
      </c>
      <c r="J28" s="9">
        <f>SUMIFS(合并表!S:S,合并表!$M:$M,"="&amp;透视表!$A28,合并表!$L:$L,"="&amp;透视表!$B28,合并表!$Z:$Z,"="&amp;透视表!$C28)</f>
        <v>0</v>
      </c>
      <c r="K28" s="9">
        <f>SUMIFS(合并表!T:T,合并表!$M:$M,"="&amp;透视表!$A28,合并表!$L:$L,"="&amp;透视表!$B28,合并表!$Z:$Z,"="&amp;透视表!$C28)</f>
        <v>0</v>
      </c>
      <c r="L28" s="9">
        <f>SUMIFS(合并表!U:U,合并表!$M:$M,"="&amp;透视表!$A28,合并表!$L:$L,"="&amp;透视表!$B28,合并表!$Z:$Z,"="&amp;透视表!$C28)</f>
        <v>0</v>
      </c>
      <c r="M28" s="9">
        <f>SUMIFS(合并表!Y:Y,合并表!$M:$M,"="&amp;透视表!$A28,合并表!$L:$L,"="&amp;透视表!$B28,合并表!$Z:$Z,"="&amp;透视表!$C28)</f>
        <v>2.03125</v>
      </c>
      <c r="P28" s="9">
        <f t="shared" si="2"/>
        <v>470.78125</v>
      </c>
    </row>
    <row r="29" spans="1:16" ht="20.45" customHeight="1">
      <c r="A29" s="35" t="s">
        <v>405</v>
      </c>
      <c r="B29" s="20" t="s">
        <v>403</v>
      </c>
      <c r="C29" s="36" t="s">
        <v>396</v>
      </c>
      <c r="D29" s="10"/>
      <c r="E29" s="9">
        <f>SUMIFS(合并表!N:N,合并表!$M:$M,"="&amp;透视表!$A29,合并表!$L:$L,"="&amp;透视表!$B29,合并表!$Z:$Z,"="&amp;透视表!$C29)</f>
        <v>937.5</v>
      </c>
      <c r="F29" s="9">
        <f>SUMIFS(合并表!O:O,合并表!$M:$M,"="&amp;透视表!$A29,合并表!$L:$L,"="&amp;透视表!$B29,合并表!$Z:$Z,"="&amp;透视表!$C29)</f>
        <v>0</v>
      </c>
      <c r="G29" s="9">
        <f>SUMIFS(合并表!P:P,合并表!$M:$M,"="&amp;透视表!$A29,合并表!$L:$L,"="&amp;透视表!$B29,合并表!$Z:$Z,"="&amp;透视表!$C29)</f>
        <v>0</v>
      </c>
      <c r="H29" s="9">
        <f>SUMIFS(合并表!Q:Q,合并表!$M:$M,"="&amp;透视表!$A29,合并表!$L:$L,"="&amp;透视表!$B29,合并表!$Z:$Z,"="&amp;透视表!$C29)</f>
        <v>0</v>
      </c>
      <c r="I29" s="9">
        <f>SUMIFS(合并表!R:R,合并表!$M:$M,"="&amp;透视表!$A29,合并表!$L:$L,"="&amp;透视表!$B29,合并表!$Z:$Z,"="&amp;透视表!$C29)</f>
        <v>0</v>
      </c>
      <c r="J29" s="9">
        <f>SUMIFS(合并表!S:S,合并表!$M:$M,"="&amp;透视表!$A29,合并表!$L:$L,"="&amp;透视表!$B29,合并表!$Z:$Z,"="&amp;透视表!$C29)</f>
        <v>0</v>
      </c>
      <c r="K29" s="9">
        <f>SUMIFS(合并表!T:T,合并表!$M:$M,"="&amp;透视表!$A29,合并表!$L:$L,"="&amp;透视表!$B29,合并表!$Z:$Z,"="&amp;透视表!$C29)</f>
        <v>0</v>
      </c>
      <c r="L29" s="9">
        <f>SUMIFS(合并表!U:U,合并表!$M:$M,"="&amp;透视表!$A29,合并表!$L:$L,"="&amp;透视表!$B29,合并表!$Z:$Z,"="&amp;透视表!$C29)</f>
        <v>0</v>
      </c>
      <c r="M29" s="9">
        <f>SUMIFS(合并表!Y:Y,合并表!$M:$M,"="&amp;透视表!$A29,合并表!$L:$L,"="&amp;透视表!$B29,合并表!$Z:$Z,"="&amp;透视表!$C29)</f>
        <v>4.0625</v>
      </c>
      <c r="P29" s="9">
        <f t="shared" si="2"/>
        <v>941.5625</v>
      </c>
    </row>
    <row r="30" spans="1:16" ht="20.45" customHeight="1">
      <c r="A30" s="35" t="s">
        <v>405</v>
      </c>
      <c r="B30" s="20" t="s">
        <v>403</v>
      </c>
      <c r="C30" s="36" t="s">
        <v>407</v>
      </c>
      <c r="D30" s="10"/>
      <c r="E30" s="9">
        <f>SUMIFS(合并表!N:N,合并表!$M:$M,"="&amp;透视表!$A30,合并表!$L:$L,"="&amp;透视表!$B30,合并表!$Z:$Z,"="&amp;透视表!$C30)</f>
        <v>468.75</v>
      </c>
      <c r="F30" s="9">
        <f>SUMIFS(合并表!O:O,合并表!$M:$M,"="&amp;透视表!$A30,合并表!$L:$L,"="&amp;透视表!$B30,合并表!$Z:$Z,"="&amp;透视表!$C30)</f>
        <v>0</v>
      </c>
      <c r="G30" s="9">
        <f>SUMIFS(合并表!P:P,合并表!$M:$M,"="&amp;透视表!$A30,合并表!$L:$L,"="&amp;透视表!$B30,合并表!$Z:$Z,"="&amp;透视表!$C30)</f>
        <v>0</v>
      </c>
      <c r="H30" s="9">
        <f>SUMIFS(合并表!Q:Q,合并表!$M:$M,"="&amp;透视表!$A30,合并表!$L:$L,"="&amp;透视表!$B30,合并表!$Z:$Z,"="&amp;透视表!$C30)</f>
        <v>0</v>
      </c>
      <c r="I30" s="9">
        <f>SUMIFS(合并表!R:R,合并表!$M:$M,"="&amp;透视表!$A30,合并表!$L:$L,"="&amp;透视表!$B30,合并表!$Z:$Z,"="&amp;透视表!$C30)</f>
        <v>0</v>
      </c>
      <c r="J30" s="9">
        <f>SUMIFS(合并表!S:S,合并表!$M:$M,"="&amp;透视表!$A30,合并表!$L:$L,"="&amp;透视表!$B30,合并表!$Z:$Z,"="&amp;透视表!$C30)</f>
        <v>0</v>
      </c>
      <c r="K30" s="9">
        <f>SUMIFS(合并表!T:T,合并表!$M:$M,"="&amp;透视表!$A30,合并表!$L:$L,"="&amp;透视表!$B30,合并表!$Z:$Z,"="&amp;透视表!$C30)</f>
        <v>0</v>
      </c>
      <c r="L30" s="9">
        <f>SUMIFS(合并表!U:U,合并表!$M:$M,"="&amp;透视表!$A30,合并表!$L:$L,"="&amp;透视表!$B30,合并表!$Z:$Z,"="&amp;透视表!$C30)</f>
        <v>0</v>
      </c>
      <c r="M30" s="9">
        <f>SUMIFS(合并表!Y:Y,合并表!$M:$M,"="&amp;透视表!$A30,合并表!$L:$L,"="&amp;透视表!$B30,合并表!$Z:$Z,"="&amp;透视表!$C30)</f>
        <v>2.03125</v>
      </c>
      <c r="P30" s="9">
        <f t="shared" si="2"/>
        <v>470.78125</v>
      </c>
    </row>
    <row r="31" spans="1:16" ht="20.45" customHeight="1">
      <c r="A31" s="35" t="s">
        <v>405</v>
      </c>
      <c r="B31" s="20" t="s">
        <v>403</v>
      </c>
      <c r="C31" s="36" t="s">
        <v>171</v>
      </c>
      <c r="D31" s="10"/>
      <c r="E31" s="9">
        <f>SUMIFS(合并表!N:N,合并表!$M:$M,"="&amp;透视表!$A31,合并表!$L:$L,"="&amp;透视表!$B31,合并表!$Z:$Z,"="&amp;透视表!$C31)</f>
        <v>3000</v>
      </c>
      <c r="F31" s="9">
        <f>SUMIFS(合并表!O:O,合并表!$M:$M,"="&amp;透视表!$A31,合并表!$L:$L,"="&amp;透视表!$B31,合并表!$Z:$Z,"="&amp;透视表!$C31)</f>
        <v>0</v>
      </c>
      <c r="G31" s="9">
        <f>SUMIFS(合并表!P:P,合并表!$M:$M,"="&amp;透视表!$A31,合并表!$L:$L,"="&amp;透视表!$B31,合并表!$Z:$Z,"="&amp;透视表!$C31)</f>
        <v>0</v>
      </c>
      <c r="H31" s="9">
        <f>SUMIFS(合并表!Q:Q,合并表!$M:$M,"="&amp;透视表!$A31,合并表!$L:$L,"="&amp;透视表!$B31,合并表!$Z:$Z,"="&amp;透视表!$C31)</f>
        <v>0</v>
      </c>
      <c r="I31" s="9">
        <f>SUMIFS(合并表!R:R,合并表!$M:$M,"="&amp;透视表!$A31,合并表!$L:$L,"="&amp;透视表!$B31,合并表!$Z:$Z,"="&amp;透视表!$C31)</f>
        <v>0</v>
      </c>
      <c r="J31" s="9">
        <f>SUMIFS(合并表!S:S,合并表!$M:$M,"="&amp;透视表!$A31,合并表!$L:$L,"="&amp;透视表!$B31,合并表!$Z:$Z,"="&amp;透视表!$C31)</f>
        <v>0</v>
      </c>
      <c r="K31" s="9">
        <f>SUMIFS(合并表!T:T,合并表!$M:$M,"="&amp;透视表!$A31,合并表!$L:$L,"="&amp;透视表!$B31,合并表!$Z:$Z,"="&amp;透视表!$C31)</f>
        <v>0</v>
      </c>
      <c r="L31" s="9">
        <f>SUMIFS(合并表!U:U,合并表!$M:$M,"="&amp;透视表!$A31,合并表!$L:$L,"="&amp;透视表!$B31,合并表!$Z:$Z,"="&amp;透视表!$C31)</f>
        <v>0</v>
      </c>
      <c r="M31" s="9">
        <f>SUMIFS(合并表!Y:Y,合并表!$M:$M,"="&amp;透视表!$A31,合并表!$L:$L,"="&amp;透视表!$B31,合并表!$Z:$Z,"="&amp;透视表!$C31)</f>
        <v>13</v>
      </c>
      <c r="P31" s="9">
        <f t="shared" si="2"/>
        <v>3013</v>
      </c>
    </row>
    <row r="32" spans="1:16" ht="20.45" customHeight="1">
      <c r="A32" s="35" t="s">
        <v>405</v>
      </c>
      <c r="B32" s="20" t="s">
        <v>366</v>
      </c>
      <c r="C32" s="36" t="s">
        <v>391</v>
      </c>
      <c r="D32" s="10"/>
      <c r="E32" s="9">
        <f>SUMIFS(合并表!N:N,合并表!$M:$M,"="&amp;透视表!$A32,合并表!$L:$L,"="&amp;透视表!$B32,合并表!$Z:$Z,"="&amp;透视表!$C32)</f>
        <v>312.5</v>
      </c>
      <c r="F32" s="9">
        <f>SUMIFS(合并表!O:O,合并表!$M:$M,"="&amp;透视表!$A32,合并表!$L:$L,"="&amp;透视表!$B32,合并表!$Z:$Z,"="&amp;透视表!$C32)</f>
        <v>37.741124999999997</v>
      </c>
      <c r="G32" s="9">
        <f>SUMIFS(合并表!P:P,合并表!$M:$M,"="&amp;透视表!$A32,合并表!$L:$L,"="&amp;透视表!$B32,合并表!$Z:$Z,"="&amp;透视表!$C32)</f>
        <v>1.3904999999999998</v>
      </c>
      <c r="H32" s="9">
        <f>SUMIFS(合并表!Q:Q,合并表!$M:$M,"="&amp;透视表!$A32,合并表!$L:$L,"="&amp;透视表!$B32,合并表!$Z:$Z,"="&amp;透视表!$C32)</f>
        <v>0.71512500000000001</v>
      </c>
      <c r="I32" s="9">
        <f>SUMIFS(合并表!R:R,合并表!$M:$M,"="&amp;透视表!$A32,合并表!$L:$L,"="&amp;透视表!$B32,合并表!$Z:$Z,"="&amp;透视表!$C32)</f>
        <v>1.7877500000000002</v>
      </c>
      <c r="J32" s="9">
        <f>SUMIFS(合并表!S:S,合并表!$M:$M,"="&amp;透视表!$A32,合并表!$L:$L,"="&amp;透视表!$B32,合并表!$Z:$Z,"="&amp;透视表!$C32)</f>
        <v>18.274625</v>
      </c>
      <c r="K32" s="9">
        <f>SUMIFS(合并表!T:T,合并表!$M:$M,"="&amp;透视表!$A32,合并表!$L:$L,"="&amp;透视表!$B32,合并表!$Z:$Z,"="&amp;透视表!$C32)</f>
        <v>25.637499999999999</v>
      </c>
      <c r="L32" s="9">
        <f>SUMIFS(合并表!U:U,合并表!$M:$M,"="&amp;透视表!$A32,合并表!$L:$L,"="&amp;透视表!$B32,合并表!$Z:$Z,"="&amp;透视表!$C32)</f>
        <v>0</v>
      </c>
      <c r="M32" s="9">
        <f>SUMIFS(合并表!Y:Y,合并表!$M:$M,"="&amp;透视表!$A32,合并表!$L:$L,"="&amp;透视表!$B32,合并表!$Z:$Z,"="&amp;透视表!$C32)</f>
        <v>2.245625</v>
      </c>
      <c r="P32" s="9">
        <f t="shared" si="2"/>
        <v>400.29225000000002</v>
      </c>
    </row>
    <row r="33" spans="1:16" ht="20.45" customHeight="1">
      <c r="A33" s="35" t="s">
        <v>405</v>
      </c>
      <c r="B33" s="20" t="s">
        <v>366</v>
      </c>
      <c r="C33" s="36" t="s">
        <v>400</v>
      </c>
      <c r="D33" s="10"/>
      <c r="E33" s="9">
        <f>SUMIFS(合并表!N:N,合并表!$M:$M,"="&amp;透视表!$A33,合并表!$L:$L,"="&amp;透视表!$B33,合并表!$Z:$Z,"="&amp;透视表!$C33)</f>
        <v>5937.5</v>
      </c>
      <c r="F33" s="9">
        <f>SUMIFS(合并表!O:O,合并表!$M:$M,"="&amp;透视表!$A33,合并表!$L:$L,"="&amp;透视表!$B33,合并表!$Z:$Z,"="&amp;透视表!$C33)</f>
        <v>717.08137499999998</v>
      </c>
      <c r="G33" s="9">
        <f>SUMIFS(合并表!P:P,合并表!$M:$M,"="&amp;透视表!$A33,合并表!$L:$L,"="&amp;透视表!$B33,合并表!$Z:$Z,"="&amp;透视表!$C33)</f>
        <v>26.419499999999999</v>
      </c>
      <c r="H33" s="9">
        <f>SUMIFS(合并表!Q:Q,合并表!$M:$M,"="&amp;透视表!$A33,合并表!$L:$L,"="&amp;透视表!$B33,合并表!$Z:$Z,"="&amp;透视表!$C33)</f>
        <v>13.587375000000002</v>
      </c>
      <c r="I33" s="9">
        <f>SUMIFS(合并表!R:R,合并表!$M:$M,"="&amp;透视表!$A33,合并表!$L:$L,"="&amp;透视表!$B33,合并表!$Z:$Z,"="&amp;透视表!$C33)</f>
        <v>33.96725</v>
      </c>
      <c r="J33" s="9">
        <f>SUMIFS(合并表!S:S,合并表!$M:$M,"="&amp;透视表!$A33,合并表!$L:$L,"="&amp;透视表!$B33,合并表!$Z:$Z,"="&amp;透视表!$C33)</f>
        <v>347.21787499999999</v>
      </c>
      <c r="K33" s="9">
        <f>SUMIFS(合并表!T:T,合并表!$M:$M,"="&amp;透视表!$A33,合并表!$L:$L,"="&amp;透视表!$B33,合并表!$Z:$Z,"="&amp;透视表!$C33)</f>
        <v>487.11249999999995</v>
      </c>
      <c r="L33" s="9">
        <f>SUMIFS(合并表!U:U,合并表!$M:$M,"="&amp;透视表!$A33,合并表!$L:$L,"="&amp;透视表!$B33,合并表!$Z:$Z,"="&amp;透视表!$C33)</f>
        <v>0</v>
      </c>
      <c r="M33" s="9">
        <f>SUMIFS(合并表!Y:Y,合并表!$M:$M,"="&amp;透视表!$A33,合并表!$L:$L,"="&amp;透视表!$B33,合并表!$Z:$Z,"="&amp;透视表!$C33)</f>
        <v>42.666875000000005</v>
      </c>
      <c r="P33" s="9">
        <f t="shared" si="2"/>
        <v>7605.5527499999998</v>
      </c>
    </row>
    <row r="34" spans="1:16" ht="20.45" customHeight="1">
      <c r="A34" s="35" t="s">
        <v>405</v>
      </c>
      <c r="B34" s="20" t="s">
        <v>366</v>
      </c>
      <c r="C34" s="36" t="s">
        <v>384</v>
      </c>
      <c r="D34" s="10"/>
      <c r="E34" s="9">
        <f>SUMIFS(合并表!N:N,合并表!$M:$M,"="&amp;透视表!$A34,合并表!$L:$L,"="&amp;透视表!$B34,合并表!$Z:$Z,"="&amp;透视表!$C34)</f>
        <v>13437.5</v>
      </c>
      <c r="F34" s="9">
        <f>SUMIFS(合并表!O:O,合并表!$M:$M,"="&amp;透视表!$A34,合并表!$L:$L,"="&amp;透视表!$B34,合并表!$Z:$Z,"="&amp;透视表!$C34)</f>
        <v>1622.8683749999998</v>
      </c>
      <c r="G34" s="9">
        <f>SUMIFS(合并表!P:P,合并表!$M:$M,"="&amp;透视表!$A34,合并表!$L:$L,"="&amp;透视表!$B34,合并表!$Z:$Z,"="&amp;透视表!$C34)</f>
        <v>59.791499999999999</v>
      </c>
      <c r="H34" s="9">
        <f>SUMIFS(合并表!Q:Q,合并表!$M:$M,"="&amp;透视表!$A34,合并表!$L:$L,"="&amp;透视表!$B34,合并表!$Z:$Z,"="&amp;透视表!$C34)</f>
        <v>30.750374999999998</v>
      </c>
      <c r="I34" s="9">
        <f>SUMIFS(合并表!R:R,合并表!$M:$M,"="&amp;透视表!$A34,合并表!$L:$L,"="&amp;透视表!$B34,合并表!$Z:$Z,"="&amp;透视表!$C34)</f>
        <v>76.873250000000013</v>
      </c>
      <c r="J34" s="9">
        <f>SUMIFS(合并表!S:S,合并表!$M:$M,"="&amp;透视表!$A34,合并表!$L:$L,"="&amp;透视表!$B34,合并表!$Z:$Z,"="&amp;透视表!$C34)</f>
        <v>785.80887499999994</v>
      </c>
      <c r="K34" s="9">
        <f>SUMIFS(合并表!T:T,合并表!$M:$M,"="&amp;透视表!$A34,合并表!$L:$L,"="&amp;透视表!$B34,合并表!$Z:$Z,"="&amp;透视表!$C34)</f>
        <v>1102.4124999999999</v>
      </c>
      <c r="L34" s="9">
        <f>SUMIFS(合并表!U:U,合并表!$M:$M,"="&amp;透视表!$A34,合并表!$L:$L,"="&amp;透视表!$B34,合并表!$Z:$Z,"="&amp;透视表!$C34)</f>
        <v>0</v>
      </c>
      <c r="M34" s="9">
        <f>SUMIFS(合并表!Y:Y,合并表!$M:$M,"="&amp;透视表!$A34,合并表!$L:$L,"="&amp;透视表!$B34,合并表!$Z:$Z,"="&amp;透视表!$C34)</f>
        <v>96.561875000000001</v>
      </c>
      <c r="P34" s="9">
        <f t="shared" si="2"/>
        <v>17212.566749999998</v>
      </c>
    </row>
    <row r="35" spans="1:16" ht="20.45" customHeight="1">
      <c r="A35" s="35" t="s">
        <v>405</v>
      </c>
      <c r="B35" s="20" t="s">
        <v>366</v>
      </c>
      <c r="C35" s="36" t="s">
        <v>427</v>
      </c>
      <c r="D35" s="10"/>
      <c r="E35" s="9">
        <f>SUMIFS(合并表!N:N,合并表!$M:$M,"="&amp;透视表!$A35,合并表!$L:$L,"="&amp;透视表!$B35,合并表!$Z:$Z,"="&amp;透视表!$C35)</f>
        <v>312.5</v>
      </c>
      <c r="F35" s="9">
        <f>SUMIFS(合并表!O:O,合并表!$M:$M,"="&amp;透视表!$A35,合并表!$L:$L,"="&amp;透视表!$B35,合并表!$Z:$Z,"="&amp;透视表!$C35)</f>
        <v>37.741124999999997</v>
      </c>
      <c r="G35" s="9">
        <f>SUMIFS(合并表!P:P,合并表!$M:$M,"="&amp;透视表!$A35,合并表!$L:$L,"="&amp;透视表!$B35,合并表!$Z:$Z,"="&amp;透视表!$C35)</f>
        <v>1.3904999999999998</v>
      </c>
      <c r="H35" s="9">
        <f>SUMIFS(合并表!Q:Q,合并表!$M:$M,"="&amp;透视表!$A35,合并表!$L:$L,"="&amp;透视表!$B35,合并表!$Z:$Z,"="&amp;透视表!$C35)</f>
        <v>0.71512500000000001</v>
      </c>
      <c r="I35" s="9">
        <f>SUMIFS(合并表!R:R,合并表!$M:$M,"="&amp;透视表!$A35,合并表!$L:$L,"="&amp;透视表!$B35,合并表!$Z:$Z,"="&amp;透视表!$C35)</f>
        <v>1.7877500000000002</v>
      </c>
      <c r="J35" s="9">
        <f>SUMIFS(合并表!S:S,合并表!$M:$M,"="&amp;透视表!$A35,合并表!$L:$L,"="&amp;透视表!$B35,合并表!$Z:$Z,"="&amp;透视表!$C35)</f>
        <v>18.274625</v>
      </c>
      <c r="K35" s="9">
        <f>SUMIFS(合并表!T:T,合并表!$M:$M,"="&amp;透视表!$A35,合并表!$L:$L,"="&amp;透视表!$B35,合并表!$Z:$Z,"="&amp;透视表!$C35)</f>
        <v>25.637499999999999</v>
      </c>
      <c r="L35" s="9">
        <f>SUMIFS(合并表!U:U,合并表!$M:$M,"="&amp;透视表!$A35,合并表!$L:$L,"="&amp;透视表!$B35,合并表!$Z:$Z,"="&amp;透视表!$C35)</f>
        <v>0</v>
      </c>
      <c r="M35" s="9">
        <f>SUMIFS(合并表!Y:Y,合并表!$M:$M,"="&amp;透视表!$A35,合并表!$L:$L,"="&amp;透视表!$B35,合并表!$Z:$Z,"="&amp;透视表!$C35)</f>
        <v>2.245625</v>
      </c>
      <c r="P35" s="9">
        <f t="shared" si="2"/>
        <v>400.29225000000002</v>
      </c>
    </row>
    <row r="36" spans="1:16" ht="20.45" customHeight="1">
      <c r="A36" s="35" t="s">
        <v>405</v>
      </c>
      <c r="B36" s="20" t="s">
        <v>366</v>
      </c>
      <c r="C36" s="36" t="s">
        <v>171</v>
      </c>
      <c r="D36" s="10"/>
      <c r="E36" s="9">
        <f>SUMIFS(合并表!N:N,合并表!$M:$M,"="&amp;透视表!$A36,合并表!$L:$L,"="&amp;透视表!$B36,合并表!$Z:$Z,"="&amp;透视表!$C36)</f>
        <v>5000</v>
      </c>
      <c r="F36" s="9">
        <f>SUMIFS(合并表!O:O,合并表!$M:$M,"="&amp;透视表!$A36,合并表!$L:$L,"="&amp;透视表!$B36,合并表!$Z:$Z,"="&amp;透视表!$C36)</f>
        <v>603.85799999999995</v>
      </c>
      <c r="G36" s="9">
        <f>SUMIFS(合并表!P:P,合并表!$M:$M,"="&amp;透视表!$A36,合并表!$L:$L,"="&amp;透视表!$B36,合并表!$Z:$Z,"="&amp;透视表!$C36)</f>
        <v>22.247999999999998</v>
      </c>
      <c r="H36" s="9">
        <f>SUMIFS(合并表!Q:Q,合并表!$M:$M,"="&amp;透视表!$A36,合并表!$L:$L,"="&amp;透视表!$B36,合并表!$Z:$Z,"="&amp;透视表!$C36)</f>
        <v>11.442</v>
      </c>
      <c r="I36" s="9">
        <f>SUMIFS(合并表!R:R,合并表!$M:$M,"="&amp;透视表!$A36,合并表!$L:$L,"="&amp;透视表!$B36,合并表!$Z:$Z,"="&amp;透视表!$C36)</f>
        <v>28.604000000000003</v>
      </c>
      <c r="J36" s="9">
        <f>SUMIFS(合并表!S:S,合并表!$M:$M,"="&amp;透视表!$A36,合并表!$L:$L,"="&amp;透视表!$B36,合并表!$Z:$Z,"="&amp;透视表!$C36)</f>
        <v>292.39400000000001</v>
      </c>
      <c r="K36" s="9">
        <f>SUMIFS(合并表!T:T,合并表!$M:$M,"="&amp;透视表!$A36,合并表!$L:$L,"="&amp;透视表!$B36,合并表!$Z:$Z,"="&amp;透视表!$C36)</f>
        <v>410.2</v>
      </c>
      <c r="L36" s="9">
        <f>SUMIFS(合并表!U:U,合并表!$M:$M,"="&amp;透视表!$A36,合并表!$L:$L,"="&amp;透视表!$B36,合并表!$Z:$Z,"="&amp;透视表!$C36)</f>
        <v>0</v>
      </c>
      <c r="M36" s="9">
        <f>SUMIFS(合并表!Y:Y,合并表!$M:$M,"="&amp;透视表!$A36,合并表!$L:$L,"="&amp;透视表!$B36,合并表!$Z:$Z,"="&amp;透视表!$C36)</f>
        <v>35.93</v>
      </c>
      <c r="P36" s="9">
        <f t="shared" si="2"/>
        <v>6404.6760000000004</v>
      </c>
    </row>
    <row r="37" spans="1:16" ht="20.45" customHeight="1">
      <c r="A37" s="35" t="s">
        <v>405</v>
      </c>
      <c r="B37" s="20" t="s">
        <v>406</v>
      </c>
      <c r="C37" s="36" t="s">
        <v>385</v>
      </c>
      <c r="D37" s="10"/>
      <c r="E37" s="9">
        <f>SUMIFS(合并表!N:N,合并表!$M:$M,"="&amp;透视表!$A37,合并表!$L:$L,"="&amp;透视表!$B37,合并表!$Z:$Z,"="&amp;透视表!$C37)</f>
        <v>8250</v>
      </c>
      <c r="F37" s="9">
        <f>SUMIFS(合并表!O:O,合并表!$M:$M,"="&amp;透视表!$A37,合并表!$L:$L,"="&amp;透视表!$B37,合并表!$Z:$Z,"="&amp;透视表!$C37)</f>
        <v>1107.7</v>
      </c>
      <c r="G37" s="9">
        <f>SUMIFS(合并表!P:P,合并表!$M:$M,"="&amp;透视表!$A37,合并表!$L:$L,"="&amp;透视表!$B37,合并表!$Z:$Z,"="&amp;透视表!$C37)</f>
        <v>46.64</v>
      </c>
      <c r="H37" s="9">
        <f>SUMIFS(合并表!Q:Q,合并表!$M:$M,"="&amp;透视表!$A37,合并表!$L:$L,"="&amp;透视表!$B37,合并表!$Z:$Z,"="&amp;透视表!$C37)</f>
        <v>17.490000000000002</v>
      </c>
      <c r="I37" s="9">
        <f>SUMIFS(合并表!R:R,合并表!$M:$M,"="&amp;透视表!$A37,合并表!$L:$L,"="&amp;透视表!$B37,合并表!$Z:$Z,"="&amp;透视表!$C37)</f>
        <v>46.64</v>
      </c>
      <c r="J37" s="9">
        <f>SUMIFS(合并表!S:S,合并表!$M:$M,"="&amp;透视表!$A37,合并表!$L:$L,"="&amp;透视表!$B37,合并表!$Z:$Z,"="&amp;透视表!$C37)</f>
        <v>583</v>
      </c>
      <c r="K37" s="9">
        <f>SUMIFS(合并表!T:T,合并表!$M:$M,"="&amp;透视表!$A37,合并表!$L:$L,"="&amp;透视表!$B37,合并表!$Z:$Z,"="&amp;透视表!$C37)</f>
        <v>699.6</v>
      </c>
      <c r="L37" s="9">
        <f>SUMIFS(合并表!U:U,合并表!$M:$M,"="&amp;透视表!$A37,合并表!$L:$L,"="&amp;透视表!$B37,合并表!$Z:$Z,"="&amp;透视表!$C37)</f>
        <v>0</v>
      </c>
      <c r="M37" s="9">
        <f>SUMIFS(合并表!Y:Y,合并表!$M:$M,"="&amp;透视表!$A37,合并表!$L:$L,"="&amp;透视表!$B37,合并表!$Z:$Z,"="&amp;透视表!$C37)</f>
        <v>67.278750000000002</v>
      </c>
      <c r="P37" s="9">
        <f t="shared" si="2"/>
        <v>10818.348749999999</v>
      </c>
    </row>
    <row r="38" spans="1:16" ht="20.45" customHeight="1">
      <c r="A38" s="35" t="s">
        <v>405</v>
      </c>
      <c r="B38" s="20" t="s">
        <v>406</v>
      </c>
      <c r="C38" s="36" t="s">
        <v>349</v>
      </c>
      <c r="D38" s="10"/>
      <c r="E38" s="9">
        <f>SUMIFS(合并表!N:N,合并表!$M:$M,"="&amp;透视表!$A38,合并表!$L:$L,"="&amp;透视表!$B38,合并表!$Z:$Z,"="&amp;透视表!$C38)</f>
        <v>1875</v>
      </c>
      <c r="F38" s="9">
        <f>SUMIFS(合并表!O:O,合并表!$M:$M,"="&amp;透视表!$A38,合并表!$L:$L,"="&amp;透视表!$B38,合并表!$Z:$Z,"="&amp;透视表!$C38)</f>
        <v>251.75</v>
      </c>
      <c r="G38" s="9">
        <f>SUMIFS(合并表!P:P,合并表!$M:$M,"="&amp;透视表!$A38,合并表!$L:$L,"="&amp;透视表!$B38,合并表!$Z:$Z,"="&amp;透视表!$C38)</f>
        <v>10.600000000000001</v>
      </c>
      <c r="H38" s="9">
        <f>SUMIFS(合并表!Q:Q,合并表!$M:$M,"="&amp;透视表!$A38,合并表!$L:$L,"="&amp;透视表!$B38,合并表!$Z:$Z,"="&amp;透视表!$C38)</f>
        <v>3.9750000000000001</v>
      </c>
      <c r="I38" s="9">
        <f>SUMIFS(合并表!R:R,合并表!$M:$M,"="&amp;透视表!$A38,合并表!$L:$L,"="&amp;透视表!$B38,合并表!$Z:$Z,"="&amp;透视表!$C38)</f>
        <v>10.600000000000001</v>
      </c>
      <c r="J38" s="9">
        <f>SUMIFS(合并表!S:S,合并表!$M:$M,"="&amp;透视表!$A38,合并表!$L:$L,"="&amp;透视表!$B38,合并表!$Z:$Z,"="&amp;透视表!$C38)</f>
        <v>132.5</v>
      </c>
      <c r="K38" s="9">
        <f>SUMIFS(合并表!T:T,合并表!$M:$M,"="&amp;透视表!$A38,合并表!$L:$L,"="&amp;透视表!$B38,合并表!$Z:$Z,"="&amp;透视表!$C38)</f>
        <v>159</v>
      </c>
      <c r="L38" s="9">
        <f>SUMIFS(合并表!U:U,合并表!$M:$M,"="&amp;透视表!$A38,合并表!$L:$L,"="&amp;透视表!$B38,合并表!$Z:$Z,"="&amp;透视表!$C38)</f>
        <v>0</v>
      </c>
      <c r="M38" s="9">
        <f>SUMIFS(合并表!Y:Y,合并表!$M:$M,"="&amp;透视表!$A38,合并表!$L:$L,"="&amp;透视表!$B38,合并表!$Z:$Z,"="&amp;透视表!$C38)</f>
        <v>15.290625</v>
      </c>
      <c r="P38" s="9">
        <f t="shared" si="2"/>
        <v>2458.7156249999998</v>
      </c>
    </row>
    <row r="39" spans="1:16" ht="20.45" customHeight="1">
      <c r="A39" s="35" t="s">
        <v>405</v>
      </c>
      <c r="B39" s="20" t="s">
        <v>406</v>
      </c>
      <c r="C39" s="36" t="s">
        <v>414</v>
      </c>
      <c r="D39" s="10"/>
      <c r="E39" s="9">
        <f>SUMIFS(合并表!N:N,合并表!$M:$M,"="&amp;透视表!$A39,合并表!$L:$L,"="&amp;透视表!$B39,合并表!$Z:$Z,"="&amp;透视表!$C39)</f>
        <v>750</v>
      </c>
      <c r="F39" s="9">
        <f>SUMIFS(合并表!O:O,合并表!$M:$M,"="&amp;透视表!$A39,合并表!$L:$L,"="&amp;透视表!$B39,合并表!$Z:$Z,"="&amp;透视表!$C39)</f>
        <v>100.7</v>
      </c>
      <c r="G39" s="9">
        <f>SUMIFS(合并表!P:P,合并表!$M:$M,"="&amp;透视表!$A39,合并表!$L:$L,"="&amp;透视表!$B39,合并表!$Z:$Z,"="&amp;透视表!$C39)</f>
        <v>4.24</v>
      </c>
      <c r="H39" s="9">
        <f>SUMIFS(合并表!Q:Q,合并表!$M:$M,"="&amp;透视表!$A39,合并表!$L:$L,"="&amp;透视表!$B39,合并表!$Z:$Z,"="&amp;透视表!$C39)</f>
        <v>1.59</v>
      </c>
      <c r="I39" s="9">
        <f>SUMIFS(合并表!R:R,合并表!$M:$M,"="&amp;透视表!$A39,合并表!$L:$L,"="&amp;透视表!$B39,合并表!$Z:$Z,"="&amp;透视表!$C39)</f>
        <v>4.24</v>
      </c>
      <c r="J39" s="9">
        <f>SUMIFS(合并表!S:S,合并表!$M:$M,"="&amp;透视表!$A39,合并表!$L:$L,"="&amp;透视表!$B39,合并表!$Z:$Z,"="&amp;透视表!$C39)</f>
        <v>53</v>
      </c>
      <c r="K39" s="9">
        <f>SUMIFS(合并表!T:T,合并表!$M:$M,"="&amp;透视表!$A39,合并表!$L:$L,"="&amp;透视表!$B39,合并表!$Z:$Z,"="&amp;透视表!$C39)</f>
        <v>63.6</v>
      </c>
      <c r="L39" s="9">
        <f>SUMIFS(合并表!U:U,合并表!$M:$M,"="&amp;透视表!$A39,合并表!$L:$L,"="&amp;透视表!$B39,合并表!$Z:$Z,"="&amp;透视表!$C39)</f>
        <v>0</v>
      </c>
      <c r="M39" s="9">
        <f>SUMIFS(合并表!Y:Y,合并表!$M:$M,"="&amp;透视表!$A39,合并表!$L:$L,"="&amp;透视表!$B39,合并表!$Z:$Z,"="&amp;透视表!$C39)</f>
        <v>6.11625</v>
      </c>
      <c r="P39" s="9">
        <f t="shared" si="2"/>
        <v>983.48625000000015</v>
      </c>
    </row>
    <row r="40" spans="1:16" ht="20.45" customHeight="1">
      <c r="A40" s="35" t="s">
        <v>405</v>
      </c>
      <c r="B40" s="20" t="s">
        <v>406</v>
      </c>
      <c r="C40" s="36" t="s">
        <v>394</v>
      </c>
      <c r="D40" s="10"/>
      <c r="E40" s="9">
        <f>SUMIFS(合并表!N:N,合并表!$M:$M,"="&amp;透视表!$A40,合并表!$L:$L,"="&amp;透视表!$B40,合并表!$Z:$Z,"="&amp;透视表!$C40)</f>
        <v>750</v>
      </c>
      <c r="F40" s="9">
        <f>SUMIFS(合并表!O:O,合并表!$M:$M,"="&amp;透视表!$A40,合并表!$L:$L,"="&amp;透视表!$B40,合并表!$Z:$Z,"="&amp;透视表!$C40)</f>
        <v>100.7</v>
      </c>
      <c r="G40" s="9">
        <f>SUMIFS(合并表!P:P,合并表!$M:$M,"="&amp;透视表!$A40,合并表!$L:$L,"="&amp;透视表!$B40,合并表!$Z:$Z,"="&amp;透视表!$C40)</f>
        <v>4.24</v>
      </c>
      <c r="H40" s="9">
        <f>SUMIFS(合并表!Q:Q,合并表!$M:$M,"="&amp;透视表!$A40,合并表!$L:$L,"="&amp;透视表!$B40,合并表!$Z:$Z,"="&amp;透视表!$C40)</f>
        <v>1.59</v>
      </c>
      <c r="I40" s="9">
        <f>SUMIFS(合并表!R:R,合并表!$M:$M,"="&amp;透视表!$A40,合并表!$L:$L,"="&amp;透视表!$B40,合并表!$Z:$Z,"="&amp;透视表!$C40)</f>
        <v>4.24</v>
      </c>
      <c r="J40" s="9">
        <f>SUMIFS(合并表!S:S,合并表!$M:$M,"="&amp;透视表!$A40,合并表!$L:$L,"="&amp;透视表!$B40,合并表!$Z:$Z,"="&amp;透视表!$C40)</f>
        <v>53</v>
      </c>
      <c r="K40" s="9">
        <f>SUMIFS(合并表!T:T,合并表!$M:$M,"="&amp;透视表!$A40,合并表!$L:$L,"="&amp;透视表!$B40,合并表!$Z:$Z,"="&amp;透视表!$C40)</f>
        <v>63.6</v>
      </c>
      <c r="L40" s="9">
        <f>SUMIFS(合并表!U:U,合并表!$M:$M,"="&amp;透视表!$A40,合并表!$L:$L,"="&amp;透视表!$B40,合并表!$Z:$Z,"="&amp;透视表!$C40)</f>
        <v>0</v>
      </c>
      <c r="M40" s="9">
        <f>SUMIFS(合并表!Y:Y,合并表!$M:$M,"="&amp;透视表!$A40,合并表!$L:$L,"="&amp;透视表!$B40,合并表!$Z:$Z,"="&amp;透视表!$C40)</f>
        <v>6.11625</v>
      </c>
      <c r="P40" s="9">
        <f t="shared" si="2"/>
        <v>983.48625000000015</v>
      </c>
    </row>
    <row r="41" spans="1:16" ht="20.45" customHeight="1">
      <c r="A41" s="35" t="s">
        <v>405</v>
      </c>
      <c r="B41" s="20" t="s">
        <v>406</v>
      </c>
      <c r="C41" s="36" t="s">
        <v>428</v>
      </c>
      <c r="D41" s="10"/>
      <c r="E41" s="9">
        <f>SUMIFS(合并表!N:N,合并表!$M:$M,"="&amp;透视表!$A41,合并表!$L:$L,"="&amp;透视表!$B41,合并表!$Z:$Z,"="&amp;透视表!$C41)</f>
        <v>1500</v>
      </c>
      <c r="F41" s="9">
        <f>SUMIFS(合并表!O:O,合并表!$M:$M,"="&amp;透视表!$A41,合并表!$L:$L,"="&amp;透视表!$B41,合并表!$Z:$Z,"="&amp;透视表!$C41)</f>
        <v>201.4</v>
      </c>
      <c r="G41" s="9">
        <f>SUMIFS(合并表!P:P,合并表!$M:$M,"="&amp;透视表!$A41,合并表!$L:$L,"="&amp;透视表!$B41,合并表!$Z:$Z,"="&amp;透视表!$C41)</f>
        <v>8.48</v>
      </c>
      <c r="H41" s="9">
        <f>SUMIFS(合并表!Q:Q,合并表!$M:$M,"="&amp;透视表!$A41,合并表!$L:$L,"="&amp;透视表!$B41,合并表!$Z:$Z,"="&amp;透视表!$C41)</f>
        <v>3.18</v>
      </c>
      <c r="I41" s="9">
        <f>SUMIFS(合并表!R:R,合并表!$M:$M,"="&amp;透视表!$A41,合并表!$L:$L,"="&amp;透视表!$B41,合并表!$Z:$Z,"="&amp;透视表!$C41)</f>
        <v>8.48</v>
      </c>
      <c r="J41" s="9">
        <f>SUMIFS(合并表!S:S,合并表!$M:$M,"="&amp;透视表!$A41,合并表!$L:$L,"="&amp;透视表!$B41,合并表!$Z:$Z,"="&amp;透视表!$C41)</f>
        <v>106</v>
      </c>
      <c r="K41" s="9">
        <f>SUMIFS(合并表!T:T,合并表!$M:$M,"="&amp;透视表!$A41,合并表!$L:$L,"="&amp;透视表!$B41,合并表!$Z:$Z,"="&amp;透视表!$C41)</f>
        <v>127.2</v>
      </c>
      <c r="L41" s="9">
        <f>SUMIFS(合并表!U:U,合并表!$M:$M,"="&amp;透视表!$A41,合并表!$L:$L,"="&amp;透视表!$B41,合并表!$Z:$Z,"="&amp;透视表!$C41)</f>
        <v>0</v>
      </c>
      <c r="M41" s="9">
        <f>SUMIFS(合并表!Y:Y,合并表!$M:$M,"="&amp;透视表!$A41,合并表!$L:$L,"="&amp;透视表!$B41,合并表!$Z:$Z,"="&amp;透视表!$C41)</f>
        <v>12.2325</v>
      </c>
      <c r="P41" s="9">
        <f t="shared" si="2"/>
        <v>1966.9725000000003</v>
      </c>
    </row>
    <row r="42" spans="1:16" ht="20.45" customHeight="1">
      <c r="A42" s="35" t="s">
        <v>405</v>
      </c>
      <c r="B42" s="20" t="s">
        <v>406</v>
      </c>
      <c r="C42" s="36" t="s">
        <v>411</v>
      </c>
      <c r="D42" s="10"/>
      <c r="E42" s="9">
        <f>SUMIFS(合并表!N:N,合并表!$M:$M,"="&amp;透视表!$A42,合并表!$L:$L,"="&amp;透视表!$B42,合并表!$Z:$Z,"="&amp;透视表!$C42)</f>
        <v>1875</v>
      </c>
      <c r="F42" s="9">
        <f>SUMIFS(合并表!O:O,合并表!$M:$M,"="&amp;透视表!$A42,合并表!$L:$L,"="&amp;透视表!$B42,合并表!$Z:$Z,"="&amp;透视表!$C42)</f>
        <v>251.75</v>
      </c>
      <c r="G42" s="9">
        <f>SUMIFS(合并表!P:P,合并表!$M:$M,"="&amp;透视表!$A42,合并表!$L:$L,"="&amp;透视表!$B42,合并表!$Z:$Z,"="&amp;透视表!$C42)</f>
        <v>10.6</v>
      </c>
      <c r="H42" s="9">
        <f>SUMIFS(合并表!Q:Q,合并表!$M:$M,"="&amp;透视表!$A42,合并表!$L:$L,"="&amp;透视表!$B42,合并表!$Z:$Z,"="&amp;透视表!$C42)</f>
        <v>3.9750000000000001</v>
      </c>
      <c r="I42" s="9">
        <f>SUMIFS(合并表!R:R,合并表!$M:$M,"="&amp;透视表!$A42,合并表!$L:$L,"="&amp;透视表!$B42,合并表!$Z:$Z,"="&amp;透视表!$C42)</f>
        <v>10.6</v>
      </c>
      <c r="J42" s="9">
        <f>SUMIFS(合并表!S:S,合并表!$M:$M,"="&amp;透视表!$A42,合并表!$L:$L,"="&amp;透视表!$B42,合并表!$Z:$Z,"="&amp;透视表!$C42)</f>
        <v>132.5</v>
      </c>
      <c r="K42" s="9">
        <f>SUMIFS(合并表!T:T,合并表!$M:$M,"="&amp;透视表!$A42,合并表!$L:$L,"="&amp;透视表!$B42,合并表!$Z:$Z,"="&amp;透视表!$C42)</f>
        <v>159</v>
      </c>
      <c r="L42" s="9">
        <f>SUMIFS(合并表!U:U,合并表!$M:$M,"="&amp;透视表!$A42,合并表!$L:$L,"="&amp;透视表!$B42,合并表!$Z:$Z,"="&amp;透视表!$C42)</f>
        <v>0</v>
      </c>
      <c r="M42" s="9">
        <f>SUMIFS(合并表!Y:Y,合并表!$M:$M,"="&amp;透视表!$A42,合并表!$L:$L,"="&amp;透视表!$B42,合并表!$Z:$Z,"="&amp;透视表!$C42)</f>
        <v>15.290625</v>
      </c>
      <c r="P42" s="9">
        <f t="shared" si="2"/>
        <v>2458.7156249999998</v>
      </c>
    </row>
    <row r="43" spans="1:16" ht="20.45" customHeight="1">
      <c r="A43" s="35" t="s">
        <v>405</v>
      </c>
      <c r="B43" s="20" t="s">
        <v>406</v>
      </c>
      <c r="C43" s="36" t="s">
        <v>429</v>
      </c>
      <c r="D43" s="10"/>
      <c r="E43" s="9">
        <f>SUMIFS(合并表!N:N,合并表!$M:$M,"="&amp;透视表!$A43,合并表!$L:$L,"="&amp;透视表!$B43,合并表!$Z:$Z,"="&amp;透视表!$C43)</f>
        <v>2250</v>
      </c>
      <c r="F43" s="9">
        <f>SUMIFS(合并表!O:O,合并表!$M:$M,"="&amp;透视表!$A43,合并表!$L:$L,"="&amp;透视表!$B43,合并表!$Z:$Z,"="&amp;透视表!$C43)</f>
        <v>302.10000000000002</v>
      </c>
      <c r="G43" s="9">
        <f>SUMIFS(合并表!P:P,合并表!$M:$M,"="&amp;透视表!$A43,合并表!$L:$L,"="&amp;透视表!$B43,合并表!$Z:$Z,"="&amp;透视表!$C43)</f>
        <v>12.719999999999999</v>
      </c>
      <c r="H43" s="9">
        <f>SUMIFS(合并表!Q:Q,合并表!$M:$M,"="&amp;透视表!$A43,合并表!$L:$L,"="&amp;透视表!$B43,合并表!$Z:$Z,"="&amp;透视表!$C43)</f>
        <v>4.7700000000000005</v>
      </c>
      <c r="I43" s="9">
        <f>SUMIFS(合并表!R:R,合并表!$M:$M,"="&amp;透视表!$A43,合并表!$L:$L,"="&amp;透视表!$B43,合并表!$Z:$Z,"="&amp;透视表!$C43)</f>
        <v>12.719999999999999</v>
      </c>
      <c r="J43" s="9">
        <f>SUMIFS(合并表!S:S,合并表!$M:$M,"="&amp;透视表!$A43,合并表!$L:$L,"="&amp;透视表!$B43,合并表!$Z:$Z,"="&amp;透视表!$C43)</f>
        <v>159</v>
      </c>
      <c r="K43" s="9">
        <f>SUMIFS(合并表!T:T,合并表!$M:$M,"="&amp;透视表!$A43,合并表!$L:$L,"="&amp;透视表!$B43,合并表!$Z:$Z,"="&amp;透视表!$C43)</f>
        <v>190.8</v>
      </c>
      <c r="L43" s="9">
        <f>SUMIFS(合并表!U:U,合并表!$M:$M,"="&amp;透视表!$A43,合并表!$L:$L,"="&amp;透视表!$B43,合并表!$Z:$Z,"="&amp;透视表!$C43)</f>
        <v>0</v>
      </c>
      <c r="M43" s="9">
        <f>SUMIFS(合并表!Y:Y,合并表!$M:$M,"="&amp;透视表!$A43,合并表!$L:$L,"="&amp;透视表!$B43,合并表!$Z:$Z,"="&amp;透视表!$C43)</f>
        <v>18.348750000000003</v>
      </c>
      <c r="P43" s="9">
        <f t="shared" si="2"/>
        <v>2950.4587499999998</v>
      </c>
    </row>
    <row r="44" spans="1:16" ht="20.45" customHeight="1">
      <c r="A44" s="35" t="s">
        <v>405</v>
      </c>
      <c r="B44" s="20" t="s">
        <v>406</v>
      </c>
      <c r="C44" s="36" t="s">
        <v>383</v>
      </c>
      <c r="D44" s="10"/>
      <c r="E44" s="9">
        <f>SUMIFS(合并表!N:N,合并表!$M:$M,"="&amp;透视表!$A44,合并表!$L:$L,"="&amp;透视表!$B44,合并表!$Z:$Z,"="&amp;透视表!$C44)</f>
        <v>2625</v>
      </c>
      <c r="F44" s="9">
        <f>SUMIFS(合并表!O:O,合并表!$M:$M,"="&amp;透视表!$A44,合并表!$L:$L,"="&amp;透视表!$B44,合并表!$Z:$Z,"="&amp;透视表!$C44)</f>
        <v>352.45000000000005</v>
      </c>
      <c r="G44" s="9">
        <f>SUMIFS(合并表!P:P,合并表!$M:$M,"="&amp;透视表!$A44,合并表!$L:$L,"="&amp;透视表!$B44,合并表!$Z:$Z,"="&amp;透视表!$C44)</f>
        <v>14.84</v>
      </c>
      <c r="H44" s="9">
        <f>SUMIFS(合并表!Q:Q,合并表!$M:$M,"="&amp;透视表!$A44,合并表!$L:$L,"="&amp;透视表!$B44,合并表!$Z:$Z,"="&amp;透视表!$C44)</f>
        <v>5.5650000000000004</v>
      </c>
      <c r="I44" s="9">
        <f>SUMIFS(合并表!R:R,合并表!$M:$M,"="&amp;透视表!$A44,合并表!$L:$L,"="&amp;透视表!$B44,合并表!$Z:$Z,"="&amp;透视表!$C44)</f>
        <v>14.84</v>
      </c>
      <c r="J44" s="9">
        <f>SUMIFS(合并表!S:S,合并表!$M:$M,"="&amp;透视表!$A44,合并表!$L:$L,"="&amp;透视表!$B44,合并表!$Z:$Z,"="&amp;透视表!$C44)</f>
        <v>185.5</v>
      </c>
      <c r="K44" s="9">
        <f>SUMIFS(合并表!T:T,合并表!$M:$M,"="&amp;透视表!$A44,合并表!$L:$L,"="&amp;透视表!$B44,合并表!$Z:$Z,"="&amp;透视表!$C44)</f>
        <v>222.60000000000002</v>
      </c>
      <c r="L44" s="9">
        <f>SUMIFS(合并表!U:U,合并表!$M:$M,"="&amp;透视表!$A44,合并表!$L:$L,"="&amp;透视表!$B44,合并表!$Z:$Z,"="&amp;透视表!$C44)</f>
        <v>0</v>
      </c>
      <c r="M44" s="9">
        <f>SUMIFS(合并表!Y:Y,合并表!$M:$M,"="&amp;透视表!$A44,合并表!$L:$L,"="&amp;透视表!$B44,合并表!$Z:$Z,"="&amp;透视表!$C44)</f>
        <v>21.406874999999999</v>
      </c>
      <c r="P44" s="9">
        <f t="shared" si="2"/>
        <v>3442.2018750000002</v>
      </c>
    </row>
    <row r="45" spans="1:16" ht="20.45" customHeight="1">
      <c r="A45" s="35" t="s">
        <v>405</v>
      </c>
      <c r="B45" s="20" t="s">
        <v>406</v>
      </c>
      <c r="C45" s="36" t="s">
        <v>393</v>
      </c>
      <c r="D45" s="10"/>
      <c r="E45" s="9">
        <f>SUMIFS(合并表!N:N,合并表!$M:$M,"="&amp;透视表!$A45,合并表!$L:$L,"="&amp;透视表!$B45,合并表!$Z:$Z,"="&amp;透视表!$C45)</f>
        <v>3000</v>
      </c>
      <c r="F45" s="9">
        <f>SUMIFS(合并表!O:O,合并表!$M:$M,"="&amp;透视表!$A45,合并表!$L:$L,"="&amp;透视表!$B45,合并表!$Z:$Z,"="&amp;透视表!$C45)</f>
        <v>402.8</v>
      </c>
      <c r="G45" s="9">
        <f>SUMIFS(合并表!P:P,合并表!$M:$M,"="&amp;透视表!$A45,合并表!$L:$L,"="&amp;透视表!$B45,合并表!$Z:$Z,"="&amp;透视表!$C45)</f>
        <v>16.96</v>
      </c>
      <c r="H45" s="9">
        <f>SUMIFS(合并表!Q:Q,合并表!$M:$M,"="&amp;透视表!$A45,合并表!$L:$L,"="&amp;透视表!$B45,合并表!$Z:$Z,"="&amp;透视表!$C45)</f>
        <v>6.36</v>
      </c>
      <c r="I45" s="9">
        <f>SUMIFS(合并表!R:R,合并表!$M:$M,"="&amp;透视表!$A45,合并表!$L:$L,"="&amp;透视表!$B45,合并表!$Z:$Z,"="&amp;透视表!$C45)</f>
        <v>16.96</v>
      </c>
      <c r="J45" s="9">
        <f>SUMIFS(合并表!S:S,合并表!$M:$M,"="&amp;透视表!$A45,合并表!$L:$L,"="&amp;透视表!$B45,合并表!$Z:$Z,"="&amp;透视表!$C45)</f>
        <v>212</v>
      </c>
      <c r="K45" s="9">
        <f>SUMIFS(合并表!T:T,合并表!$M:$M,"="&amp;透视表!$A45,合并表!$L:$L,"="&amp;透视表!$B45,合并表!$Z:$Z,"="&amp;透视表!$C45)</f>
        <v>254.4</v>
      </c>
      <c r="L45" s="9">
        <f>SUMIFS(合并表!U:U,合并表!$M:$M,"="&amp;透视表!$A45,合并表!$L:$L,"="&amp;透视表!$B45,合并表!$Z:$Z,"="&amp;透视表!$C45)</f>
        <v>0</v>
      </c>
      <c r="M45" s="9">
        <f>SUMIFS(合并表!Y:Y,合并表!$M:$M,"="&amp;透视表!$A45,合并表!$L:$L,"="&amp;透视表!$B45,合并表!$Z:$Z,"="&amp;透视表!$C45)</f>
        <v>24.465000000000003</v>
      </c>
      <c r="P45" s="9">
        <f t="shared" si="2"/>
        <v>3933.9450000000006</v>
      </c>
    </row>
    <row r="46" spans="1:16" ht="20.45" customHeight="1">
      <c r="A46" s="35" t="s">
        <v>405</v>
      </c>
      <c r="B46" s="20" t="s">
        <v>406</v>
      </c>
      <c r="C46" s="36" t="s">
        <v>171</v>
      </c>
      <c r="D46" s="10"/>
      <c r="E46" s="9">
        <f>SUMIFS(合并表!N:N,合并表!$M:$M,"="&amp;透视表!$A46,合并表!$L:$L,"="&amp;透视表!$B46,合并表!$Z:$Z,"="&amp;透视表!$C46)</f>
        <v>6000</v>
      </c>
      <c r="F46" s="9">
        <f>SUMIFS(合并表!O:O,合并表!$M:$M,"="&amp;透视表!$A46,合并表!$L:$L,"="&amp;透视表!$B46,合并表!$Z:$Z,"="&amp;透视表!$C46)</f>
        <v>805.6</v>
      </c>
      <c r="G46" s="9">
        <f>SUMIFS(合并表!P:P,合并表!$M:$M,"="&amp;透视表!$A46,合并表!$L:$L,"="&amp;透视表!$B46,合并表!$Z:$Z,"="&amp;透视表!$C46)</f>
        <v>33.92</v>
      </c>
      <c r="H46" s="9">
        <f>SUMIFS(合并表!Q:Q,合并表!$M:$M,"="&amp;透视表!$A46,合并表!$L:$L,"="&amp;透视表!$B46,合并表!$Z:$Z,"="&amp;透视表!$C46)</f>
        <v>12.72</v>
      </c>
      <c r="I46" s="9">
        <f>SUMIFS(合并表!R:R,合并表!$M:$M,"="&amp;透视表!$A46,合并表!$L:$L,"="&amp;透视表!$B46,合并表!$Z:$Z,"="&amp;透视表!$C46)</f>
        <v>33.92</v>
      </c>
      <c r="J46" s="9">
        <f>SUMIFS(合并表!S:S,合并表!$M:$M,"="&amp;透视表!$A46,合并表!$L:$L,"="&amp;透视表!$B46,合并表!$Z:$Z,"="&amp;透视表!$C46)</f>
        <v>424</v>
      </c>
      <c r="K46" s="9">
        <f>SUMIFS(合并表!T:T,合并表!$M:$M,"="&amp;透视表!$A46,合并表!$L:$L,"="&amp;透视表!$B46,合并表!$Z:$Z,"="&amp;透视表!$C46)</f>
        <v>508.8</v>
      </c>
      <c r="L46" s="9">
        <f>SUMIFS(合并表!U:U,合并表!$M:$M,"="&amp;透视表!$A46,合并表!$L:$L,"="&amp;透视表!$B46,合并表!$Z:$Z,"="&amp;透视表!$C46)</f>
        <v>0</v>
      </c>
      <c r="M46" s="9">
        <f>SUMIFS(合并表!Y:Y,合并表!$M:$M,"="&amp;透视表!$A46,合并表!$L:$L,"="&amp;透视表!$B46,合并表!$Z:$Z,"="&amp;透视表!$C46)</f>
        <v>48.93</v>
      </c>
      <c r="P46" s="9">
        <f t="shared" si="2"/>
        <v>7867.8900000000012</v>
      </c>
    </row>
    <row r="47" spans="1:16" ht="20.45" customHeight="1">
      <c r="A47" s="35" t="s">
        <v>405</v>
      </c>
      <c r="B47" s="20" t="s">
        <v>406</v>
      </c>
      <c r="C47" s="36" t="s">
        <v>402</v>
      </c>
      <c r="D47" s="10"/>
      <c r="E47" s="9">
        <f>SUMIFS(合并表!N:N,合并表!$M:$M,"="&amp;透视表!$A47,合并表!$L:$L,"="&amp;透视表!$B47,合并表!$Z:$Z,"="&amp;透视表!$C47)</f>
        <v>1125</v>
      </c>
      <c r="F47" s="9">
        <f>SUMIFS(合并表!O:O,合并表!$M:$M,"="&amp;透视表!$A47,合并表!$L:$L,"="&amp;透视表!$B47,合并表!$Z:$Z,"="&amp;透视表!$C47)</f>
        <v>151.05000000000001</v>
      </c>
      <c r="G47" s="9">
        <f>SUMIFS(合并表!P:P,合并表!$M:$M,"="&amp;透视表!$A47,合并表!$L:$L,"="&amp;透视表!$B47,合并表!$Z:$Z,"="&amp;透视表!$C47)</f>
        <v>6.3599999999999994</v>
      </c>
      <c r="H47" s="9">
        <f>SUMIFS(合并表!Q:Q,合并表!$M:$M,"="&amp;透视表!$A47,合并表!$L:$L,"="&amp;透视表!$B47,合并表!$Z:$Z,"="&amp;透视表!$C47)</f>
        <v>2.3850000000000002</v>
      </c>
      <c r="I47" s="9">
        <f>SUMIFS(合并表!R:R,合并表!$M:$M,"="&amp;透视表!$A47,合并表!$L:$L,"="&amp;透视表!$B47,合并表!$Z:$Z,"="&amp;透视表!$C47)</f>
        <v>6.3599999999999994</v>
      </c>
      <c r="J47" s="9">
        <f>SUMIFS(合并表!S:S,合并表!$M:$M,"="&amp;透视表!$A47,合并表!$L:$L,"="&amp;透视表!$B47,合并表!$Z:$Z,"="&amp;透视表!$C47)</f>
        <v>79.5</v>
      </c>
      <c r="K47" s="9">
        <f>SUMIFS(合并表!T:T,合并表!$M:$M,"="&amp;透视表!$A47,合并表!$L:$L,"="&amp;透视表!$B47,合并表!$Z:$Z,"="&amp;透视表!$C47)</f>
        <v>95.4</v>
      </c>
      <c r="L47" s="9">
        <f>SUMIFS(合并表!U:U,合并表!$M:$M,"="&amp;透视表!$A47,合并表!$L:$L,"="&amp;透视表!$B47,合并表!$Z:$Z,"="&amp;透视表!$C47)</f>
        <v>0</v>
      </c>
      <c r="M47" s="9">
        <f>SUMIFS(合并表!Y:Y,合并表!$M:$M,"="&amp;透视表!$A47,合并表!$L:$L,"="&amp;透视表!$B47,合并表!$Z:$Z,"="&amp;透视表!$C47)</f>
        <v>9.1743750000000013</v>
      </c>
      <c r="P47" s="9">
        <f t="shared" si="2"/>
        <v>1475.2293749999999</v>
      </c>
    </row>
    <row r="48" spans="1:16" ht="20.45" customHeight="1">
      <c r="A48" s="35" t="s">
        <v>405</v>
      </c>
      <c r="B48" s="20" t="s">
        <v>365</v>
      </c>
      <c r="C48" s="36" t="s">
        <v>370</v>
      </c>
      <c r="D48" s="10"/>
      <c r="E48" s="9">
        <f>SUMIFS(合并表!N:N,合并表!$M:$M,"="&amp;透视表!$A48,合并表!$L:$L,"="&amp;透视表!$B48,合并表!$Z:$Z,"="&amp;透视表!$C48)</f>
        <v>2625</v>
      </c>
      <c r="F48" s="9">
        <f>SUMIFS(合并表!O:O,合并表!$M:$M,"="&amp;透视表!$A48,合并表!$L:$L,"="&amp;透视表!$B48,合并表!$Z:$Z,"="&amp;透视表!$C48)</f>
        <v>329.43150000000003</v>
      </c>
      <c r="G48" s="9">
        <f>SUMIFS(合并表!P:P,合并表!$M:$M,"="&amp;透视表!$A48,合并表!$L:$L,"="&amp;透视表!$B48,合并表!$Z:$Z,"="&amp;透视表!$C48)</f>
        <v>13.8705</v>
      </c>
      <c r="H48" s="9">
        <f>SUMIFS(合并表!Q:Q,合并表!$M:$M,"="&amp;透视表!$A48,合并表!$L:$L,"="&amp;透视表!$B48,合并表!$Z:$Z,"="&amp;透视表!$C48)</f>
        <v>5.2012499999999999</v>
      </c>
      <c r="I48" s="9">
        <f>SUMIFS(合并表!R:R,合并表!$M:$M,"="&amp;透视表!$A48,合并表!$L:$L,"="&amp;透视表!$B48,合并表!$Z:$Z,"="&amp;透视表!$C48)</f>
        <v>13.8705</v>
      </c>
      <c r="J48" s="9">
        <f>SUMIFS(合并表!S:S,合并表!$M:$M,"="&amp;透视表!$A48,合并表!$L:$L,"="&amp;透视表!$B48,合并表!$Z:$Z,"="&amp;透视表!$C48)</f>
        <v>173.38499999999999</v>
      </c>
      <c r="K48" s="9">
        <f>SUMIFS(合并表!T:T,合并表!$M:$M,"="&amp;透视表!$A48,合并表!$L:$L,"="&amp;透视表!$B48,合并表!$Z:$Z,"="&amp;透视表!$C48)</f>
        <v>208.04999999999998</v>
      </c>
      <c r="L48" s="9">
        <f>SUMIFS(合并表!U:U,合并表!$M:$M,"="&amp;透视表!$A48,合并表!$L:$L,"="&amp;透视表!$B48,合并表!$Z:$Z,"="&amp;透视表!$C48)</f>
        <v>0</v>
      </c>
      <c r="M48" s="9">
        <f>SUMIFS(合并表!Y:Y,合并表!$M:$M,"="&amp;透视表!$A48,合并表!$L:$L,"="&amp;透视表!$B48,合并表!$Z:$Z,"="&amp;透视表!$C48)</f>
        <v>18.348749999999999</v>
      </c>
      <c r="P48" s="9">
        <f t="shared" si="2"/>
        <v>3387.1575000000003</v>
      </c>
    </row>
    <row r="49" spans="1:16" ht="20.45" customHeight="1">
      <c r="A49" s="35" t="s">
        <v>405</v>
      </c>
      <c r="B49" s="20" t="s">
        <v>365</v>
      </c>
      <c r="C49" s="36" t="s">
        <v>358</v>
      </c>
      <c r="D49" s="10"/>
      <c r="E49" s="9">
        <f>SUMIFS(合并表!N:N,合并表!$M:$M,"="&amp;透视表!$A49,合并表!$L:$L,"="&amp;透视表!$B49,合并表!$Z:$Z,"="&amp;透视表!$C49)</f>
        <v>875</v>
      </c>
      <c r="F49" s="9">
        <f>SUMIFS(合并表!O:O,合并表!$M:$M,"="&amp;透视表!$A49,合并表!$L:$L,"="&amp;透视表!$B49,合并表!$Z:$Z,"="&amp;透视表!$C49)</f>
        <v>109.8105</v>
      </c>
      <c r="G49" s="9">
        <f>SUMIFS(合并表!P:P,合并表!$M:$M,"="&amp;透视表!$A49,合并表!$L:$L,"="&amp;透视表!$B49,合并表!$Z:$Z,"="&amp;透视表!$C49)</f>
        <v>4.6234999999999999</v>
      </c>
      <c r="H49" s="9">
        <f>SUMIFS(合并表!Q:Q,合并表!$M:$M,"="&amp;透视表!$A49,合并表!$L:$L,"="&amp;透视表!$B49,合并表!$Z:$Z,"="&amp;透视表!$C49)</f>
        <v>1.7337499999999999</v>
      </c>
      <c r="I49" s="9">
        <f>SUMIFS(合并表!R:R,合并表!$M:$M,"="&amp;透视表!$A49,合并表!$L:$L,"="&amp;透视表!$B49,合并表!$Z:$Z,"="&amp;透视表!$C49)</f>
        <v>4.6234999999999999</v>
      </c>
      <c r="J49" s="9">
        <f>SUMIFS(合并表!S:S,合并表!$M:$M,"="&amp;透视表!$A49,合并表!$L:$L,"="&amp;透视表!$B49,合并表!$Z:$Z,"="&amp;透视表!$C49)</f>
        <v>57.795000000000002</v>
      </c>
      <c r="K49" s="9">
        <f>SUMIFS(合并表!T:T,合并表!$M:$M,"="&amp;透视表!$A49,合并表!$L:$L,"="&amp;透视表!$B49,合并表!$Z:$Z,"="&amp;透视表!$C49)</f>
        <v>69.349999999999994</v>
      </c>
      <c r="L49" s="9">
        <f>SUMIFS(合并表!U:U,合并表!$M:$M,"="&amp;透视表!$A49,合并表!$L:$L,"="&amp;透视表!$B49,合并表!$Z:$Z,"="&amp;透视表!$C49)</f>
        <v>0</v>
      </c>
      <c r="M49" s="9">
        <f>SUMIFS(合并表!Y:Y,合并表!$M:$M,"="&amp;透视表!$A49,合并表!$L:$L,"="&amp;透视表!$B49,合并表!$Z:$Z,"="&amp;透视表!$C49)</f>
        <v>6.11625</v>
      </c>
      <c r="P49" s="9">
        <f t="shared" si="2"/>
        <v>1129.0525</v>
      </c>
    </row>
    <row r="50" spans="1:16" ht="20.45" customHeight="1">
      <c r="A50" s="35" t="s">
        <v>405</v>
      </c>
      <c r="B50" s="20" t="s">
        <v>365</v>
      </c>
      <c r="C50" s="36" t="s">
        <v>355</v>
      </c>
      <c r="D50" s="10"/>
      <c r="E50" s="9">
        <f>SUMIFS(合并表!N:N,合并表!$M:$M,"="&amp;透视表!$A50,合并表!$L:$L,"="&amp;透视表!$B50,合并表!$Z:$Z,"="&amp;透视表!$C50)</f>
        <v>437.5</v>
      </c>
      <c r="F50" s="9">
        <f>SUMIFS(合并表!O:O,合并表!$M:$M,"="&amp;透视表!$A50,合并表!$L:$L,"="&amp;透视表!$B50,合并表!$Z:$Z,"="&amp;透视表!$C50)</f>
        <v>54.905250000000002</v>
      </c>
      <c r="G50" s="9">
        <f>SUMIFS(合并表!P:P,合并表!$M:$M,"="&amp;透视表!$A50,合并表!$L:$L,"="&amp;透视表!$B50,合并表!$Z:$Z,"="&amp;透视表!$C50)</f>
        <v>2.31175</v>
      </c>
      <c r="H50" s="9">
        <f>SUMIFS(合并表!Q:Q,合并表!$M:$M,"="&amp;透视表!$A50,合并表!$L:$L,"="&amp;透视表!$B50,合并表!$Z:$Z,"="&amp;透视表!$C50)</f>
        <v>0.86687499999999995</v>
      </c>
      <c r="I50" s="9">
        <f>SUMIFS(合并表!R:R,合并表!$M:$M,"="&amp;透视表!$A50,合并表!$L:$L,"="&amp;透视表!$B50,合并表!$Z:$Z,"="&amp;透视表!$C50)</f>
        <v>2.31175</v>
      </c>
      <c r="J50" s="9">
        <f>SUMIFS(合并表!S:S,合并表!$M:$M,"="&amp;透视表!$A50,合并表!$L:$L,"="&amp;透视表!$B50,合并表!$Z:$Z,"="&amp;透视表!$C50)</f>
        <v>28.897500000000001</v>
      </c>
      <c r="K50" s="9">
        <f>SUMIFS(合并表!T:T,合并表!$M:$M,"="&amp;透视表!$A50,合并表!$L:$L,"="&amp;透视表!$B50,合并表!$Z:$Z,"="&amp;透视表!$C50)</f>
        <v>34.674999999999997</v>
      </c>
      <c r="L50" s="9">
        <f>SUMIFS(合并表!U:U,合并表!$M:$M,"="&amp;透视表!$A50,合并表!$L:$L,"="&amp;透视表!$B50,合并表!$Z:$Z,"="&amp;透视表!$C50)</f>
        <v>0</v>
      </c>
      <c r="M50" s="9">
        <f>SUMIFS(合并表!Y:Y,合并表!$M:$M,"="&amp;透视表!$A50,合并表!$L:$L,"="&amp;透视表!$B50,合并表!$Z:$Z,"="&amp;透视表!$C50)</f>
        <v>3.058125</v>
      </c>
      <c r="P50" s="9">
        <f t="shared" si="2"/>
        <v>564.52625</v>
      </c>
    </row>
    <row r="51" spans="1:16" ht="20.45" customHeight="1">
      <c r="A51" s="35" t="s">
        <v>405</v>
      </c>
      <c r="B51" s="20" t="s">
        <v>365</v>
      </c>
      <c r="C51" s="36" t="s">
        <v>368</v>
      </c>
      <c r="D51" s="10"/>
      <c r="E51" s="9">
        <f>SUMIFS(合并表!N:N,合并表!$M:$M,"="&amp;透视表!$A51,合并表!$L:$L,"="&amp;透视表!$B51,合并表!$Z:$Z,"="&amp;透视表!$C51)</f>
        <v>3500</v>
      </c>
      <c r="F51" s="9">
        <f>SUMIFS(合并表!O:O,合并表!$M:$M,"="&amp;透视表!$A51,合并表!$L:$L,"="&amp;透视表!$B51,合并表!$Z:$Z,"="&amp;透视表!$C51)</f>
        <v>439.24200000000002</v>
      </c>
      <c r="G51" s="9">
        <f>SUMIFS(合并表!P:P,合并表!$M:$M,"="&amp;透视表!$A51,合并表!$L:$L,"="&amp;透视表!$B51,合并表!$Z:$Z,"="&amp;透视表!$C51)</f>
        <v>18.494</v>
      </c>
      <c r="H51" s="9">
        <f>SUMIFS(合并表!Q:Q,合并表!$M:$M,"="&amp;透视表!$A51,合并表!$L:$L,"="&amp;透视表!$B51,合并表!$Z:$Z,"="&amp;透视表!$C51)</f>
        <v>6.9349999999999996</v>
      </c>
      <c r="I51" s="9">
        <f>SUMIFS(合并表!R:R,合并表!$M:$M,"="&amp;透视表!$A51,合并表!$L:$L,"="&amp;透视表!$B51,合并表!$Z:$Z,"="&amp;透视表!$C51)</f>
        <v>18.494</v>
      </c>
      <c r="J51" s="9">
        <f>SUMIFS(合并表!S:S,合并表!$M:$M,"="&amp;透视表!$A51,合并表!$L:$L,"="&amp;透视表!$B51,合并表!$Z:$Z,"="&amp;透视表!$C51)</f>
        <v>231.18</v>
      </c>
      <c r="K51" s="9">
        <f>SUMIFS(合并表!T:T,合并表!$M:$M,"="&amp;透视表!$A51,合并表!$L:$L,"="&amp;透视表!$B51,合并表!$Z:$Z,"="&amp;透视表!$C51)</f>
        <v>277.39999999999998</v>
      </c>
      <c r="L51" s="9">
        <f>SUMIFS(合并表!U:U,合并表!$M:$M,"="&amp;透视表!$A51,合并表!$L:$L,"="&amp;透视表!$B51,合并表!$Z:$Z,"="&amp;透视表!$C51)</f>
        <v>0</v>
      </c>
      <c r="M51" s="9">
        <f>SUMIFS(合并表!Y:Y,合并表!$M:$M,"="&amp;透视表!$A51,合并表!$L:$L,"="&amp;透视表!$B51,合并表!$Z:$Z,"="&amp;透视表!$C51)</f>
        <v>24.465000000000003</v>
      </c>
      <c r="P51" s="9">
        <f t="shared" si="2"/>
        <v>4516.21</v>
      </c>
    </row>
    <row r="52" spans="1:16" ht="20.45" customHeight="1">
      <c r="A52" s="35" t="s">
        <v>405</v>
      </c>
      <c r="B52" s="20" t="s">
        <v>365</v>
      </c>
      <c r="C52" s="36" t="s">
        <v>430</v>
      </c>
      <c r="D52" s="10"/>
      <c r="E52" s="9">
        <f>SUMIFS(合并表!N:N,合并表!$M:$M,"="&amp;透视表!$A52,合并表!$L:$L,"="&amp;透视表!$B52,合并表!$Z:$Z,"="&amp;透视表!$C52)</f>
        <v>1312.5</v>
      </c>
      <c r="F52" s="9">
        <f>SUMIFS(合并表!O:O,合并表!$M:$M,"="&amp;透视表!$A52,合并表!$L:$L,"="&amp;透视表!$B52,合并表!$Z:$Z,"="&amp;透视表!$C52)</f>
        <v>164.71575000000001</v>
      </c>
      <c r="G52" s="9">
        <f>SUMIFS(合并表!P:P,合并表!$M:$M,"="&amp;透视表!$A52,合并表!$L:$L,"="&amp;透视表!$B52,合并表!$Z:$Z,"="&amp;透视表!$C52)</f>
        <v>6.9352499999999999</v>
      </c>
      <c r="H52" s="9">
        <f>SUMIFS(合并表!Q:Q,合并表!$M:$M,"="&amp;透视表!$A52,合并表!$L:$L,"="&amp;透视表!$B52,合并表!$Z:$Z,"="&amp;透视表!$C52)</f>
        <v>2.600625</v>
      </c>
      <c r="I52" s="9">
        <f>SUMIFS(合并表!R:R,合并表!$M:$M,"="&amp;透视表!$A52,合并表!$L:$L,"="&amp;透视表!$B52,合并表!$Z:$Z,"="&amp;透视表!$C52)</f>
        <v>6.9352499999999999</v>
      </c>
      <c r="J52" s="9">
        <f>SUMIFS(合并表!S:S,合并表!$M:$M,"="&amp;透视表!$A52,合并表!$L:$L,"="&amp;透视表!$B52,合并表!$Z:$Z,"="&amp;透视表!$C52)</f>
        <v>86.692499999999995</v>
      </c>
      <c r="K52" s="9">
        <f>SUMIFS(合并表!T:T,合并表!$M:$M,"="&amp;透视表!$A52,合并表!$L:$L,"="&amp;透视表!$B52,合并表!$Z:$Z,"="&amp;透视表!$C52)</f>
        <v>104.02499999999999</v>
      </c>
      <c r="L52" s="9">
        <f>SUMIFS(合并表!U:U,合并表!$M:$M,"="&amp;透视表!$A52,合并表!$L:$L,"="&amp;透视表!$B52,合并表!$Z:$Z,"="&amp;透视表!$C52)</f>
        <v>0</v>
      </c>
      <c r="M52" s="9">
        <f>SUMIFS(合并表!Y:Y,合并表!$M:$M,"="&amp;透视表!$A52,合并表!$L:$L,"="&amp;透视表!$B52,合并表!$Z:$Z,"="&amp;透视表!$C52)</f>
        <v>9.1743749999999995</v>
      </c>
      <c r="P52" s="9">
        <f t="shared" si="2"/>
        <v>1693.5787500000001</v>
      </c>
    </row>
    <row r="53" spans="1:16" ht="20.45" customHeight="1">
      <c r="A53" s="35" t="s">
        <v>405</v>
      </c>
      <c r="B53" s="20" t="s">
        <v>365</v>
      </c>
      <c r="C53" s="36" t="s">
        <v>390</v>
      </c>
      <c r="D53" s="10"/>
      <c r="E53" s="9">
        <f>SUMIFS(合并表!N:N,合并表!$M:$M,"="&amp;透视表!$A53,合并表!$L:$L,"="&amp;透视表!$B53,合并表!$Z:$Z,"="&amp;透视表!$C53)</f>
        <v>875</v>
      </c>
      <c r="F53" s="9">
        <f>SUMIFS(合并表!O:O,合并表!$M:$M,"="&amp;透视表!$A53,合并表!$L:$L,"="&amp;透视表!$B53,合并表!$Z:$Z,"="&amp;透视表!$C53)</f>
        <v>109.8105</v>
      </c>
      <c r="G53" s="9">
        <f>SUMIFS(合并表!P:P,合并表!$M:$M,"="&amp;透视表!$A53,合并表!$L:$L,"="&amp;透视表!$B53,合并表!$Z:$Z,"="&amp;透视表!$C53)</f>
        <v>4.6234999999999999</v>
      </c>
      <c r="H53" s="9">
        <f>SUMIFS(合并表!Q:Q,合并表!$M:$M,"="&amp;透视表!$A53,合并表!$L:$L,"="&amp;透视表!$B53,合并表!$Z:$Z,"="&amp;透视表!$C53)</f>
        <v>1.7337499999999999</v>
      </c>
      <c r="I53" s="9">
        <f>SUMIFS(合并表!R:R,合并表!$M:$M,"="&amp;透视表!$A53,合并表!$L:$L,"="&amp;透视表!$B53,合并表!$Z:$Z,"="&amp;透视表!$C53)</f>
        <v>4.6234999999999999</v>
      </c>
      <c r="J53" s="9">
        <f>SUMIFS(合并表!S:S,合并表!$M:$M,"="&amp;透视表!$A53,合并表!$L:$L,"="&amp;透视表!$B53,合并表!$Z:$Z,"="&amp;透视表!$C53)</f>
        <v>57.795000000000002</v>
      </c>
      <c r="K53" s="9">
        <f>SUMIFS(合并表!T:T,合并表!$M:$M,"="&amp;透视表!$A53,合并表!$L:$L,"="&amp;透视表!$B53,合并表!$Z:$Z,"="&amp;透视表!$C53)</f>
        <v>69.349999999999994</v>
      </c>
      <c r="L53" s="9">
        <f>SUMIFS(合并表!U:U,合并表!$M:$M,"="&amp;透视表!$A53,合并表!$L:$L,"="&amp;透视表!$B53,合并表!$Z:$Z,"="&amp;透视表!$C53)</f>
        <v>0</v>
      </c>
      <c r="M53" s="9">
        <f>SUMIFS(合并表!Y:Y,合并表!$M:$M,"="&amp;透视表!$A53,合并表!$L:$L,"="&amp;透视表!$B53,合并表!$Z:$Z,"="&amp;透视表!$C53)</f>
        <v>6.11625</v>
      </c>
      <c r="P53" s="9">
        <f t="shared" si="2"/>
        <v>1129.0525</v>
      </c>
    </row>
    <row r="54" spans="1:16" ht="20.45" customHeight="1">
      <c r="A54" s="35" t="s">
        <v>405</v>
      </c>
      <c r="B54" s="20" t="s">
        <v>365</v>
      </c>
      <c r="C54" s="36" t="s">
        <v>343</v>
      </c>
      <c r="D54" s="10"/>
      <c r="E54" s="9">
        <f>SUMIFS(合并表!N:N,合并表!$M:$M,"="&amp;透视表!$A54,合并表!$L:$L,"="&amp;透视表!$B54,合并表!$Z:$Z,"="&amp;透视表!$C54)</f>
        <v>875</v>
      </c>
      <c r="F54" s="9">
        <f>SUMIFS(合并表!O:O,合并表!$M:$M,"="&amp;透视表!$A54,合并表!$L:$L,"="&amp;透视表!$B54,合并表!$Z:$Z,"="&amp;透视表!$C54)</f>
        <v>109.8105</v>
      </c>
      <c r="G54" s="9">
        <f>SUMIFS(合并表!P:P,合并表!$M:$M,"="&amp;透视表!$A54,合并表!$L:$L,"="&amp;透视表!$B54,合并表!$Z:$Z,"="&amp;透视表!$C54)</f>
        <v>4.6234999999999999</v>
      </c>
      <c r="H54" s="9">
        <f>SUMIFS(合并表!Q:Q,合并表!$M:$M,"="&amp;透视表!$A54,合并表!$L:$L,"="&amp;透视表!$B54,合并表!$Z:$Z,"="&amp;透视表!$C54)</f>
        <v>1.7337499999999999</v>
      </c>
      <c r="I54" s="9">
        <f>SUMIFS(合并表!R:R,合并表!$M:$M,"="&amp;透视表!$A54,合并表!$L:$L,"="&amp;透视表!$B54,合并表!$Z:$Z,"="&amp;透视表!$C54)</f>
        <v>4.6234999999999999</v>
      </c>
      <c r="J54" s="9">
        <f>SUMIFS(合并表!S:S,合并表!$M:$M,"="&amp;透视表!$A54,合并表!$L:$L,"="&amp;透视表!$B54,合并表!$Z:$Z,"="&amp;透视表!$C54)</f>
        <v>57.795000000000002</v>
      </c>
      <c r="K54" s="9">
        <f>SUMIFS(合并表!T:T,合并表!$M:$M,"="&amp;透视表!$A54,合并表!$L:$L,"="&amp;透视表!$B54,合并表!$Z:$Z,"="&amp;透视表!$C54)</f>
        <v>69.349999999999994</v>
      </c>
      <c r="L54" s="9">
        <f>SUMIFS(合并表!U:U,合并表!$M:$M,"="&amp;透视表!$A54,合并表!$L:$L,"="&amp;透视表!$B54,合并表!$Z:$Z,"="&amp;透视表!$C54)</f>
        <v>0</v>
      </c>
      <c r="M54" s="9">
        <f>SUMIFS(合并表!Y:Y,合并表!$M:$M,"="&amp;透视表!$A54,合并表!$L:$L,"="&amp;透视表!$B54,合并表!$Z:$Z,"="&amp;透视表!$C54)</f>
        <v>6.11625</v>
      </c>
      <c r="P54" s="9">
        <f t="shared" si="2"/>
        <v>1129.0525</v>
      </c>
    </row>
    <row r="55" spans="1:16" ht="20.45" customHeight="1">
      <c r="A55" s="35" t="s">
        <v>405</v>
      </c>
      <c r="B55" s="20" t="s">
        <v>365</v>
      </c>
      <c r="C55" s="36" t="s">
        <v>397</v>
      </c>
      <c r="D55" s="10"/>
      <c r="E55" s="9">
        <f>SUMIFS(合并表!N:N,合并表!$M:$M,"="&amp;透视表!$A55,合并表!$L:$L,"="&amp;透视表!$B55,合并表!$Z:$Z,"="&amp;透视表!$C55)</f>
        <v>2187.5</v>
      </c>
      <c r="F55" s="9">
        <f>SUMIFS(合并表!O:O,合并表!$M:$M,"="&amp;透视表!$A55,合并表!$L:$L,"="&amp;透视表!$B55,合并表!$Z:$Z,"="&amp;透视表!$C55)</f>
        <v>274.52625</v>
      </c>
      <c r="G55" s="9">
        <f>SUMIFS(合并表!P:P,合并表!$M:$M,"="&amp;透视表!$A55,合并表!$L:$L,"="&amp;透视表!$B55,合并表!$Z:$Z,"="&amp;透视表!$C55)</f>
        <v>11.55875</v>
      </c>
      <c r="H55" s="9">
        <f>SUMIFS(合并表!Q:Q,合并表!$M:$M,"="&amp;透视表!$A55,合并表!$L:$L,"="&amp;透视表!$B55,合并表!$Z:$Z,"="&amp;透视表!$C55)</f>
        <v>4.3343749999999996</v>
      </c>
      <c r="I55" s="9">
        <f>SUMIFS(合并表!R:R,合并表!$M:$M,"="&amp;透视表!$A55,合并表!$L:$L,"="&amp;透视表!$B55,合并表!$Z:$Z,"="&amp;透视表!$C55)</f>
        <v>11.55875</v>
      </c>
      <c r="J55" s="9">
        <f>SUMIFS(合并表!S:S,合并表!$M:$M,"="&amp;透视表!$A55,合并表!$L:$L,"="&amp;透视表!$B55,合并表!$Z:$Z,"="&amp;透视表!$C55)</f>
        <v>144.48750000000001</v>
      </c>
      <c r="K55" s="9">
        <f>SUMIFS(合并表!T:T,合并表!$M:$M,"="&amp;透视表!$A55,合并表!$L:$L,"="&amp;透视表!$B55,合并表!$Z:$Z,"="&amp;透视表!$C55)</f>
        <v>173.375</v>
      </c>
      <c r="L55" s="9">
        <f>SUMIFS(合并表!U:U,合并表!$M:$M,"="&amp;透视表!$A55,合并表!$L:$L,"="&amp;透视表!$B55,合并表!$Z:$Z,"="&amp;透视表!$C55)</f>
        <v>0</v>
      </c>
      <c r="M55" s="9">
        <f>SUMIFS(合并表!Y:Y,合并表!$M:$M,"="&amp;透视表!$A55,合并表!$L:$L,"="&amp;透视表!$B55,合并表!$Z:$Z,"="&amp;透视表!$C55)</f>
        <v>15.290625</v>
      </c>
      <c r="P55" s="9">
        <f t="shared" si="2"/>
        <v>2822.6312500000004</v>
      </c>
    </row>
    <row r="56" spans="1:16" ht="20.45" customHeight="1">
      <c r="A56" s="35" t="s">
        <v>405</v>
      </c>
      <c r="B56" s="20" t="s">
        <v>365</v>
      </c>
      <c r="C56" s="36" t="s">
        <v>369</v>
      </c>
      <c r="D56" s="10"/>
      <c r="E56" s="9">
        <f>SUMIFS(合并表!N:N,合并表!$M:$M,"="&amp;透视表!$A56,合并表!$L:$L,"="&amp;透视表!$B56,合并表!$Z:$Z,"="&amp;透视表!$C56)</f>
        <v>1750</v>
      </c>
      <c r="F56" s="9">
        <f>SUMIFS(合并表!O:O,合并表!$M:$M,"="&amp;透视表!$A56,合并表!$L:$L,"="&amp;透视表!$B56,合并表!$Z:$Z,"="&amp;透视表!$C56)</f>
        <v>219.62100000000001</v>
      </c>
      <c r="G56" s="9">
        <f>SUMIFS(合并表!P:P,合并表!$M:$M,"="&amp;透视表!$A56,合并表!$L:$L,"="&amp;透视表!$B56,合并表!$Z:$Z,"="&amp;透视表!$C56)</f>
        <v>9.2469999999999999</v>
      </c>
      <c r="H56" s="9">
        <f>SUMIFS(合并表!Q:Q,合并表!$M:$M,"="&amp;透视表!$A56,合并表!$L:$L,"="&amp;透视表!$B56,合并表!$Z:$Z,"="&amp;透视表!$C56)</f>
        <v>3.4674999999999998</v>
      </c>
      <c r="I56" s="9">
        <f>SUMIFS(合并表!R:R,合并表!$M:$M,"="&amp;透视表!$A56,合并表!$L:$L,"="&amp;透视表!$B56,合并表!$Z:$Z,"="&amp;透视表!$C56)</f>
        <v>9.2469999999999999</v>
      </c>
      <c r="J56" s="9">
        <f>SUMIFS(合并表!S:S,合并表!$M:$M,"="&amp;透视表!$A56,合并表!$L:$L,"="&amp;透视表!$B56,合并表!$Z:$Z,"="&amp;透视表!$C56)</f>
        <v>115.59</v>
      </c>
      <c r="K56" s="9">
        <f>SUMIFS(合并表!T:T,合并表!$M:$M,"="&amp;透视表!$A56,合并表!$L:$L,"="&amp;透视表!$B56,合并表!$Z:$Z,"="&amp;透视表!$C56)</f>
        <v>138.69999999999999</v>
      </c>
      <c r="L56" s="9">
        <f>SUMIFS(合并表!U:U,合并表!$M:$M,"="&amp;透视表!$A56,合并表!$L:$L,"="&amp;透视表!$B56,合并表!$Z:$Z,"="&amp;透视表!$C56)</f>
        <v>0</v>
      </c>
      <c r="M56" s="9">
        <f>SUMIFS(合并表!Y:Y,合并表!$M:$M,"="&amp;透视表!$A56,合并表!$L:$L,"="&amp;透视表!$B56,合并表!$Z:$Z,"="&amp;透视表!$C56)</f>
        <v>12.2325</v>
      </c>
      <c r="P56" s="9">
        <f t="shared" si="2"/>
        <v>2258.105</v>
      </c>
    </row>
    <row r="57" spans="1:16" ht="20.45" customHeight="1">
      <c r="A57" s="35" t="s">
        <v>405</v>
      </c>
      <c r="B57" s="20" t="s">
        <v>365</v>
      </c>
      <c r="C57" s="36" t="s">
        <v>417</v>
      </c>
      <c r="D57" s="10"/>
      <c r="E57" s="9">
        <f>SUMIFS(合并表!N:N,合并表!$M:$M,"="&amp;透视表!$A57,合并表!$L:$L,"="&amp;透视表!$B57,合并表!$Z:$Z,"="&amp;透视表!$C57)</f>
        <v>1750</v>
      </c>
      <c r="F57" s="9">
        <f>SUMIFS(合并表!O:O,合并表!$M:$M,"="&amp;透视表!$A57,合并表!$L:$L,"="&amp;透视表!$B57,合并表!$Z:$Z,"="&amp;透视表!$C57)</f>
        <v>219.62100000000001</v>
      </c>
      <c r="G57" s="9">
        <f>SUMIFS(合并表!P:P,合并表!$M:$M,"="&amp;透视表!$A57,合并表!$L:$L,"="&amp;透视表!$B57,合并表!$Z:$Z,"="&amp;透视表!$C57)</f>
        <v>9.2469999999999999</v>
      </c>
      <c r="H57" s="9">
        <f>SUMIFS(合并表!Q:Q,合并表!$M:$M,"="&amp;透视表!$A57,合并表!$L:$L,"="&amp;透视表!$B57,合并表!$Z:$Z,"="&amp;透视表!$C57)</f>
        <v>3.4674999999999998</v>
      </c>
      <c r="I57" s="9">
        <f>SUMIFS(合并表!R:R,合并表!$M:$M,"="&amp;透视表!$A57,合并表!$L:$L,"="&amp;透视表!$B57,合并表!$Z:$Z,"="&amp;透视表!$C57)</f>
        <v>9.2469999999999999</v>
      </c>
      <c r="J57" s="9">
        <f>SUMIFS(合并表!S:S,合并表!$M:$M,"="&amp;透视表!$A57,合并表!$L:$L,"="&amp;透视表!$B57,合并表!$Z:$Z,"="&amp;透视表!$C57)</f>
        <v>115.59</v>
      </c>
      <c r="K57" s="9">
        <f>SUMIFS(合并表!T:T,合并表!$M:$M,"="&amp;透视表!$A57,合并表!$L:$L,"="&amp;透视表!$B57,合并表!$Z:$Z,"="&amp;透视表!$C57)</f>
        <v>138.69999999999999</v>
      </c>
      <c r="L57" s="9">
        <f>SUMIFS(合并表!U:U,合并表!$M:$M,"="&amp;透视表!$A57,合并表!$L:$L,"="&amp;透视表!$B57,合并表!$Z:$Z,"="&amp;透视表!$C57)</f>
        <v>0</v>
      </c>
      <c r="M57" s="9">
        <f>SUMIFS(合并表!Y:Y,合并表!$M:$M,"="&amp;透视表!$A57,合并表!$L:$L,"="&amp;透视表!$B57,合并表!$Z:$Z,"="&amp;透视表!$C57)</f>
        <v>12.2325</v>
      </c>
      <c r="P57" s="9">
        <f t="shared" si="2"/>
        <v>2258.105</v>
      </c>
    </row>
    <row r="58" spans="1:16" ht="20.45" customHeight="1">
      <c r="A58" s="35" t="s">
        <v>405</v>
      </c>
      <c r="B58" s="20" t="s">
        <v>365</v>
      </c>
      <c r="C58" s="36" t="s">
        <v>398</v>
      </c>
      <c r="D58" s="10"/>
      <c r="E58" s="9">
        <f>SUMIFS(合并表!N:N,合并表!$M:$M,"="&amp;透视表!$A58,合并表!$L:$L,"="&amp;透视表!$B58,合并表!$Z:$Z,"="&amp;透视表!$C58)</f>
        <v>1750</v>
      </c>
      <c r="F58" s="9">
        <f>SUMIFS(合并表!O:O,合并表!$M:$M,"="&amp;透视表!$A58,合并表!$L:$L,"="&amp;透视表!$B58,合并表!$Z:$Z,"="&amp;透视表!$C58)</f>
        <v>219.62100000000001</v>
      </c>
      <c r="G58" s="9">
        <f>SUMIFS(合并表!P:P,合并表!$M:$M,"="&amp;透视表!$A58,合并表!$L:$L,"="&amp;透视表!$B58,合并表!$Z:$Z,"="&amp;透视表!$C58)</f>
        <v>9.2469999999999999</v>
      </c>
      <c r="H58" s="9">
        <f>SUMIFS(合并表!Q:Q,合并表!$M:$M,"="&amp;透视表!$A58,合并表!$L:$L,"="&amp;透视表!$B58,合并表!$Z:$Z,"="&amp;透视表!$C58)</f>
        <v>3.4674999999999998</v>
      </c>
      <c r="I58" s="9">
        <f>SUMIFS(合并表!R:R,合并表!$M:$M,"="&amp;透视表!$A58,合并表!$L:$L,"="&amp;透视表!$B58,合并表!$Z:$Z,"="&amp;透视表!$C58)</f>
        <v>9.2469999999999999</v>
      </c>
      <c r="J58" s="9">
        <f>SUMIFS(合并表!S:S,合并表!$M:$M,"="&amp;透视表!$A58,合并表!$L:$L,"="&amp;透视表!$B58,合并表!$Z:$Z,"="&amp;透视表!$C58)</f>
        <v>115.59</v>
      </c>
      <c r="K58" s="9">
        <f>SUMIFS(合并表!T:T,合并表!$M:$M,"="&amp;透视表!$A58,合并表!$L:$L,"="&amp;透视表!$B58,合并表!$Z:$Z,"="&amp;透视表!$C58)</f>
        <v>138.69999999999999</v>
      </c>
      <c r="L58" s="9">
        <f>SUMIFS(合并表!U:U,合并表!$M:$M,"="&amp;透视表!$A58,合并表!$L:$L,"="&amp;透视表!$B58,合并表!$Z:$Z,"="&amp;透视表!$C58)</f>
        <v>0</v>
      </c>
      <c r="M58" s="9">
        <f>SUMIFS(合并表!Y:Y,合并表!$M:$M,"="&amp;透视表!$A58,合并表!$L:$L,"="&amp;透视表!$B58,合并表!$Z:$Z,"="&amp;透视表!$C58)</f>
        <v>12.2325</v>
      </c>
      <c r="P58" s="9">
        <f t="shared" si="2"/>
        <v>2258.105</v>
      </c>
    </row>
    <row r="59" spans="1:16" ht="20.45" customHeight="1">
      <c r="A59" s="35" t="s">
        <v>405</v>
      </c>
      <c r="B59" s="20" t="s">
        <v>365</v>
      </c>
      <c r="C59" s="36" t="s">
        <v>395</v>
      </c>
      <c r="D59" s="10"/>
      <c r="E59" s="9">
        <f>SUMIFS(合并表!N:N,合并表!$M:$M,"="&amp;透视表!$A59,合并表!$L:$L,"="&amp;透视表!$B59,合并表!$Z:$Z,"="&amp;透视表!$C59)</f>
        <v>875</v>
      </c>
      <c r="F59" s="9">
        <f>SUMIFS(合并表!O:O,合并表!$M:$M,"="&amp;透视表!$A59,合并表!$L:$L,"="&amp;透视表!$B59,合并表!$Z:$Z,"="&amp;透视表!$C59)</f>
        <v>109.8105</v>
      </c>
      <c r="G59" s="9">
        <f>SUMIFS(合并表!P:P,合并表!$M:$M,"="&amp;透视表!$A59,合并表!$L:$L,"="&amp;透视表!$B59,合并表!$Z:$Z,"="&amp;透视表!$C59)</f>
        <v>4.6234999999999999</v>
      </c>
      <c r="H59" s="9">
        <f>SUMIFS(合并表!Q:Q,合并表!$M:$M,"="&amp;透视表!$A59,合并表!$L:$L,"="&amp;透视表!$B59,合并表!$Z:$Z,"="&amp;透视表!$C59)</f>
        <v>1.7337499999999999</v>
      </c>
      <c r="I59" s="9">
        <f>SUMIFS(合并表!R:R,合并表!$M:$M,"="&amp;透视表!$A59,合并表!$L:$L,"="&amp;透视表!$B59,合并表!$Z:$Z,"="&amp;透视表!$C59)</f>
        <v>4.6234999999999999</v>
      </c>
      <c r="J59" s="9">
        <f>SUMIFS(合并表!S:S,合并表!$M:$M,"="&amp;透视表!$A59,合并表!$L:$L,"="&amp;透视表!$B59,合并表!$Z:$Z,"="&amp;透视表!$C59)</f>
        <v>57.795000000000002</v>
      </c>
      <c r="K59" s="9">
        <f>SUMIFS(合并表!T:T,合并表!$M:$M,"="&amp;透视表!$A59,合并表!$L:$L,"="&amp;透视表!$B59,合并表!$Z:$Z,"="&amp;透视表!$C59)</f>
        <v>69.349999999999994</v>
      </c>
      <c r="L59" s="9">
        <f>SUMIFS(合并表!U:U,合并表!$M:$M,"="&amp;透视表!$A59,合并表!$L:$L,"="&amp;透视表!$B59,合并表!$Z:$Z,"="&amp;透视表!$C59)</f>
        <v>0</v>
      </c>
      <c r="M59" s="9">
        <f>SUMIFS(合并表!Y:Y,合并表!$M:$M,"="&amp;透视表!$A59,合并表!$L:$L,"="&amp;透视表!$B59,合并表!$Z:$Z,"="&amp;透视表!$C59)</f>
        <v>6.11625</v>
      </c>
      <c r="P59" s="9">
        <f t="shared" si="2"/>
        <v>1129.0525</v>
      </c>
    </row>
    <row r="60" spans="1:16" ht="20.45" customHeight="1">
      <c r="A60" s="35" t="s">
        <v>405</v>
      </c>
      <c r="B60" s="20" t="s">
        <v>365</v>
      </c>
      <c r="C60" s="36" t="s">
        <v>409</v>
      </c>
      <c r="D60" s="10"/>
      <c r="E60" s="9">
        <f>SUMIFS(合并表!N:N,合并表!$M:$M,"="&amp;透视表!$A60,合并表!$L:$L,"="&amp;透视表!$B60,合并表!$Z:$Z,"="&amp;透视表!$C60)</f>
        <v>875</v>
      </c>
      <c r="F60" s="9">
        <f>SUMIFS(合并表!O:O,合并表!$M:$M,"="&amp;透视表!$A60,合并表!$L:$L,"="&amp;透视表!$B60,合并表!$Z:$Z,"="&amp;透视表!$C60)</f>
        <v>109.8105</v>
      </c>
      <c r="G60" s="9">
        <f>SUMIFS(合并表!P:P,合并表!$M:$M,"="&amp;透视表!$A60,合并表!$L:$L,"="&amp;透视表!$B60,合并表!$Z:$Z,"="&amp;透视表!$C60)</f>
        <v>4.6234999999999999</v>
      </c>
      <c r="H60" s="9">
        <f>SUMIFS(合并表!Q:Q,合并表!$M:$M,"="&amp;透视表!$A60,合并表!$L:$L,"="&amp;透视表!$B60,合并表!$Z:$Z,"="&amp;透视表!$C60)</f>
        <v>1.7337499999999999</v>
      </c>
      <c r="I60" s="9">
        <f>SUMIFS(合并表!R:R,合并表!$M:$M,"="&amp;透视表!$A60,合并表!$L:$L,"="&amp;透视表!$B60,合并表!$Z:$Z,"="&amp;透视表!$C60)</f>
        <v>4.6234999999999999</v>
      </c>
      <c r="J60" s="9">
        <f>SUMIFS(合并表!S:S,合并表!$M:$M,"="&amp;透视表!$A60,合并表!$L:$L,"="&amp;透视表!$B60,合并表!$Z:$Z,"="&amp;透视表!$C60)</f>
        <v>57.795000000000002</v>
      </c>
      <c r="K60" s="9">
        <f>SUMIFS(合并表!T:T,合并表!$M:$M,"="&amp;透视表!$A60,合并表!$L:$L,"="&amp;透视表!$B60,合并表!$Z:$Z,"="&amp;透视表!$C60)</f>
        <v>69.349999999999994</v>
      </c>
      <c r="L60" s="9">
        <f>SUMIFS(合并表!U:U,合并表!$M:$M,"="&amp;透视表!$A60,合并表!$L:$L,"="&amp;透视表!$B60,合并表!$Z:$Z,"="&amp;透视表!$C60)</f>
        <v>0</v>
      </c>
      <c r="M60" s="9">
        <f>SUMIFS(合并表!Y:Y,合并表!$M:$M,"="&amp;透视表!$A60,合并表!$L:$L,"="&amp;透视表!$B60,合并表!$Z:$Z,"="&amp;透视表!$C60)</f>
        <v>6.11625</v>
      </c>
      <c r="P60" s="9">
        <f t="shared" si="2"/>
        <v>1129.0525</v>
      </c>
    </row>
    <row r="61" spans="1:16" ht="20.45" customHeight="1">
      <c r="A61" s="35" t="s">
        <v>405</v>
      </c>
      <c r="B61" s="20" t="s">
        <v>365</v>
      </c>
      <c r="C61" s="36" t="s">
        <v>415</v>
      </c>
      <c r="D61" s="10"/>
      <c r="E61" s="9">
        <f>SUMIFS(合并表!N:N,合并表!$M:$M,"="&amp;透视表!$A61,合并表!$L:$L,"="&amp;透视表!$B61,合并表!$Z:$Z,"="&amp;透视表!$C61)</f>
        <v>2625</v>
      </c>
      <c r="F61" s="9">
        <f>SUMIFS(合并表!O:O,合并表!$M:$M,"="&amp;透视表!$A61,合并表!$L:$L,"="&amp;透视表!$B61,合并表!$Z:$Z,"="&amp;透视表!$C61)</f>
        <v>329.43150000000003</v>
      </c>
      <c r="G61" s="9">
        <f>SUMIFS(合并表!P:P,合并表!$M:$M,"="&amp;透视表!$A61,合并表!$L:$L,"="&amp;透视表!$B61,合并表!$Z:$Z,"="&amp;透视表!$C61)</f>
        <v>13.8705</v>
      </c>
      <c r="H61" s="9">
        <f>SUMIFS(合并表!Q:Q,合并表!$M:$M,"="&amp;透视表!$A61,合并表!$L:$L,"="&amp;透视表!$B61,合并表!$Z:$Z,"="&amp;透视表!$C61)</f>
        <v>5.2012499999999999</v>
      </c>
      <c r="I61" s="9">
        <f>SUMIFS(合并表!R:R,合并表!$M:$M,"="&amp;透视表!$A61,合并表!$L:$L,"="&amp;透视表!$B61,合并表!$Z:$Z,"="&amp;透视表!$C61)</f>
        <v>13.8705</v>
      </c>
      <c r="J61" s="9">
        <f>SUMIFS(合并表!S:S,合并表!$M:$M,"="&amp;透视表!$A61,合并表!$L:$L,"="&amp;透视表!$B61,合并表!$Z:$Z,"="&amp;透视表!$C61)</f>
        <v>173.38499999999999</v>
      </c>
      <c r="K61" s="9">
        <f>SUMIFS(合并表!T:T,合并表!$M:$M,"="&amp;透视表!$A61,合并表!$L:$L,"="&amp;透视表!$B61,合并表!$Z:$Z,"="&amp;透视表!$C61)</f>
        <v>208.04999999999998</v>
      </c>
      <c r="L61" s="9">
        <f>SUMIFS(合并表!U:U,合并表!$M:$M,"="&amp;透视表!$A61,合并表!$L:$L,"="&amp;透视表!$B61,合并表!$Z:$Z,"="&amp;透视表!$C61)</f>
        <v>0</v>
      </c>
      <c r="M61" s="9">
        <f>SUMIFS(合并表!Y:Y,合并表!$M:$M,"="&amp;透视表!$A61,合并表!$L:$L,"="&amp;透视表!$B61,合并表!$Z:$Z,"="&amp;透视表!$C61)</f>
        <v>18.348749999999999</v>
      </c>
      <c r="P61" s="9">
        <f t="shared" si="2"/>
        <v>3387.1575000000003</v>
      </c>
    </row>
    <row r="62" spans="1:16" ht="20.45" customHeight="1">
      <c r="A62" s="35" t="s">
        <v>405</v>
      </c>
      <c r="B62" s="20" t="s">
        <v>365</v>
      </c>
      <c r="C62" s="36" t="s">
        <v>416</v>
      </c>
      <c r="D62" s="10"/>
      <c r="E62" s="9">
        <f>SUMIFS(合并表!N:N,合并表!$M:$M,"="&amp;透视表!$A62,合并表!$L:$L,"="&amp;透视表!$B62,合并表!$Z:$Z,"="&amp;透视表!$C62)</f>
        <v>1312.5</v>
      </c>
      <c r="F62" s="9">
        <f>SUMIFS(合并表!O:O,合并表!$M:$M,"="&amp;透视表!$A62,合并表!$L:$L,"="&amp;透视表!$B62,合并表!$Z:$Z,"="&amp;透视表!$C62)</f>
        <v>164.71575000000001</v>
      </c>
      <c r="G62" s="9">
        <f>SUMIFS(合并表!P:P,合并表!$M:$M,"="&amp;透视表!$A62,合并表!$L:$L,"="&amp;透视表!$B62,合并表!$Z:$Z,"="&amp;透视表!$C62)</f>
        <v>6.9352499999999999</v>
      </c>
      <c r="H62" s="9">
        <f>SUMIFS(合并表!Q:Q,合并表!$M:$M,"="&amp;透视表!$A62,合并表!$L:$L,"="&amp;透视表!$B62,合并表!$Z:$Z,"="&amp;透视表!$C62)</f>
        <v>2.600625</v>
      </c>
      <c r="I62" s="9">
        <f>SUMIFS(合并表!R:R,合并表!$M:$M,"="&amp;透视表!$A62,合并表!$L:$L,"="&amp;透视表!$B62,合并表!$Z:$Z,"="&amp;透视表!$C62)</f>
        <v>6.9352499999999999</v>
      </c>
      <c r="J62" s="9">
        <f>SUMIFS(合并表!S:S,合并表!$M:$M,"="&amp;透视表!$A62,合并表!$L:$L,"="&amp;透视表!$B62,合并表!$Z:$Z,"="&amp;透视表!$C62)</f>
        <v>86.692499999999995</v>
      </c>
      <c r="K62" s="9">
        <f>SUMIFS(合并表!T:T,合并表!$M:$M,"="&amp;透视表!$A62,合并表!$L:$L,"="&amp;透视表!$B62,合并表!$Z:$Z,"="&amp;透视表!$C62)</f>
        <v>104.02499999999999</v>
      </c>
      <c r="L62" s="9">
        <f>SUMIFS(合并表!U:U,合并表!$M:$M,"="&amp;透视表!$A62,合并表!$L:$L,"="&amp;透视表!$B62,合并表!$Z:$Z,"="&amp;透视表!$C62)</f>
        <v>0</v>
      </c>
      <c r="M62" s="9">
        <f>SUMIFS(合并表!Y:Y,合并表!$M:$M,"="&amp;透视表!$A62,合并表!$L:$L,"="&amp;透视表!$B62,合并表!$Z:$Z,"="&amp;透视表!$C62)</f>
        <v>9.1743749999999995</v>
      </c>
      <c r="P62" s="9">
        <f t="shared" si="2"/>
        <v>1693.5787500000001</v>
      </c>
    </row>
    <row r="63" spans="1:16" ht="20.45" customHeight="1">
      <c r="A63" s="35" t="s">
        <v>405</v>
      </c>
      <c r="B63" s="20" t="s">
        <v>365</v>
      </c>
      <c r="C63" s="36" t="s">
        <v>392</v>
      </c>
      <c r="D63" s="10"/>
      <c r="E63" s="9">
        <f>SUMIFS(合并表!N:N,合并表!$M:$M,"="&amp;透视表!$A63,合并表!$L:$L,"="&amp;透视表!$B63,合并表!$Z:$Z,"="&amp;透视表!$C63)</f>
        <v>1312.5</v>
      </c>
      <c r="F63" s="9">
        <f>SUMIFS(合并表!O:O,合并表!$M:$M,"="&amp;透视表!$A63,合并表!$L:$L,"="&amp;透视表!$B63,合并表!$Z:$Z,"="&amp;透视表!$C63)</f>
        <v>164.71575000000001</v>
      </c>
      <c r="G63" s="9">
        <f>SUMIFS(合并表!P:P,合并表!$M:$M,"="&amp;透视表!$A63,合并表!$L:$L,"="&amp;透视表!$B63,合并表!$Z:$Z,"="&amp;透视表!$C63)</f>
        <v>6.9352499999999999</v>
      </c>
      <c r="H63" s="9">
        <f>SUMIFS(合并表!Q:Q,合并表!$M:$M,"="&amp;透视表!$A63,合并表!$L:$L,"="&amp;透视表!$B63,合并表!$Z:$Z,"="&amp;透视表!$C63)</f>
        <v>2.600625</v>
      </c>
      <c r="I63" s="9">
        <f>SUMIFS(合并表!R:R,合并表!$M:$M,"="&amp;透视表!$A63,合并表!$L:$L,"="&amp;透视表!$B63,合并表!$Z:$Z,"="&amp;透视表!$C63)</f>
        <v>6.9352499999999999</v>
      </c>
      <c r="J63" s="9">
        <f>SUMIFS(合并表!S:S,合并表!$M:$M,"="&amp;透视表!$A63,合并表!$L:$L,"="&amp;透视表!$B63,合并表!$Z:$Z,"="&amp;透视表!$C63)</f>
        <v>86.692499999999995</v>
      </c>
      <c r="K63" s="9">
        <f>SUMIFS(合并表!T:T,合并表!$M:$M,"="&amp;透视表!$A63,合并表!$L:$L,"="&amp;透视表!$B63,合并表!$Z:$Z,"="&amp;透视表!$C63)</f>
        <v>104.02499999999999</v>
      </c>
      <c r="L63" s="9">
        <f>SUMIFS(合并表!U:U,合并表!$M:$M,"="&amp;透视表!$A63,合并表!$L:$L,"="&amp;透视表!$B63,合并表!$Z:$Z,"="&amp;透视表!$C63)</f>
        <v>0</v>
      </c>
      <c r="M63" s="9">
        <f>SUMIFS(合并表!Y:Y,合并表!$M:$M,"="&amp;透视表!$A63,合并表!$L:$L,"="&amp;透视表!$B63,合并表!$Z:$Z,"="&amp;透视表!$C63)</f>
        <v>9.1743749999999995</v>
      </c>
      <c r="P63" s="9">
        <f t="shared" si="2"/>
        <v>1693.5787500000001</v>
      </c>
    </row>
    <row r="64" spans="1:16" ht="20.45" customHeight="1">
      <c r="A64" s="35" t="s">
        <v>405</v>
      </c>
      <c r="B64" s="20" t="s">
        <v>365</v>
      </c>
      <c r="C64" s="36" t="s">
        <v>386</v>
      </c>
      <c r="D64" s="10"/>
      <c r="E64" s="9">
        <f>SUMIFS(合并表!N:N,合并表!$M:$M,"="&amp;透视表!$A64,合并表!$L:$L,"="&amp;透视表!$B64,合并表!$Z:$Z,"="&amp;透视表!$C64)</f>
        <v>437.5</v>
      </c>
      <c r="F64" s="9">
        <f>SUMIFS(合并表!O:O,合并表!$M:$M,"="&amp;透视表!$A64,合并表!$L:$L,"="&amp;透视表!$B64,合并表!$Z:$Z,"="&amp;透视表!$C64)</f>
        <v>54.905250000000002</v>
      </c>
      <c r="G64" s="9">
        <f>SUMIFS(合并表!P:P,合并表!$M:$M,"="&amp;透视表!$A64,合并表!$L:$L,"="&amp;透视表!$B64,合并表!$Z:$Z,"="&amp;透视表!$C64)</f>
        <v>2.31175</v>
      </c>
      <c r="H64" s="9">
        <f>SUMIFS(合并表!Q:Q,合并表!$M:$M,"="&amp;透视表!$A64,合并表!$L:$L,"="&amp;透视表!$B64,合并表!$Z:$Z,"="&amp;透视表!$C64)</f>
        <v>0.86687499999999995</v>
      </c>
      <c r="I64" s="9">
        <f>SUMIFS(合并表!R:R,合并表!$M:$M,"="&amp;透视表!$A64,合并表!$L:$L,"="&amp;透视表!$B64,合并表!$Z:$Z,"="&amp;透视表!$C64)</f>
        <v>2.31175</v>
      </c>
      <c r="J64" s="9">
        <f>SUMIFS(合并表!S:S,合并表!$M:$M,"="&amp;透视表!$A64,合并表!$L:$L,"="&amp;透视表!$B64,合并表!$Z:$Z,"="&amp;透视表!$C64)</f>
        <v>28.897500000000001</v>
      </c>
      <c r="K64" s="9">
        <f>SUMIFS(合并表!T:T,合并表!$M:$M,"="&amp;透视表!$A64,合并表!$L:$L,"="&amp;透视表!$B64,合并表!$Z:$Z,"="&amp;透视表!$C64)</f>
        <v>34.674999999999997</v>
      </c>
      <c r="L64" s="9">
        <f>SUMIFS(合并表!U:U,合并表!$M:$M,"="&amp;透视表!$A64,合并表!$L:$L,"="&amp;透视表!$B64,合并表!$Z:$Z,"="&amp;透视表!$C64)</f>
        <v>0</v>
      </c>
      <c r="M64" s="9">
        <f>SUMIFS(合并表!Y:Y,合并表!$M:$M,"="&amp;透视表!$A64,合并表!$L:$L,"="&amp;透视表!$B64,合并表!$Z:$Z,"="&amp;透视表!$C64)</f>
        <v>3.058125</v>
      </c>
      <c r="P64" s="9">
        <f t="shared" si="2"/>
        <v>564.52625</v>
      </c>
    </row>
    <row r="65" spans="1:16" ht="20.45" customHeight="1">
      <c r="A65" s="35" t="s">
        <v>405</v>
      </c>
      <c r="B65" s="20" t="s">
        <v>365</v>
      </c>
      <c r="C65" s="36" t="s">
        <v>393</v>
      </c>
      <c r="D65" s="10"/>
      <c r="E65" s="9">
        <f>SUMIFS(合并表!N:N,合并表!$M:$M,"="&amp;透视表!$A65,合并表!$L:$L,"="&amp;透视表!$B65,合并表!$Z:$Z,"="&amp;透视表!$C65)</f>
        <v>2625</v>
      </c>
      <c r="F65" s="9">
        <f>SUMIFS(合并表!O:O,合并表!$M:$M,"="&amp;透视表!$A65,合并表!$L:$L,"="&amp;透视表!$B65,合并表!$Z:$Z,"="&amp;透视表!$C65)</f>
        <v>329.43150000000003</v>
      </c>
      <c r="G65" s="9">
        <f>SUMIFS(合并表!P:P,合并表!$M:$M,"="&amp;透视表!$A65,合并表!$L:$L,"="&amp;透视表!$B65,合并表!$Z:$Z,"="&amp;透视表!$C65)</f>
        <v>13.8705</v>
      </c>
      <c r="H65" s="9">
        <f>SUMIFS(合并表!Q:Q,合并表!$M:$M,"="&amp;透视表!$A65,合并表!$L:$L,"="&amp;透视表!$B65,合并表!$Z:$Z,"="&amp;透视表!$C65)</f>
        <v>5.2012499999999999</v>
      </c>
      <c r="I65" s="9">
        <f>SUMIFS(合并表!R:R,合并表!$M:$M,"="&amp;透视表!$A65,合并表!$L:$L,"="&amp;透视表!$B65,合并表!$Z:$Z,"="&amp;透视表!$C65)</f>
        <v>13.8705</v>
      </c>
      <c r="J65" s="9">
        <f>SUMIFS(合并表!S:S,合并表!$M:$M,"="&amp;透视表!$A65,合并表!$L:$L,"="&amp;透视表!$B65,合并表!$Z:$Z,"="&amp;透视表!$C65)</f>
        <v>173.38499999999999</v>
      </c>
      <c r="K65" s="9">
        <f>SUMIFS(合并表!T:T,合并表!$M:$M,"="&amp;透视表!$A65,合并表!$L:$L,"="&amp;透视表!$B65,合并表!$Z:$Z,"="&amp;透视表!$C65)</f>
        <v>208.04999999999998</v>
      </c>
      <c r="L65" s="9">
        <f>SUMIFS(合并表!U:U,合并表!$M:$M,"="&amp;透视表!$A65,合并表!$L:$L,"="&amp;透视表!$B65,合并表!$Z:$Z,"="&amp;透视表!$C65)</f>
        <v>0</v>
      </c>
      <c r="M65" s="9">
        <f>SUMIFS(合并表!Y:Y,合并表!$M:$M,"="&amp;透视表!$A65,合并表!$L:$L,"="&amp;透视表!$B65,合并表!$Z:$Z,"="&amp;透视表!$C65)</f>
        <v>18.348749999999999</v>
      </c>
      <c r="P65" s="9">
        <f t="shared" si="2"/>
        <v>3387.1575000000003</v>
      </c>
    </row>
    <row r="66" spans="1:16" ht="20.45" customHeight="1">
      <c r="A66" s="35" t="s">
        <v>405</v>
      </c>
      <c r="B66" s="20" t="s">
        <v>365</v>
      </c>
      <c r="C66" s="36" t="s">
        <v>171</v>
      </c>
      <c r="D66" s="10"/>
      <c r="E66" s="9">
        <f>SUMIFS(合并表!N:N,合并表!$M:$M,"="&amp;透视表!$A66,合并表!$L:$L,"="&amp;透视表!$B66,合并表!$Z:$Z,"="&amp;透视表!$C66)</f>
        <v>7000</v>
      </c>
      <c r="F66" s="9">
        <f>SUMIFS(合并表!O:O,合并表!$M:$M,"="&amp;透视表!$A66,合并表!$L:$L,"="&amp;透视表!$B66,合并表!$Z:$Z,"="&amp;透视表!$C66)</f>
        <v>878.48400000000004</v>
      </c>
      <c r="G66" s="9">
        <f>SUMIFS(合并表!P:P,合并表!$M:$M,"="&amp;透视表!$A66,合并表!$L:$L,"="&amp;透视表!$B66,合并表!$Z:$Z,"="&amp;透视表!$C66)</f>
        <v>36.988</v>
      </c>
      <c r="H66" s="9">
        <f>SUMIFS(合并表!Q:Q,合并表!$M:$M,"="&amp;透视表!$A66,合并表!$L:$L,"="&amp;透视表!$B66,合并表!$Z:$Z,"="&amp;透视表!$C66)</f>
        <v>13.87</v>
      </c>
      <c r="I66" s="9">
        <f>SUMIFS(合并表!R:R,合并表!$M:$M,"="&amp;透视表!$A66,合并表!$L:$L,"="&amp;透视表!$B66,合并表!$Z:$Z,"="&amp;透视表!$C66)</f>
        <v>36.988</v>
      </c>
      <c r="J66" s="9">
        <f>SUMIFS(合并表!S:S,合并表!$M:$M,"="&amp;透视表!$A66,合并表!$L:$L,"="&amp;透视表!$B66,合并表!$Z:$Z,"="&amp;透视表!$C66)</f>
        <v>462.36</v>
      </c>
      <c r="K66" s="9">
        <f>SUMIFS(合并表!T:T,合并表!$M:$M,"="&amp;透视表!$A66,合并表!$L:$L,"="&amp;透视表!$B66,合并表!$Z:$Z,"="&amp;透视表!$C66)</f>
        <v>554.79999999999995</v>
      </c>
      <c r="L66" s="9">
        <f>SUMIFS(合并表!U:U,合并表!$M:$M,"="&amp;透视表!$A66,合并表!$L:$L,"="&amp;透视表!$B66,合并表!$Z:$Z,"="&amp;透视表!$C66)</f>
        <v>0</v>
      </c>
      <c r="M66" s="9">
        <f>SUMIFS(合并表!Y:Y,合并表!$M:$M,"="&amp;透视表!$A66,合并表!$L:$L,"="&amp;透视表!$B66,合并表!$Z:$Z,"="&amp;透视表!$C66)</f>
        <v>48.93</v>
      </c>
      <c r="P66" s="9">
        <f t="shared" si="2"/>
        <v>9032.42</v>
      </c>
    </row>
    <row r="67" spans="1:16" ht="20.45" customHeight="1">
      <c r="A67" s="35"/>
      <c r="B67" s="20"/>
      <c r="C67" s="36"/>
      <c r="D67" s="10"/>
    </row>
    <row r="68" spans="1:16" ht="20.45" customHeight="1">
      <c r="A68" s="35"/>
      <c r="B68" s="20"/>
      <c r="C68" s="36"/>
      <c r="D68" s="10"/>
    </row>
    <row r="69" spans="1:16" ht="20.45" customHeight="1">
      <c r="A69" s="35"/>
      <c r="B69" s="20"/>
      <c r="C69" s="36"/>
      <c r="D69" s="10"/>
    </row>
    <row r="70" spans="1:16" ht="20.45" customHeight="1">
      <c r="A70" s="35"/>
      <c r="B70" s="20"/>
      <c r="C70" s="36"/>
      <c r="D70" s="10"/>
    </row>
    <row r="71" spans="1:16" ht="20.45" customHeight="1">
      <c r="A71" s="35"/>
      <c r="B71" s="20"/>
      <c r="C71" s="36"/>
      <c r="D71" s="10"/>
    </row>
    <row r="72" spans="1:16" ht="20.45" customHeight="1">
      <c r="A72" s="35"/>
      <c r="B72" s="20"/>
      <c r="C72" s="36"/>
      <c r="D72" s="10"/>
    </row>
    <row r="73" spans="1:16" ht="20.45" customHeight="1">
      <c r="A73" s="35"/>
      <c r="B73" s="20"/>
      <c r="C73" s="36"/>
      <c r="D73" s="10"/>
    </row>
    <row r="74" spans="1:16" ht="20.45" customHeight="1">
      <c r="A74" s="35"/>
      <c r="B74" s="20"/>
      <c r="C74" s="36"/>
      <c r="D74" s="10"/>
    </row>
    <row r="75" spans="1:16" ht="20.45" customHeight="1">
      <c r="A75" s="35"/>
      <c r="B75" s="20"/>
      <c r="C75" s="36"/>
      <c r="D75" s="10"/>
    </row>
    <row r="76" spans="1:16" ht="20.45" customHeight="1">
      <c r="A76" s="35"/>
      <c r="B76" s="20"/>
      <c r="C76" s="36"/>
      <c r="D76" s="10"/>
    </row>
    <row r="77" spans="1:16" ht="20.45" customHeight="1">
      <c r="A77" s="35"/>
      <c r="B77" s="20"/>
      <c r="C77" s="36"/>
      <c r="D77" s="10"/>
    </row>
    <row r="78" spans="1:16" ht="20.45" customHeight="1">
      <c r="A78" s="35"/>
      <c r="B78" s="20"/>
      <c r="C78" s="36"/>
      <c r="D78" s="10"/>
    </row>
    <row r="79" spans="1:16" ht="20.45" customHeight="1">
      <c r="A79" s="35"/>
      <c r="B79" s="20"/>
      <c r="C79" s="36"/>
      <c r="D79" s="10"/>
    </row>
    <row r="80" spans="1:16" ht="20.45" customHeight="1">
      <c r="A80" s="35"/>
      <c r="B80" s="20"/>
      <c r="C80" s="36"/>
    </row>
    <row r="81" spans="1:3" ht="20.45" customHeight="1">
      <c r="A81" s="35"/>
      <c r="B81" s="20"/>
      <c r="C81" s="36"/>
    </row>
    <row r="82" spans="1:3" ht="20.45" customHeight="1">
      <c r="A82" s="35"/>
      <c r="B82" s="20"/>
      <c r="C82" s="36"/>
    </row>
    <row r="83" spans="1:3" ht="20.45" customHeight="1">
      <c r="A83" s="35"/>
      <c r="B83" s="20"/>
      <c r="C83" s="36"/>
    </row>
    <row r="84" spans="1:3" ht="20.45" customHeight="1">
      <c r="A84" s="35"/>
      <c r="B84" s="20"/>
      <c r="C84" s="36"/>
    </row>
    <row r="85" spans="1:3" ht="20.45" customHeight="1">
      <c r="A85" s="35"/>
      <c r="B85" s="20"/>
      <c r="C85" s="36"/>
    </row>
    <row r="86" spans="1:3" ht="20.45" customHeight="1">
      <c r="A86" s="35"/>
      <c r="B86" s="20"/>
      <c r="C86" s="36"/>
    </row>
    <row r="87" spans="1:3" ht="20.45" customHeight="1">
      <c r="A87" s="35"/>
      <c r="B87" s="20"/>
      <c r="C87" s="36"/>
    </row>
    <row r="88" spans="1:3" ht="20.45" customHeight="1">
      <c r="A88" s="35"/>
      <c r="B88" s="20"/>
      <c r="C88" s="36"/>
    </row>
    <row r="89" spans="1:3" ht="20.45" customHeight="1">
      <c r="A89" s="35"/>
      <c r="B89" s="20"/>
      <c r="C89" s="36"/>
    </row>
    <row r="90" spans="1:3" ht="20.45" customHeight="1">
      <c r="A90" s="35"/>
      <c r="B90" s="20"/>
      <c r="C90" s="36"/>
    </row>
    <row r="91" spans="1:3" ht="20.45" customHeight="1">
      <c r="A91" s="35"/>
      <c r="B91" s="20"/>
      <c r="C91" s="36"/>
    </row>
    <row r="92" spans="1:3" ht="20.45" customHeight="1">
      <c r="A92" s="35"/>
      <c r="B92" s="20"/>
      <c r="C92" s="36"/>
    </row>
    <row r="93" spans="1:3" ht="20.45" customHeight="1">
      <c r="A93" s="35"/>
      <c r="B93" s="20"/>
      <c r="C93" s="36"/>
    </row>
    <row r="94" spans="1:3" ht="20.45" customHeight="1">
      <c r="A94" s="35"/>
      <c r="B94" s="20"/>
      <c r="C94" s="36"/>
    </row>
    <row r="95" spans="1:3" ht="20.45" customHeight="1">
      <c r="A95" s="35"/>
      <c r="B95" s="20"/>
      <c r="C95" s="36"/>
    </row>
    <row r="96" spans="1:3" ht="20.45" customHeight="1">
      <c r="A96" s="35"/>
      <c r="B96" s="20"/>
      <c r="C96" s="36"/>
    </row>
    <row r="97" spans="1:3" ht="20.45" customHeight="1">
      <c r="A97" s="35"/>
      <c r="B97" s="20"/>
      <c r="C97" s="36"/>
    </row>
    <row r="98" spans="1:3" ht="20.45" customHeight="1">
      <c r="A98" s="35"/>
      <c r="B98" s="20"/>
      <c r="C98" s="36"/>
    </row>
    <row r="99" spans="1:3" ht="20.45" customHeight="1">
      <c r="A99" s="35"/>
      <c r="B99" s="20"/>
      <c r="C99" s="36"/>
    </row>
    <row r="100" spans="1:3" ht="20.45" customHeight="1">
      <c r="A100" s="35"/>
      <c r="B100" s="20"/>
      <c r="C100" s="36"/>
    </row>
    <row r="101" spans="1:3" ht="20.45" customHeight="1">
      <c r="A101" s="35"/>
      <c r="B101" s="20"/>
      <c r="C101" s="36"/>
    </row>
    <row r="102" spans="1:3" ht="20.45" customHeight="1">
      <c r="A102" s="35"/>
      <c r="B102" s="20"/>
      <c r="C102" s="36"/>
    </row>
    <row r="103" spans="1:3" ht="20.45" customHeight="1">
      <c r="A103" s="35"/>
      <c r="B103" s="20"/>
      <c r="C103" s="36"/>
    </row>
    <row r="104" spans="1:3" ht="20.45" customHeight="1">
      <c r="A104" s="35"/>
      <c r="B104" s="20"/>
      <c r="C104" s="36"/>
    </row>
    <row r="105" spans="1:3" ht="20.45" customHeight="1">
      <c r="A105" s="35"/>
      <c r="B105" s="20"/>
      <c r="C105" s="36"/>
    </row>
    <row r="106" spans="1:3" ht="20.45" customHeight="1">
      <c r="A106" s="35"/>
      <c r="B106" s="20"/>
      <c r="C106" s="36"/>
    </row>
    <row r="107" spans="1:3" ht="20.45" customHeight="1">
      <c r="A107" s="35"/>
      <c r="B107" s="20"/>
      <c r="C107" s="36"/>
    </row>
    <row r="108" spans="1:3" ht="20.45" customHeight="1">
      <c r="A108" s="35"/>
      <c r="B108" s="20"/>
      <c r="C108" s="36"/>
    </row>
    <row r="109" spans="1:3" ht="20.45" customHeight="1">
      <c r="A109" s="35"/>
      <c r="B109" s="20"/>
      <c r="C109" s="36"/>
    </row>
    <row r="110" spans="1:3" ht="20.45" customHeight="1">
      <c r="A110" s="35"/>
      <c r="B110" s="20"/>
      <c r="C110" s="36"/>
    </row>
    <row r="111" spans="1:3" ht="20.45" customHeight="1">
      <c r="A111" s="35"/>
      <c r="B111" s="20"/>
      <c r="C111" s="36"/>
    </row>
    <row r="112" spans="1:3" ht="20.45" customHeight="1">
      <c r="A112" s="35"/>
      <c r="B112" s="20"/>
      <c r="C112" s="36"/>
    </row>
    <row r="113" spans="1:3" ht="20.45" customHeight="1">
      <c r="A113" s="35"/>
      <c r="B113" s="20"/>
      <c r="C113" s="36"/>
    </row>
    <row r="114" spans="1:3" ht="20.45" customHeight="1">
      <c r="A114" s="35"/>
      <c r="B114" s="20"/>
      <c r="C114" s="36"/>
    </row>
    <row r="115" spans="1:3" ht="20.45" customHeight="1">
      <c r="A115" s="35"/>
      <c r="B115" s="20"/>
      <c r="C115" s="36"/>
    </row>
    <row r="116" spans="1:3" ht="20.45" customHeight="1">
      <c r="A116" s="35"/>
      <c r="B116" s="20"/>
      <c r="C116" s="36"/>
    </row>
    <row r="117" spans="1:3" ht="20.45" customHeight="1">
      <c r="A117" s="35"/>
      <c r="B117" s="20"/>
      <c r="C117" s="36"/>
    </row>
    <row r="118" spans="1:3" ht="20.45" customHeight="1">
      <c r="A118" s="35"/>
      <c r="B118" s="20"/>
      <c r="C118" s="36"/>
    </row>
    <row r="119" spans="1:3" ht="20.45" customHeight="1">
      <c r="A119" s="35"/>
      <c r="B119" s="20"/>
      <c r="C119" s="36"/>
    </row>
    <row r="120" spans="1:3" ht="20.45" customHeight="1">
      <c r="A120" s="35"/>
      <c r="B120" s="20"/>
      <c r="C120" s="36"/>
    </row>
    <row r="121" spans="1:3" ht="20.45" customHeight="1">
      <c r="A121" s="35"/>
      <c r="B121" s="20"/>
      <c r="C121" s="36"/>
    </row>
    <row r="122" spans="1:3" ht="20.45" customHeight="1">
      <c r="A122" s="35"/>
      <c r="B122" s="20"/>
      <c r="C122" s="36"/>
    </row>
    <row r="123" spans="1:3" ht="20.45" customHeight="1">
      <c r="A123" s="35"/>
      <c r="B123" s="20"/>
      <c r="C123" s="36"/>
    </row>
    <row r="124" spans="1:3" ht="20.45" customHeight="1">
      <c r="A124" s="35"/>
      <c r="B124" s="20"/>
      <c r="C124" s="36"/>
    </row>
    <row r="125" spans="1:3" ht="20.45" customHeight="1">
      <c r="A125" s="35"/>
      <c r="B125" s="20"/>
      <c r="C125" s="36"/>
    </row>
    <row r="126" spans="1:3" ht="20.45" customHeight="1">
      <c r="A126" s="35"/>
      <c r="B126" s="20"/>
      <c r="C126" s="36"/>
    </row>
    <row r="127" spans="1:3" ht="20.45" customHeight="1">
      <c r="A127" s="35"/>
      <c r="B127" s="20"/>
      <c r="C127" s="36"/>
    </row>
    <row r="128" spans="1:3" ht="20.45" customHeight="1">
      <c r="A128" s="35"/>
      <c r="B128" s="20"/>
      <c r="C128" s="36"/>
    </row>
    <row r="129" spans="1:3" ht="20.45" customHeight="1">
      <c r="A129" s="35"/>
      <c r="B129" s="20"/>
      <c r="C129" s="36"/>
    </row>
    <row r="130" spans="1:3" ht="20.45" customHeight="1">
      <c r="A130" s="35"/>
      <c r="B130" s="20"/>
      <c r="C130" s="36"/>
    </row>
    <row r="131" spans="1:3" ht="20.45" customHeight="1">
      <c r="A131" s="35"/>
      <c r="B131" s="20"/>
      <c r="C131" s="36"/>
    </row>
    <row r="132" spans="1:3" ht="20.45" customHeight="1">
      <c r="A132" s="35"/>
      <c r="B132" s="20"/>
      <c r="C132" s="36"/>
    </row>
    <row r="133" spans="1:3" ht="20.45" customHeight="1">
      <c r="A133" s="35"/>
      <c r="B133" s="20"/>
      <c r="C133" s="36"/>
    </row>
    <row r="134" spans="1:3" ht="20.45" customHeight="1">
      <c r="A134" s="35"/>
      <c r="B134" s="20"/>
      <c r="C134" s="36"/>
    </row>
    <row r="135" spans="1:3" ht="20.45" customHeight="1">
      <c r="A135" s="35"/>
      <c r="B135" s="20"/>
      <c r="C135" s="36"/>
    </row>
    <row r="136" spans="1:3" ht="20.45" customHeight="1">
      <c r="A136" s="35"/>
      <c r="B136" s="20"/>
      <c r="C136" s="36"/>
    </row>
    <row r="137" spans="1:3" ht="20.45" customHeight="1">
      <c r="A137" s="35"/>
      <c r="B137" s="20"/>
      <c r="C137" s="36"/>
    </row>
    <row r="138" spans="1:3" ht="20.45" customHeight="1">
      <c r="A138" s="35"/>
      <c r="B138" s="20"/>
      <c r="C138" s="36"/>
    </row>
    <row r="139" spans="1:3" ht="20.45" customHeight="1">
      <c r="A139" s="35"/>
      <c r="B139" s="20"/>
      <c r="C139" s="36"/>
    </row>
    <row r="140" spans="1:3" ht="20.45" customHeight="1">
      <c r="A140" s="35"/>
      <c r="B140" s="20"/>
      <c r="C140" s="36"/>
    </row>
    <row r="141" spans="1:3" ht="20.45" customHeight="1">
      <c r="A141" s="35"/>
      <c r="B141" s="20"/>
      <c r="C141" s="36"/>
    </row>
    <row r="142" spans="1:3" ht="20.45" customHeight="1">
      <c r="A142" s="35"/>
      <c r="B142" s="20"/>
      <c r="C142" s="36"/>
    </row>
    <row r="143" spans="1:3" ht="20.45" customHeight="1">
      <c r="A143" s="35"/>
      <c r="B143" s="20"/>
      <c r="C143" s="36"/>
    </row>
    <row r="144" spans="1:3" ht="20.45" customHeight="1">
      <c r="A144" s="35"/>
      <c r="B144" s="20"/>
      <c r="C144" s="36"/>
    </row>
    <row r="145" spans="1:3" ht="20.45" customHeight="1">
      <c r="A145" s="35"/>
      <c r="B145" s="20"/>
      <c r="C145" s="36"/>
    </row>
    <row r="146" spans="1:3" ht="20.45" customHeight="1">
      <c r="A146" s="35"/>
      <c r="B146" s="20"/>
      <c r="C146" s="36"/>
    </row>
    <row r="147" spans="1:3" ht="20.45" customHeight="1">
      <c r="A147" s="35"/>
      <c r="B147" s="20"/>
      <c r="C147" s="36"/>
    </row>
    <row r="148" spans="1:3" ht="20.45" customHeight="1">
      <c r="A148" s="35"/>
      <c r="B148" s="20"/>
      <c r="C148" s="36"/>
    </row>
    <row r="149" spans="1:3" ht="20.45" customHeight="1">
      <c r="A149" s="35"/>
      <c r="B149" s="20"/>
      <c r="C149" s="36"/>
    </row>
    <row r="150" spans="1:3" ht="20.45" customHeight="1">
      <c r="A150" s="35"/>
      <c r="B150" s="20"/>
      <c r="C150" s="36"/>
    </row>
    <row r="151" spans="1:3" ht="20.45" customHeight="1">
      <c r="A151" s="35"/>
      <c r="B151" s="20"/>
      <c r="C151" s="36"/>
    </row>
    <row r="152" spans="1:3" ht="20.45" customHeight="1">
      <c r="A152" s="35"/>
      <c r="B152" s="20"/>
      <c r="C152" s="36"/>
    </row>
    <row r="153" spans="1:3" ht="20.45" customHeight="1">
      <c r="A153" s="35"/>
      <c r="B153" s="20"/>
      <c r="C153" s="36"/>
    </row>
    <row r="154" spans="1:3" ht="20.45" customHeight="1">
      <c r="A154" s="35"/>
      <c r="B154" s="20"/>
      <c r="C154" s="36"/>
    </row>
    <row r="155" spans="1:3" ht="20.45" customHeight="1">
      <c r="A155" s="35"/>
      <c r="B155" s="20"/>
      <c r="C155" s="36"/>
    </row>
    <row r="156" spans="1:3" ht="20.45" customHeight="1">
      <c r="A156" s="35"/>
      <c r="B156" s="20"/>
      <c r="C156" s="36"/>
    </row>
    <row r="157" spans="1:3" ht="20.45" customHeight="1">
      <c r="A157" s="35"/>
      <c r="B157" s="20"/>
      <c r="C157" s="36"/>
    </row>
    <row r="158" spans="1:3" ht="20.45" customHeight="1">
      <c r="A158" s="35"/>
      <c r="B158" s="20"/>
      <c r="C158" s="36"/>
    </row>
    <row r="159" spans="1:3" ht="20.45" customHeight="1">
      <c r="A159" s="35"/>
      <c r="B159" s="20"/>
      <c r="C159" s="36"/>
    </row>
    <row r="160" spans="1:3" ht="20.45" customHeight="1">
      <c r="A160" s="35"/>
      <c r="B160" s="20"/>
      <c r="C160" s="36"/>
    </row>
    <row r="161" spans="1:3" ht="20.45" customHeight="1">
      <c r="A161" s="35"/>
      <c r="B161" s="20"/>
      <c r="C161" s="36"/>
    </row>
    <row r="162" spans="1:3" ht="20.45" customHeight="1">
      <c r="A162" s="35"/>
      <c r="B162" s="20"/>
      <c r="C162" s="36"/>
    </row>
    <row r="163" spans="1:3" ht="20.45" customHeight="1">
      <c r="A163" s="35"/>
      <c r="B163" s="20"/>
      <c r="C163" s="36"/>
    </row>
    <row r="164" spans="1:3" ht="20.45" customHeight="1">
      <c r="A164" s="35"/>
      <c r="B164" s="20"/>
      <c r="C164" s="36"/>
    </row>
    <row r="165" spans="1:3" ht="20.45" customHeight="1">
      <c r="A165" s="35"/>
      <c r="B165" s="20"/>
      <c r="C165" s="36"/>
    </row>
    <row r="166" spans="1:3" ht="20.45" customHeight="1">
      <c r="A166" s="35"/>
      <c r="B166" s="20"/>
      <c r="C166" s="36"/>
    </row>
    <row r="167" spans="1:3" ht="20.45" customHeight="1">
      <c r="A167" s="35"/>
      <c r="B167" s="20"/>
      <c r="C167" s="36"/>
    </row>
    <row r="168" spans="1:3" ht="20.45" customHeight="1">
      <c r="A168" s="35"/>
      <c r="B168" s="20"/>
      <c r="C168" s="36"/>
    </row>
    <row r="169" spans="1:3" ht="20.45" customHeight="1">
      <c r="A169" s="35"/>
      <c r="B169" s="20"/>
      <c r="C169" s="36"/>
    </row>
    <row r="170" spans="1:3" ht="20.45" customHeight="1">
      <c r="A170" s="35"/>
      <c r="B170" s="20"/>
      <c r="C170" s="36"/>
    </row>
    <row r="171" spans="1:3" ht="20.45" customHeight="1">
      <c r="A171" s="35"/>
      <c r="B171" s="20"/>
      <c r="C171" s="36"/>
    </row>
    <row r="172" spans="1:3" ht="20.45" customHeight="1">
      <c r="A172" s="35"/>
      <c r="B172" s="20"/>
      <c r="C172" s="36"/>
    </row>
    <row r="173" spans="1:3" ht="20.45" customHeight="1">
      <c r="A173" s="35"/>
      <c r="B173" s="20"/>
      <c r="C173" s="36"/>
    </row>
    <row r="174" spans="1:3" ht="20.45" customHeight="1">
      <c r="A174" s="35"/>
      <c r="B174" s="20"/>
      <c r="C174" s="36"/>
    </row>
    <row r="175" spans="1:3" ht="20.45" customHeight="1">
      <c r="A175" s="35"/>
      <c r="B175" s="20"/>
      <c r="C175" s="36"/>
    </row>
    <row r="176" spans="1:3" ht="20.45" customHeight="1">
      <c r="A176" s="35"/>
      <c r="B176" s="20"/>
      <c r="C176" s="36"/>
    </row>
    <row r="177" spans="1:3" ht="20.45" customHeight="1">
      <c r="A177" s="35"/>
      <c r="B177" s="20"/>
      <c r="C177" s="36"/>
    </row>
    <row r="178" spans="1:3" ht="20.45" customHeight="1">
      <c r="A178" s="35"/>
      <c r="B178" s="20"/>
      <c r="C178" s="36"/>
    </row>
    <row r="179" spans="1:3" ht="20.45" customHeight="1">
      <c r="A179" s="35"/>
      <c r="B179" s="20"/>
      <c r="C179" s="36"/>
    </row>
    <row r="180" spans="1:3" ht="20.45" customHeight="1">
      <c r="A180" s="35"/>
      <c r="B180" s="20"/>
      <c r="C180" s="36"/>
    </row>
    <row r="181" spans="1:3" ht="20.45" customHeight="1">
      <c r="A181" s="35"/>
      <c r="B181" s="20"/>
      <c r="C181" s="36"/>
    </row>
    <row r="182" spans="1:3" ht="20.45" customHeight="1">
      <c r="A182" s="35"/>
      <c r="B182" s="20"/>
      <c r="C182" s="36"/>
    </row>
    <row r="183" spans="1:3" ht="20.45" customHeight="1">
      <c r="A183" s="35"/>
      <c r="B183" s="20"/>
      <c r="C183" s="36"/>
    </row>
    <row r="184" spans="1:3" ht="20.45" customHeight="1">
      <c r="A184" s="35"/>
      <c r="B184" s="20"/>
      <c r="C184" s="36"/>
    </row>
    <row r="185" spans="1:3" ht="20.45" customHeight="1">
      <c r="A185" s="35"/>
      <c r="B185" s="20"/>
      <c r="C185" s="36"/>
    </row>
    <row r="186" spans="1:3" ht="20.45" customHeight="1">
      <c r="A186" s="35"/>
      <c r="B186" s="20"/>
      <c r="C186" s="36"/>
    </row>
    <row r="187" spans="1:3" ht="20.45" customHeight="1">
      <c r="A187" s="35"/>
      <c r="B187" s="20"/>
      <c r="C187" s="36"/>
    </row>
    <row r="188" spans="1:3" ht="20.45" customHeight="1">
      <c r="A188" s="35"/>
      <c r="B188" s="20"/>
      <c r="C188" s="36"/>
    </row>
    <row r="189" spans="1:3" ht="20.45" customHeight="1">
      <c r="A189" s="35"/>
      <c r="B189" s="20"/>
      <c r="C189" s="36"/>
    </row>
    <row r="190" spans="1:3" ht="20.45" customHeight="1">
      <c r="A190" s="35"/>
      <c r="B190" s="20"/>
      <c r="C190" s="36"/>
    </row>
    <row r="191" spans="1:3" ht="20.45" customHeight="1">
      <c r="A191" s="35"/>
      <c r="B191" s="20"/>
      <c r="C191" s="36"/>
    </row>
    <row r="192" spans="1:3" ht="20.45" customHeight="1">
      <c r="A192" s="35"/>
      <c r="B192" s="20"/>
      <c r="C192" s="36"/>
    </row>
    <row r="193" spans="1:3" ht="20.45" customHeight="1">
      <c r="A193" s="35"/>
      <c r="B193" s="20"/>
      <c r="C193" s="36"/>
    </row>
    <row r="194" spans="1:3" ht="20.45" customHeight="1">
      <c r="A194" s="35"/>
      <c r="B194" s="20"/>
      <c r="C194" s="36"/>
    </row>
    <row r="195" spans="1:3" ht="20.45" customHeight="1">
      <c r="A195" s="35"/>
      <c r="B195" s="20"/>
      <c r="C195" s="36"/>
    </row>
    <row r="196" spans="1:3" ht="20.45" customHeight="1">
      <c r="A196" s="35"/>
      <c r="B196" s="20"/>
      <c r="C196" s="36"/>
    </row>
    <row r="197" spans="1:3" ht="20.45" customHeight="1">
      <c r="A197" s="35"/>
      <c r="B197" s="20"/>
      <c r="C197" s="36"/>
    </row>
    <row r="198" spans="1:3" ht="20.45" customHeight="1">
      <c r="A198" s="35"/>
      <c r="B198" s="20"/>
      <c r="C198" s="36"/>
    </row>
    <row r="199" spans="1:3" ht="20.45" customHeight="1">
      <c r="A199" s="35"/>
      <c r="B199" s="20"/>
      <c r="C199" s="36"/>
    </row>
    <row r="200" spans="1:3" ht="20.45" customHeight="1">
      <c r="A200" s="35"/>
      <c r="B200" s="20"/>
      <c r="C200" s="36"/>
    </row>
    <row r="201" spans="1:3" ht="20.45" customHeight="1">
      <c r="A201" s="35"/>
      <c r="B201" s="20"/>
      <c r="C201" s="36"/>
    </row>
    <row r="202" spans="1:3" ht="20.45" customHeight="1">
      <c r="A202" s="35"/>
      <c r="B202" s="20"/>
      <c r="C202" s="36"/>
    </row>
    <row r="203" spans="1:3" ht="20.45" customHeight="1">
      <c r="A203" s="35"/>
      <c r="B203" s="20"/>
      <c r="C203" s="36"/>
    </row>
    <row r="204" spans="1:3" ht="20.45" customHeight="1">
      <c r="A204" s="35"/>
      <c r="B204" s="20"/>
      <c r="C204" s="36"/>
    </row>
    <row r="205" spans="1:3" ht="20.45" customHeight="1">
      <c r="A205" s="35"/>
      <c r="B205" s="20"/>
      <c r="C205" s="36"/>
    </row>
    <row r="206" spans="1:3" ht="20.45" customHeight="1">
      <c r="A206" s="35"/>
      <c r="B206" s="20"/>
      <c r="C206" s="36"/>
    </row>
    <row r="207" spans="1:3" ht="20.45" customHeight="1">
      <c r="A207" s="35"/>
      <c r="B207" s="20"/>
      <c r="C207" s="36"/>
    </row>
    <row r="208" spans="1:3" ht="20.45" customHeight="1">
      <c r="A208" s="35"/>
      <c r="B208" s="20"/>
      <c r="C208" s="36"/>
    </row>
    <row r="209" spans="1:3" ht="20.45" customHeight="1">
      <c r="A209" s="35"/>
      <c r="B209" s="20"/>
      <c r="C209" s="36"/>
    </row>
    <row r="210" spans="1:3" ht="20.45" customHeight="1">
      <c r="A210" s="35"/>
      <c r="B210" s="20"/>
      <c r="C210" s="36"/>
    </row>
    <row r="211" spans="1:3" ht="20.45" customHeight="1">
      <c r="A211" s="35"/>
      <c r="B211" s="20"/>
      <c r="C211" s="36"/>
    </row>
    <row r="212" spans="1:3" ht="20.45" customHeight="1">
      <c r="A212" s="35"/>
      <c r="B212" s="20"/>
      <c r="C212" s="36"/>
    </row>
    <row r="213" spans="1:3" ht="20.45" customHeight="1">
      <c r="A213" s="35"/>
      <c r="B213" s="20"/>
      <c r="C213" s="36"/>
    </row>
    <row r="214" spans="1:3" ht="20.45" customHeight="1">
      <c r="A214" s="35"/>
      <c r="B214" s="20"/>
      <c r="C214" s="36"/>
    </row>
    <row r="215" spans="1:3" ht="20.45" customHeight="1">
      <c r="A215" s="35"/>
      <c r="B215" s="20"/>
      <c r="C215" s="36"/>
    </row>
    <row r="216" spans="1:3" ht="20.45" customHeight="1">
      <c r="A216" s="35"/>
      <c r="B216" s="20"/>
      <c r="C216" s="36"/>
    </row>
    <row r="217" spans="1:3" ht="20.45" customHeight="1">
      <c r="A217" s="35"/>
      <c r="B217" s="20"/>
      <c r="C217" s="36"/>
    </row>
    <row r="218" spans="1:3" ht="20.45" customHeight="1">
      <c r="A218" s="35"/>
      <c r="B218" s="20"/>
      <c r="C218" s="36"/>
    </row>
    <row r="219" spans="1:3" ht="20.45" customHeight="1">
      <c r="A219" s="35"/>
      <c r="B219" s="20"/>
      <c r="C219" s="36"/>
    </row>
    <row r="220" spans="1:3" ht="20.45" customHeight="1">
      <c r="A220" s="35"/>
      <c r="B220" s="20"/>
      <c r="C220" s="36"/>
    </row>
    <row r="221" spans="1:3" ht="20.45" customHeight="1">
      <c r="A221" s="35"/>
      <c r="B221" s="20"/>
      <c r="C221" s="36"/>
    </row>
    <row r="222" spans="1:3" ht="20.45" customHeight="1">
      <c r="A222" s="35"/>
      <c r="B222" s="20"/>
      <c r="C222" s="36"/>
    </row>
    <row r="223" spans="1:3" ht="20.45" customHeight="1">
      <c r="A223" s="35"/>
      <c r="B223" s="20"/>
      <c r="C223" s="36"/>
    </row>
    <row r="224" spans="1:3" ht="20.45" customHeight="1">
      <c r="A224" s="35"/>
      <c r="B224" s="20"/>
      <c r="C224" s="36"/>
    </row>
    <row r="225" spans="1:3" ht="20.45" customHeight="1">
      <c r="A225" s="35"/>
      <c r="B225" s="20"/>
      <c r="C225" s="36"/>
    </row>
    <row r="226" spans="1:3" ht="20.45" customHeight="1">
      <c r="A226" s="35"/>
      <c r="B226" s="20"/>
      <c r="C226" s="36"/>
    </row>
    <row r="227" spans="1:3" ht="20.45" customHeight="1">
      <c r="A227" s="35"/>
      <c r="B227" s="20"/>
      <c r="C227" s="36"/>
    </row>
    <row r="228" spans="1:3" ht="20.45" customHeight="1">
      <c r="A228" s="35"/>
      <c r="B228" s="20"/>
      <c r="C228" s="36"/>
    </row>
    <row r="229" spans="1:3" ht="20.45" customHeight="1">
      <c r="A229" s="35"/>
      <c r="B229" s="20"/>
      <c r="C229" s="36"/>
    </row>
    <row r="230" spans="1:3" ht="20.45" customHeight="1">
      <c r="A230" s="35"/>
      <c r="B230" s="20"/>
      <c r="C230" s="36"/>
    </row>
    <row r="231" spans="1:3" ht="20.45" customHeight="1">
      <c r="A231" s="35"/>
      <c r="B231" s="20"/>
      <c r="C231" s="36"/>
    </row>
    <row r="232" spans="1:3" ht="20.45" customHeight="1">
      <c r="A232" s="35"/>
      <c r="B232" s="20"/>
      <c r="C232" s="36"/>
    </row>
    <row r="233" spans="1:3" ht="20.45" customHeight="1">
      <c r="A233" s="35"/>
      <c r="B233" s="20"/>
      <c r="C233" s="36"/>
    </row>
    <row r="234" spans="1:3" ht="20.45" customHeight="1">
      <c r="A234" s="35"/>
      <c r="B234" s="20"/>
      <c r="C234" s="36"/>
    </row>
    <row r="235" spans="1:3" ht="20.45" customHeight="1">
      <c r="A235" s="35"/>
      <c r="B235" s="20"/>
      <c r="C235" s="36"/>
    </row>
    <row r="236" spans="1:3" ht="20.45" customHeight="1">
      <c r="A236" s="35"/>
      <c r="B236" s="20"/>
      <c r="C236" s="36"/>
    </row>
    <row r="237" spans="1:3" ht="20.45" customHeight="1">
      <c r="A237" s="35"/>
      <c r="B237" s="20"/>
      <c r="C237" s="36"/>
    </row>
    <row r="238" spans="1:3" ht="20.45" customHeight="1">
      <c r="A238" s="35"/>
      <c r="B238" s="20"/>
      <c r="C238" s="36"/>
    </row>
    <row r="239" spans="1:3" ht="20.45" customHeight="1">
      <c r="A239" s="35"/>
      <c r="B239" s="20"/>
      <c r="C239" s="36"/>
    </row>
    <row r="240" spans="1:3" ht="20.45" customHeight="1">
      <c r="A240" s="35"/>
      <c r="B240" s="20"/>
      <c r="C240" s="36"/>
    </row>
    <row r="241" spans="1:3" ht="20.45" customHeight="1">
      <c r="A241" s="35"/>
      <c r="B241" s="20"/>
      <c r="C241" s="36"/>
    </row>
    <row r="242" spans="1:3" ht="20.45" customHeight="1">
      <c r="A242" s="35"/>
      <c r="B242" s="20"/>
      <c r="C242" s="36"/>
    </row>
    <row r="243" spans="1:3" ht="20.45" customHeight="1">
      <c r="A243" s="35"/>
      <c r="B243" s="20"/>
      <c r="C243" s="36"/>
    </row>
    <row r="244" spans="1:3" ht="20.45" customHeight="1">
      <c r="A244" s="35"/>
      <c r="B244" s="20"/>
      <c r="C244" s="36"/>
    </row>
    <row r="245" spans="1:3" ht="20.45" customHeight="1">
      <c r="A245" s="35"/>
      <c r="B245" s="20"/>
      <c r="C245" s="36"/>
    </row>
    <row r="246" spans="1:3" ht="20.45" customHeight="1">
      <c r="A246" s="35"/>
      <c r="B246" s="20"/>
      <c r="C246" s="36"/>
    </row>
    <row r="247" spans="1:3" ht="20.45" customHeight="1">
      <c r="A247" s="35"/>
      <c r="B247" s="20"/>
      <c r="C247" s="36"/>
    </row>
    <row r="248" spans="1:3" ht="20.45" customHeight="1">
      <c r="A248" s="35"/>
      <c r="B248" s="20"/>
      <c r="C248" s="36"/>
    </row>
    <row r="249" spans="1:3" ht="20.45" customHeight="1">
      <c r="A249" s="35"/>
      <c r="B249" s="20"/>
      <c r="C249" s="36"/>
    </row>
    <row r="250" spans="1:3" ht="20.45" customHeight="1">
      <c r="A250" s="35"/>
      <c r="B250" s="20"/>
      <c r="C250" s="36"/>
    </row>
    <row r="251" spans="1:3" ht="20.45" customHeight="1">
      <c r="A251" s="35"/>
      <c r="B251" s="20"/>
      <c r="C251" s="36"/>
    </row>
    <row r="252" spans="1:3" ht="20.45" customHeight="1">
      <c r="A252" s="35"/>
      <c r="B252" s="20"/>
      <c r="C252" s="36"/>
    </row>
    <row r="253" spans="1:3" ht="20.45" customHeight="1">
      <c r="A253" s="35"/>
      <c r="B253" s="20"/>
      <c r="C253" s="36"/>
    </row>
    <row r="254" spans="1:3" ht="20.45" customHeight="1">
      <c r="A254" s="35"/>
      <c r="B254" s="20"/>
      <c r="C254" s="36"/>
    </row>
    <row r="255" spans="1:3" ht="20.45" customHeight="1">
      <c r="A255" s="35"/>
      <c r="B255" s="20"/>
      <c r="C255" s="36"/>
    </row>
    <row r="256" spans="1:3" ht="20.45" customHeight="1">
      <c r="A256" s="35"/>
      <c r="B256" s="20"/>
      <c r="C256" s="36"/>
    </row>
    <row r="257" spans="1:3" ht="20.45" customHeight="1">
      <c r="A257" s="35"/>
      <c r="B257" s="20"/>
      <c r="C257" s="36"/>
    </row>
    <row r="258" spans="1:3" ht="20.45" customHeight="1">
      <c r="A258" s="35"/>
      <c r="B258" s="20"/>
      <c r="C258" s="36"/>
    </row>
    <row r="259" spans="1:3" ht="20.45" customHeight="1">
      <c r="A259" s="35"/>
      <c r="B259" s="20"/>
      <c r="C259" s="36"/>
    </row>
    <row r="260" spans="1:3" ht="20.45" customHeight="1">
      <c r="A260" s="35"/>
      <c r="B260" s="20"/>
      <c r="C260" s="36"/>
    </row>
    <row r="261" spans="1:3" ht="20.45" customHeight="1">
      <c r="A261" s="35"/>
      <c r="B261" s="20"/>
      <c r="C261" s="36"/>
    </row>
    <row r="262" spans="1:3" ht="20.45" customHeight="1">
      <c r="A262" s="35"/>
      <c r="B262" s="20"/>
      <c r="C262" s="36"/>
    </row>
    <row r="263" spans="1:3" ht="20.45" customHeight="1">
      <c r="A263" s="35"/>
      <c r="B263" s="20"/>
      <c r="C263" s="36"/>
    </row>
    <row r="264" spans="1:3" ht="20.45" customHeight="1">
      <c r="A264" s="35"/>
      <c r="B264" s="20"/>
      <c r="C264" s="36"/>
    </row>
    <row r="265" spans="1:3" ht="20.45" customHeight="1">
      <c r="A265" s="35"/>
      <c r="B265" s="20"/>
      <c r="C265" s="36"/>
    </row>
    <row r="266" spans="1:3" ht="20.45" customHeight="1">
      <c r="A266" s="35"/>
      <c r="B266" s="20"/>
      <c r="C266" s="36"/>
    </row>
    <row r="267" spans="1:3" ht="20.45" customHeight="1">
      <c r="A267" s="35"/>
      <c r="B267" s="20"/>
      <c r="C267" s="36"/>
    </row>
    <row r="268" spans="1:3" ht="20.45" customHeight="1">
      <c r="A268" s="35"/>
      <c r="B268" s="20"/>
      <c r="C268" s="36"/>
    </row>
    <row r="269" spans="1:3" ht="20.45" customHeight="1">
      <c r="A269" s="35"/>
      <c r="B269" s="20"/>
      <c r="C269" s="36"/>
    </row>
    <row r="270" spans="1:3" ht="20.45" customHeight="1">
      <c r="A270" s="35"/>
      <c r="B270" s="20"/>
      <c r="C270" s="36"/>
    </row>
    <row r="271" spans="1:3" ht="20.45" customHeight="1">
      <c r="A271" s="35"/>
      <c r="B271" s="20"/>
      <c r="C271" s="36"/>
    </row>
    <row r="272" spans="1:3" ht="20.45" customHeight="1">
      <c r="A272" s="35"/>
      <c r="B272" s="20"/>
      <c r="C272" s="36"/>
    </row>
    <row r="273" spans="1:3" ht="20.45" customHeight="1">
      <c r="A273" s="35"/>
      <c r="B273" s="20"/>
      <c r="C273" s="36"/>
    </row>
    <row r="274" spans="1:3" ht="20.45" customHeight="1">
      <c r="A274" s="35"/>
      <c r="B274" s="20"/>
      <c r="C274" s="36"/>
    </row>
    <row r="275" spans="1:3" ht="20.45" customHeight="1">
      <c r="A275" s="35"/>
      <c r="B275" s="20"/>
      <c r="C275" s="36"/>
    </row>
    <row r="276" spans="1:3" ht="20.45" customHeight="1">
      <c r="A276" s="35"/>
      <c r="B276" s="20"/>
      <c r="C276" s="36"/>
    </row>
    <row r="277" spans="1:3" ht="20.45" customHeight="1">
      <c r="A277" s="35"/>
      <c r="B277" s="20"/>
      <c r="C277" s="36"/>
    </row>
    <row r="278" spans="1:3" ht="20.45" customHeight="1">
      <c r="A278" s="35"/>
      <c r="B278" s="20"/>
      <c r="C278" s="36"/>
    </row>
    <row r="279" spans="1:3" ht="20.45" customHeight="1">
      <c r="A279" s="35"/>
      <c r="B279" s="20"/>
      <c r="C279" s="36"/>
    </row>
    <row r="280" spans="1:3" ht="20.45" customHeight="1">
      <c r="A280" s="35"/>
      <c r="B280" s="20"/>
      <c r="C280" s="36"/>
    </row>
    <row r="281" spans="1:3" ht="20.45" customHeight="1">
      <c r="A281" s="35"/>
      <c r="B281" s="20"/>
      <c r="C281" s="36"/>
    </row>
    <row r="282" spans="1:3" ht="20.45" customHeight="1">
      <c r="A282" s="35"/>
      <c r="B282" s="20"/>
      <c r="C282" s="36"/>
    </row>
    <row r="283" spans="1:3" ht="20.45" customHeight="1">
      <c r="A283" s="35"/>
      <c r="B283" s="20"/>
      <c r="C283" s="36"/>
    </row>
    <row r="284" spans="1:3" ht="20.45" customHeight="1">
      <c r="A284" s="35"/>
      <c r="B284" s="20"/>
      <c r="C284" s="36"/>
    </row>
    <row r="285" spans="1:3" ht="20.45" customHeight="1">
      <c r="A285" s="35"/>
      <c r="B285" s="20"/>
      <c r="C285" s="36"/>
    </row>
    <row r="286" spans="1:3" ht="20.45" customHeight="1">
      <c r="A286" s="35"/>
      <c r="B286" s="20"/>
      <c r="C286" s="36"/>
    </row>
    <row r="287" spans="1:3" ht="20.45" customHeight="1">
      <c r="A287" s="35"/>
      <c r="B287" s="20"/>
      <c r="C287" s="36"/>
    </row>
    <row r="288" spans="1:3" ht="20.45" customHeight="1">
      <c r="A288" s="35"/>
      <c r="B288" s="20"/>
      <c r="C288" s="36"/>
    </row>
    <row r="289" spans="1:3" ht="20.45" customHeight="1">
      <c r="A289" s="35"/>
      <c r="B289" s="20"/>
      <c r="C289" s="36"/>
    </row>
    <row r="290" spans="1:3" ht="20.45" customHeight="1">
      <c r="A290" s="35"/>
      <c r="B290" s="20"/>
      <c r="C290" s="36"/>
    </row>
    <row r="291" spans="1:3" ht="20.45" customHeight="1">
      <c r="A291" s="35"/>
      <c r="B291" s="20"/>
      <c r="C291" s="36"/>
    </row>
    <row r="292" spans="1:3" ht="20.45" customHeight="1">
      <c r="A292" s="35"/>
      <c r="B292" s="20"/>
      <c r="C292" s="36"/>
    </row>
    <row r="293" spans="1:3" ht="20.45" customHeight="1">
      <c r="A293" s="35"/>
      <c r="B293" s="20"/>
      <c r="C293" s="36"/>
    </row>
    <row r="294" spans="1:3" ht="20.45" customHeight="1">
      <c r="A294" s="35"/>
      <c r="B294" s="20"/>
      <c r="C294" s="36"/>
    </row>
    <row r="295" spans="1:3" ht="20.45" customHeight="1">
      <c r="A295" s="35"/>
      <c r="B295" s="20"/>
      <c r="C295" s="36"/>
    </row>
    <row r="296" spans="1:3" ht="20.45" customHeight="1">
      <c r="A296" s="35"/>
      <c r="B296" s="20"/>
      <c r="C296" s="36"/>
    </row>
    <row r="297" spans="1:3" ht="20.45" customHeight="1">
      <c r="A297" s="35"/>
      <c r="B297" s="20"/>
      <c r="C297" s="36"/>
    </row>
    <row r="298" spans="1:3" ht="20.45" customHeight="1">
      <c r="A298" s="35"/>
      <c r="B298" s="20"/>
      <c r="C298" s="36"/>
    </row>
    <row r="299" spans="1:3" ht="20.45" customHeight="1">
      <c r="A299" s="35"/>
      <c r="B299" s="20"/>
      <c r="C299" s="36"/>
    </row>
    <row r="300" spans="1:3" ht="20.45" customHeight="1">
      <c r="A300" s="35"/>
      <c r="B300" s="20"/>
      <c r="C300" s="36"/>
    </row>
    <row r="301" spans="1:3" ht="20.45" customHeight="1">
      <c r="A301" s="35"/>
      <c r="B301" s="20"/>
      <c r="C301" s="36"/>
    </row>
    <row r="302" spans="1:3" ht="20.45" customHeight="1">
      <c r="A302" s="35"/>
      <c r="B302" s="20"/>
      <c r="C302" s="36"/>
    </row>
    <row r="303" spans="1:3" ht="20.45" customHeight="1">
      <c r="A303" s="35"/>
      <c r="B303" s="20"/>
      <c r="C303" s="36"/>
    </row>
    <row r="304" spans="1:3" ht="20.45" customHeight="1">
      <c r="A304" s="35"/>
      <c r="B304" s="20"/>
      <c r="C304" s="36"/>
    </row>
    <row r="305" spans="1:3" ht="20.45" customHeight="1">
      <c r="A305" s="35"/>
      <c r="B305" s="20"/>
      <c r="C305" s="36"/>
    </row>
    <row r="306" spans="1:3" ht="20.45" customHeight="1">
      <c r="A306" s="35"/>
      <c r="B306" s="20"/>
      <c r="C306" s="36"/>
    </row>
    <row r="307" spans="1:3" ht="20.45" customHeight="1">
      <c r="A307" s="35"/>
      <c r="B307" s="20"/>
      <c r="C307" s="36"/>
    </row>
    <row r="308" spans="1:3" ht="20.45" customHeight="1">
      <c r="A308" s="35"/>
      <c r="B308" s="20"/>
      <c r="C308" s="36"/>
    </row>
    <row r="309" spans="1:3" ht="20.45" customHeight="1">
      <c r="A309" s="35"/>
      <c r="B309" s="20"/>
      <c r="C309" s="36"/>
    </row>
    <row r="310" spans="1:3" ht="20.45" customHeight="1">
      <c r="A310" s="35"/>
      <c r="B310" s="20"/>
      <c r="C310" s="36"/>
    </row>
    <row r="311" spans="1:3" ht="20.45" customHeight="1">
      <c r="A311" s="35"/>
      <c r="B311" s="20"/>
      <c r="C311" s="36"/>
    </row>
    <row r="312" spans="1:3" ht="20.45" customHeight="1">
      <c r="A312" s="35"/>
      <c r="B312" s="20"/>
      <c r="C312" s="36"/>
    </row>
    <row r="313" spans="1:3" ht="20.45" customHeight="1">
      <c r="A313" s="35"/>
      <c r="B313" s="20"/>
      <c r="C313" s="36"/>
    </row>
    <row r="314" spans="1:3" ht="20.45" customHeight="1">
      <c r="A314" s="35"/>
      <c r="B314" s="20"/>
      <c r="C314" s="36"/>
    </row>
    <row r="315" spans="1:3" ht="20.45" customHeight="1">
      <c r="A315" s="35"/>
      <c r="B315" s="20"/>
      <c r="C315" s="36"/>
    </row>
    <row r="316" spans="1:3" ht="20.45" customHeight="1">
      <c r="A316" s="35"/>
      <c r="B316" s="20"/>
      <c r="C316" s="36"/>
    </row>
    <row r="317" spans="1:3" ht="20.45" customHeight="1">
      <c r="A317" s="35"/>
      <c r="B317" s="20"/>
      <c r="C317" s="36"/>
    </row>
    <row r="318" spans="1:3" ht="20.45" customHeight="1">
      <c r="A318" s="35"/>
      <c r="B318" s="20"/>
      <c r="C318" s="36"/>
    </row>
    <row r="319" spans="1:3" ht="20.45" customHeight="1">
      <c r="A319" s="35"/>
      <c r="B319" s="20"/>
      <c r="C319" s="36"/>
    </row>
    <row r="320" spans="1:3" ht="20.45" customHeight="1">
      <c r="A320" s="35"/>
      <c r="B320" s="20"/>
      <c r="C320" s="36"/>
    </row>
    <row r="321" spans="1:3" ht="20.45" customHeight="1">
      <c r="A321" s="35"/>
      <c r="B321" s="20"/>
      <c r="C321" s="36"/>
    </row>
    <row r="322" spans="1:3" ht="20.45" customHeight="1">
      <c r="A322" s="35"/>
      <c r="B322" s="20"/>
      <c r="C322" s="36"/>
    </row>
    <row r="323" spans="1:3" ht="20.45" customHeight="1">
      <c r="A323" s="35"/>
      <c r="B323" s="20"/>
      <c r="C323" s="36"/>
    </row>
    <row r="324" spans="1:3" ht="20.45" customHeight="1">
      <c r="A324" s="35"/>
      <c r="B324" s="20"/>
      <c r="C324" s="36"/>
    </row>
    <row r="325" spans="1:3" ht="20.45" customHeight="1">
      <c r="A325" s="35"/>
      <c r="B325" s="20"/>
      <c r="C325" s="36"/>
    </row>
    <row r="326" spans="1:3" ht="20.45" customHeight="1">
      <c r="A326" s="35"/>
      <c r="B326" s="20"/>
      <c r="C326" s="36"/>
    </row>
    <row r="327" spans="1:3" ht="20.45" customHeight="1">
      <c r="A327" s="35"/>
      <c r="B327" s="20"/>
      <c r="C327" s="36"/>
    </row>
    <row r="328" spans="1:3" ht="20.45" customHeight="1">
      <c r="A328" s="35"/>
      <c r="B328" s="20"/>
      <c r="C328" s="36"/>
    </row>
    <row r="329" spans="1:3" ht="20.45" customHeight="1">
      <c r="A329" s="35"/>
      <c r="B329" s="20"/>
      <c r="C329" s="36"/>
    </row>
    <row r="330" spans="1:3" ht="20.45" customHeight="1">
      <c r="A330" s="35"/>
      <c r="B330" s="20"/>
      <c r="C330" s="36"/>
    </row>
    <row r="331" spans="1:3" ht="20.45" customHeight="1">
      <c r="A331" s="35"/>
      <c r="B331" s="20"/>
      <c r="C331" s="36"/>
    </row>
    <row r="332" spans="1:3" ht="20.45" customHeight="1">
      <c r="A332" s="35"/>
      <c r="B332" s="20"/>
      <c r="C332" s="36"/>
    </row>
    <row r="333" spans="1:3" ht="20.45" customHeight="1">
      <c r="A333" s="35"/>
      <c r="B333" s="20"/>
      <c r="C333" s="36"/>
    </row>
    <row r="334" spans="1:3" ht="20.45" customHeight="1">
      <c r="A334" s="35"/>
      <c r="B334" s="20"/>
      <c r="C334" s="36"/>
    </row>
    <row r="335" spans="1:3" ht="20.45" customHeight="1">
      <c r="A335" s="35"/>
      <c r="B335" s="20"/>
      <c r="C335" s="36"/>
    </row>
    <row r="336" spans="1:3" ht="20.45" customHeight="1">
      <c r="A336" s="35"/>
      <c r="B336" s="20"/>
      <c r="C336" s="36"/>
    </row>
    <row r="337" spans="1:3" ht="20.45" customHeight="1">
      <c r="A337" s="35"/>
      <c r="B337" s="20"/>
      <c r="C337" s="36"/>
    </row>
    <row r="338" spans="1:3" ht="20.45" customHeight="1">
      <c r="A338" s="35"/>
      <c r="B338" s="20"/>
      <c r="C338" s="36"/>
    </row>
    <row r="339" spans="1:3" ht="20.45" customHeight="1">
      <c r="A339" s="35"/>
      <c r="B339" s="20"/>
      <c r="C339" s="36"/>
    </row>
    <row r="340" spans="1:3" ht="20.45" customHeight="1">
      <c r="A340" s="35"/>
      <c r="B340" s="20"/>
      <c r="C340" s="36"/>
    </row>
    <row r="341" spans="1:3" ht="20.45" customHeight="1">
      <c r="A341" s="35"/>
      <c r="B341" s="20"/>
      <c r="C341" s="36"/>
    </row>
    <row r="342" spans="1:3" ht="20.45" customHeight="1">
      <c r="A342" s="35"/>
      <c r="B342" s="20"/>
      <c r="C342" s="36"/>
    </row>
    <row r="343" spans="1:3" ht="20.45" customHeight="1">
      <c r="A343" s="35"/>
      <c r="B343" s="20"/>
      <c r="C343" s="36"/>
    </row>
    <row r="344" spans="1:3" ht="20.45" customHeight="1">
      <c r="A344" s="35"/>
      <c r="B344" s="20"/>
      <c r="C344" s="36"/>
    </row>
    <row r="345" spans="1:3" ht="20.45" customHeight="1">
      <c r="A345" s="35"/>
      <c r="B345" s="20"/>
      <c r="C345" s="36"/>
    </row>
    <row r="346" spans="1:3" ht="20.45" customHeight="1">
      <c r="A346" s="35"/>
      <c r="B346" s="20"/>
      <c r="C346" s="36"/>
    </row>
    <row r="347" spans="1:3" ht="20.45" customHeight="1">
      <c r="A347" s="35"/>
      <c r="B347" s="20"/>
      <c r="C347" s="36"/>
    </row>
    <row r="348" spans="1:3" ht="20.45" customHeight="1">
      <c r="A348" s="35"/>
      <c r="B348" s="20"/>
      <c r="C348" s="36"/>
    </row>
    <row r="349" spans="1:3" ht="20.45" customHeight="1">
      <c r="A349" s="35"/>
      <c r="B349" s="20"/>
      <c r="C349" s="36"/>
    </row>
    <row r="350" spans="1:3" ht="20.45" customHeight="1">
      <c r="A350" s="35"/>
      <c r="B350" s="20"/>
      <c r="C350" s="36"/>
    </row>
    <row r="351" spans="1:3" ht="20.45" customHeight="1">
      <c r="A351" s="35"/>
      <c r="B351" s="20"/>
      <c r="C351" s="36"/>
    </row>
    <row r="352" spans="1:3" ht="20.45" customHeight="1">
      <c r="A352" s="35"/>
      <c r="B352" s="20"/>
      <c r="C352" s="36"/>
    </row>
    <row r="353" spans="1:3" ht="20.45" customHeight="1">
      <c r="A353" s="35"/>
      <c r="B353" s="20"/>
      <c r="C353" s="36"/>
    </row>
    <row r="354" spans="1:3" ht="20.45" customHeight="1">
      <c r="A354" s="35"/>
      <c r="B354" s="20"/>
      <c r="C354" s="36"/>
    </row>
    <row r="355" spans="1:3" ht="20.45" customHeight="1">
      <c r="A355" s="35"/>
      <c r="B355" s="20"/>
      <c r="C355" s="36"/>
    </row>
    <row r="356" spans="1:3" ht="20.45" customHeight="1">
      <c r="A356" s="35"/>
      <c r="B356" s="20"/>
      <c r="C356" s="36"/>
    </row>
    <row r="357" spans="1:3" ht="20.45" customHeight="1">
      <c r="A357" s="35"/>
      <c r="B357" s="20"/>
      <c r="C357" s="36"/>
    </row>
    <row r="358" spans="1:3" ht="20.45" customHeight="1">
      <c r="A358" s="35"/>
      <c r="B358" s="20"/>
      <c r="C358" s="36"/>
    </row>
    <row r="359" spans="1:3" ht="20.45" customHeight="1">
      <c r="A359" s="35"/>
      <c r="B359" s="20"/>
      <c r="C359" s="36"/>
    </row>
    <row r="360" spans="1:3" ht="20.45" customHeight="1">
      <c r="A360" s="35"/>
      <c r="B360" s="20"/>
      <c r="C360" s="36"/>
    </row>
    <row r="361" spans="1:3" ht="20.45" customHeight="1">
      <c r="A361" s="35"/>
      <c r="B361" s="20"/>
      <c r="C361" s="36"/>
    </row>
    <row r="362" spans="1:3" ht="20.45" customHeight="1">
      <c r="A362" s="35"/>
      <c r="B362" s="20"/>
      <c r="C362" s="36"/>
    </row>
    <row r="363" spans="1:3" ht="20.45" customHeight="1">
      <c r="A363" s="35"/>
      <c r="B363" s="20"/>
      <c r="C363" s="36"/>
    </row>
    <row r="364" spans="1:3" ht="20.45" customHeight="1">
      <c r="A364" s="35"/>
      <c r="B364" s="20"/>
      <c r="C364" s="36"/>
    </row>
    <row r="365" spans="1:3" ht="20.45" customHeight="1">
      <c r="A365" s="35"/>
      <c r="B365" s="20"/>
      <c r="C365" s="36"/>
    </row>
    <row r="366" spans="1:3" ht="20.45" customHeight="1">
      <c r="A366" s="35"/>
      <c r="B366" s="20"/>
      <c r="C366" s="36"/>
    </row>
    <row r="367" spans="1:3" ht="20.45" customHeight="1">
      <c r="A367" s="35"/>
      <c r="B367" s="20"/>
      <c r="C367" s="36"/>
    </row>
    <row r="368" spans="1:3" ht="20.45" customHeight="1">
      <c r="A368" s="35"/>
      <c r="B368" s="20"/>
      <c r="C368" s="36"/>
    </row>
    <row r="369" spans="1:3" ht="20.45" customHeight="1">
      <c r="A369" s="35"/>
      <c r="B369" s="20"/>
      <c r="C369" s="36"/>
    </row>
    <row r="370" spans="1:3" ht="20.45" customHeight="1">
      <c r="A370" s="35"/>
      <c r="B370" s="20"/>
      <c r="C370" s="36"/>
    </row>
    <row r="371" spans="1:3" ht="20.45" customHeight="1">
      <c r="A371" s="35"/>
      <c r="B371" s="20"/>
      <c r="C371" s="36"/>
    </row>
    <row r="372" spans="1:3" ht="20.45" customHeight="1">
      <c r="A372" s="35"/>
      <c r="B372" s="20"/>
      <c r="C372" s="36"/>
    </row>
    <row r="373" spans="1:3" ht="20.45" customHeight="1">
      <c r="A373" s="35"/>
      <c r="B373" s="20"/>
      <c r="C373" s="36"/>
    </row>
    <row r="374" spans="1:3" ht="20.45" customHeight="1">
      <c r="A374" s="35"/>
      <c r="B374" s="20"/>
      <c r="C374" s="36"/>
    </row>
    <row r="375" spans="1:3" ht="20.45" customHeight="1">
      <c r="A375" s="35"/>
      <c r="B375" s="20"/>
      <c r="C375" s="36"/>
    </row>
    <row r="376" spans="1:3" ht="20.45" customHeight="1">
      <c r="A376" s="35"/>
      <c r="B376" s="20"/>
      <c r="C376" s="36"/>
    </row>
    <row r="377" spans="1:3" ht="20.45" customHeight="1">
      <c r="A377" s="35"/>
      <c r="B377" s="20"/>
      <c r="C377" s="36"/>
    </row>
    <row r="378" spans="1:3" ht="20.45" customHeight="1">
      <c r="A378" s="35"/>
      <c r="B378" s="20"/>
      <c r="C378" s="36"/>
    </row>
    <row r="379" spans="1:3" ht="20.45" customHeight="1">
      <c r="A379" s="35"/>
      <c r="B379" s="20"/>
      <c r="C379" s="36"/>
    </row>
    <row r="380" spans="1:3" ht="20.45" customHeight="1">
      <c r="A380" s="35"/>
      <c r="B380" s="20"/>
      <c r="C380" s="36"/>
    </row>
    <row r="381" spans="1:3" ht="20.45" customHeight="1">
      <c r="A381" s="35"/>
      <c r="B381" s="20"/>
      <c r="C381" s="36"/>
    </row>
    <row r="382" spans="1:3" ht="20.45" customHeight="1">
      <c r="A382" s="35"/>
      <c r="B382" s="20"/>
      <c r="C382" s="36"/>
    </row>
    <row r="383" spans="1:3" ht="20.45" customHeight="1">
      <c r="A383" s="35"/>
      <c r="B383" s="20"/>
      <c r="C383" s="36"/>
    </row>
    <row r="384" spans="1:3" ht="20.45" customHeight="1">
      <c r="A384" s="35"/>
      <c r="B384" s="20"/>
      <c r="C384" s="36"/>
    </row>
    <row r="385" spans="1:3" ht="20.45" customHeight="1">
      <c r="A385" s="35"/>
      <c r="B385" s="20"/>
      <c r="C385" s="36"/>
    </row>
    <row r="386" spans="1:3" ht="20.45" customHeight="1">
      <c r="A386" s="35"/>
      <c r="B386" s="20"/>
      <c r="C386" s="36"/>
    </row>
    <row r="387" spans="1:3" ht="20.45" customHeight="1">
      <c r="A387" s="35"/>
      <c r="B387" s="20"/>
      <c r="C387" s="36"/>
    </row>
    <row r="388" spans="1:3" ht="20.45" customHeight="1">
      <c r="A388" s="35"/>
      <c r="B388" s="20"/>
      <c r="C388" s="36"/>
    </row>
    <row r="389" spans="1:3" ht="20.45" customHeight="1">
      <c r="A389" s="35"/>
      <c r="B389" s="20"/>
      <c r="C389" s="36"/>
    </row>
    <row r="390" spans="1:3" ht="20.45" customHeight="1">
      <c r="A390" s="35"/>
      <c r="B390" s="20"/>
      <c r="C390" s="36"/>
    </row>
    <row r="391" spans="1:3" ht="20.45" customHeight="1">
      <c r="A391" s="35"/>
      <c r="B391" s="20"/>
      <c r="C391" s="36"/>
    </row>
    <row r="392" spans="1:3" ht="20.45" customHeight="1">
      <c r="A392" s="35"/>
      <c r="B392" s="20"/>
      <c r="C392" s="36"/>
    </row>
    <row r="393" spans="1:3" ht="20.45" customHeight="1">
      <c r="A393" s="35"/>
      <c r="B393" s="20"/>
      <c r="C393" s="36"/>
    </row>
    <row r="394" spans="1:3" ht="20.45" customHeight="1">
      <c r="A394" s="35"/>
      <c r="B394" s="20"/>
      <c r="C394" s="36"/>
    </row>
  </sheetData>
  <dataConsolidate/>
  <phoneticPr fontId="1" type="noConversion"/>
  <printOptions horizontalCentered="1" gridLines="1"/>
  <pageMargins left="0.70866141732283472" right="0.70866141732283472" top="0.70866141732283472" bottom="0.39370078740157483" header="0.31496062992125984" footer="0.31496062992125984"/>
  <pageSetup paperSize="9" scale="60" orientation="landscape" r:id="rId1"/>
  <headerFooter>
    <oddHeader>&amp;C银联智策工时   月分配表</oddHeader>
    <oddFooter>&amp;R&amp;P&amp;N</oddFooter>
  </headerFooter>
  <rowBreaks count="1" manualBreakCount="1">
    <brk id="40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"/>
  <sheetViews>
    <sheetView workbookViewId="0"/>
  </sheetViews>
  <sheetFormatPr defaultRowHeight="13.5"/>
  <cols>
    <col min="1" max="1" width="18.25" bestFit="1" customWidth="1"/>
    <col min="2" max="2" width="11.75" bestFit="1" customWidth="1"/>
    <col min="3" max="3" width="15.25" bestFit="1" customWidth="1"/>
    <col min="4" max="4" width="11.75" bestFit="1" customWidth="1"/>
    <col min="5" max="5" width="15.25" bestFit="1" customWidth="1"/>
    <col min="6" max="6" width="14.125" bestFit="1" customWidth="1"/>
    <col min="7" max="9" width="11.75" bestFit="1" customWidth="1"/>
    <col min="10" max="10" width="10.375" bestFit="1" customWidth="1"/>
    <col min="11" max="11" width="17.75" bestFit="1" customWidth="1"/>
    <col min="12" max="12" width="16.625" bestFit="1" customWidth="1"/>
    <col min="13" max="13" width="11.75" bestFit="1" customWidth="1"/>
    <col min="14" max="15" width="14.125" bestFit="1" customWidth="1"/>
    <col min="16" max="16" width="15.25" bestFit="1" customWidth="1"/>
    <col min="17" max="17" width="16.625" bestFit="1" customWidth="1"/>
    <col min="18" max="18" width="15.25" bestFit="1" customWidth="1"/>
    <col min="19" max="19" width="16.625" bestFit="1" customWidth="1"/>
    <col min="20" max="20" width="17.75" bestFit="1" customWidth="1"/>
    <col min="21" max="21" width="11.75" bestFit="1" customWidth="1"/>
    <col min="22" max="23" width="14.125" bestFit="1" customWidth="1"/>
    <col min="24" max="25" width="11.75" bestFit="1" customWidth="1"/>
    <col min="26" max="26" width="15.25" bestFit="1" customWidth="1"/>
    <col min="27" max="27" width="12.875" bestFit="1" customWidth="1"/>
    <col min="28" max="28" width="16.625" bestFit="1" customWidth="1"/>
    <col min="29" max="29" width="12.875" bestFit="1" customWidth="1"/>
    <col min="30" max="30" width="15.25" bestFit="1" customWidth="1"/>
    <col min="31" max="31" width="5.75" bestFit="1" customWidth="1"/>
    <col min="32" max="33" width="10" bestFit="1" customWidth="1"/>
    <col min="34" max="34" width="6" bestFit="1" customWidth="1"/>
    <col min="35" max="36" width="5.75" bestFit="1" customWidth="1"/>
    <col min="37" max="37" width="10" bestFit="1" customWidth="1"/>
    <col min="38" max="39" width="5.75" bestFit="1" customWidth="1"/>
    <col min="40" max="40" width="8" bestFit="1" customWidth="1"/>
    <col min="41" max="41" width="6" bestFit="1" customWidth="1"/>
  </cols>
  <sheetData>
    <row r="1" spans="1:41">
      <c r="A1" s="2" t="s">
        <v>119</v>
      </c>
      <c r="B1" s="2" t="s">
        <v>116</v>
      </c>
    </row>
    <row r="2" spans="1:41">
      <c r="A2" s="2" t="s">
        <v>117</v>
      </c>
      <c r="B2" t="s">
        <v>90</v>
      </c>
      <c r="C2" t="s">
        <v>189</v>
      </c>
      <c r="D2" t="s">
        <v>17</v>
      </c>
      <c r="E2" t="s">
        <v>190</v>
      </c>
      <c r="F2" t="s">
        <v>195</v>
      </c>
      <c r="G2" t="s">
        <v>178</v>
      </c>
      <c r="H2" t="s">
        <v>198</v>
      </c>
      <c r="I2" t="s">
        <v>179</v>
      </c>
      <c r="J2" t="s">
        <v>76</v>
      </c>
      <c r="K2" t="s">
        <v>196</v>
      </c>
      <c r="L2" t="s">
        <v>36</v>
      </c>
      <c r="M2" t="s">
        <v>12</v>
      </c>
      <c r="N2" t="s">
        <v>66</v>
      </c>
      <c r="O2" t="s">
        <v>91</v>
      </c>
      <c r="P2" t="s">
        <v>197</v>
      </c>
      <c r="Q2" t="s">
        <v>199</v>
      </c>
      <c r="R2" t="s">
        <v>80</v>
      </c>
      <c r="S2" t="s">
        <v>62</v>
      </c>
      <c r="T2" t="s">
        <v>93</v>
      </c>
      <c r="U2" t="s">
        <v>69</v>
      </c>
      <c r="V2" t="s">
        <v>10</v>
      </c>
      <c r="W2" t="s">
        <v>21</v>
      </c>
      <c r="X2" t="s">
        <v>82</v>
      </c>
      <c r="Y2" t="s">
        <v>84</v>
      </c>
      <c r="Z2" t="s">
        <v>87</v>
      </c>
      <c r="AA2" t="s">
        <v>186</v>
      </c>
      <c r="AB2" t="s">
        <v>191</v>
      </c>
      <c r="AC2" t="s">
        <v>83</v>
      </c>
      <c r="AD2" t="s">
        <v>194</v>
      </c>
      <c r="AE2" t="s">
        <v>34</v>
      </c>
      <c r="AF2" t="s">
        <v>30</v>
      </c>
      <c r="AG2" t="s">
        <v>8</v>
      </c>
      <c r="AH2" t="s">
        <v>97</v>
      </c>
      <c r="AI2" t="s">
        <v>27</v>
      </c>
      <c r="AJ2" t="s">
        <v>16</v>
      </c>
      <c r="AK2" t="s">
        <v>9</v>
      </c>
      <c r="AL2" t="s">
        <v>68</v>
      </c>
      <c r="AM2" t="s">
        <v>102</v>
      </c>
      <c r="AN2" t="s">
        <v>177</v>
      </c>
      <c r="AO2" t="s">
        <v>118</v>
      </c>
    </row>
    <row r="3" spans="1:41">
      <c r="A3" s="3" t="s">
        <v>61</v>
      </c>
      <c r="B3" s="5"/>
      <c r="C3" s="5"/>
      <c r="D3" s="5"/>
      <c r="E3" s="5"/>
      <c r="F3" s="5"/>
      <c r="G3" s="5"/>
      <c r="H3" s="5">
        <v>16</v>
      </c>
      <c r="I3" s="5"/>
      <c r="J3" s="5"/>
      <c r="K3" s="5"/>
      <c r="L3" s="5"/>
      <c r="M3" s="5"/>
      <c r="N3" s="5"/>
      <c r="O3" s="5"/>
      <c r="P3" s="5">
        <v>8</v>
      </c>
      <c r="Q3" s="5">
        <v>16</v>
      </c>
      <c r="R3" s="5"/>
      <c r="S3" s="5">
        <v>152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>
        <v>8</v>
      </c>
      <c r="AG3" s="5"/>
      <c r="AH3" s="5"/>
      <c r="AI3" s="5"/>
      <c r="AJ3" s="5"/>
      <c r="AK3" s="5"/>
      <c r="AL3" s="5"/>
      <c r="AM3" s="5"/>
      <c r="AN3" s="5"/>
      <c r="AO3" s="5">
        <v>200</v>
      </c>
    </row>
    <row r="4" spans="1:41">
      <c r="A4" s="3" t="s">
        <v>56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>
        <v>184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>
        <v>8</v>
      </c>
      <c r="AG4" s="5"/>
      <c r="AH4" s="5"/>
      <c r="AI4" s="5">
        <v>8</v>
      </c>
      <c r="AJ4" s="5"/>
      <c r="AK4" s="5"/>
      <c r="AL4" s="5"/>
      <c r="AM4" s="5"/>
      <c r="AN4" s="5"/>
      <c r="AO4" s="5">
        <v>200</v>
      </c>
    </row>
    <row r="5" spans="1:41">
      <c r="A5" s="3" t="s">
        <v>46</v>
      </c>
      <c r="B5" s="5">
        <v>145</v>
      </c>
      <c r="C5" s="5"/>
      <c r="D5" s="5">
        <v>9</v>
      </c>
      <c r="E5" s="5"/>
      <c r="F5" s="5"/>
      <c r="G5" s="5"/>
      <c r="H5" s="5"/>
      <c r="I5" s="5"/>
      <c r="J5" s="5"/>
      <c r="K5" s="5"/>
      <c r="L5" s="5"/>
      <c r="M5" s="5">
        <v>19</v>
      </c>
      <c r="N5" s="5"/>
      <c r="O5" s="5"/>
      <c r="P5" s="5">
        <v>15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>
        <v>8</v>
      </c>
      <c r="AG5" s="5"/>
      <c r="AH5" s="5"/>
      <c r="AI5" s="5">
        <v>4</v>
      </c>
      <c r="AJ5" s="5"/>
      <c r="AK5" s="5"/>
      <c r="AL5" s="5"/>
      <c r="AM5" s="5"/>
      <c r="AN5" s="5"/>
      <c r="AO5" s="5">
        <v>200</v>
      </c>
    </row>
    <row r="6" spans="1:41">
      <c r="A6" s="3" t="s">
        <v>108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>
        <v>168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>
        <v>8</v>
      </c>
      <c r="AG6" s="5"/>
      <c r="AH6" s="5"/>
      <c r="AI6" s="5">
        <v>24</v>
      </c>
      <c r="AJ6" s="5"/>
      <c r="AK6" s="5"/>
      <c r="AL6" s="5"/>
      <c r="AM6" s="5"/>
      <c r="AN6" s="5"/>
      <c r="AO6" s="5">
        <v>200</v>
      </c>
    </row>
    <row r="7" spans="1:41">
      <c r="A7" s="3" t="s">
        <v>40</v>
      </c>
      <c r="B7" s="5"/>
      <c r="C7" s="5"/>
      <c r="D7" s="5"/>
      <c r="E7" s="5"/>
      <c r="F7" s="5">
        <v>74</v>
      </c>
      <c r="G7" s="5"/>
      <c r="H7" s="5"/>
      <c r="I7" s="5"/>
      <c r="J7" s="5"/>
      <c r="K7" s="5">
        <v>14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>
        <v>2</v>
      </c>
      <c r="Z7" s="5"/>
      <c r="AA7" s="5">
        <v>64</v>
      </c>
      <c r="AB7" s="5"/>
      <c r="AC7" s="5"/>
      <c r="AD7" s="5"/>
      <c r="AE7" s="5"/>
      <c r="AF7" s="5">
        <v>8</v>
      </c>
      <c r="AG7" s="5">
        <v>22</v>
      </c>
      <c r="AH7" s="5">
        <v>8</v>
      </c>
      <c r="AI7" s="5"/>
      <c r="AJ7" s="5"/>
      <c r="AK7" s="5">
        <v>8</v>
      </c>
      <c r="AL7" s="5"/>
      <c r="AM7" s="5"/>
      <c r="AN7" s="5"/>
      <c r="AO7" s="5">
        <v>200</v>
      </c>
    </row>
    <row r="8" spans="1:41">
      <c r="A8" s="3" t="s">
        <v>112</v>
      </c>
      <c r="B8" s="5">
        <v>14</v>
      </c>
      <c r="C8" s="5"/>
      <c r="D8" s="5"/>
      <c r="E8" s="5"/>
      <c r="F8" s="5"/>
      <c r="G8" s="5">
        <v>5</v>
      </c>
      <c r="H8" s="5"/>
      <c r="I8" s="5"/>
      <c r="J8" s="5"/>
      <c r="K8" s="5"/>
      <c r="L8" s="5">
        <v>81</v>
      </c>
      <c r="M8" s="5">
        <v>15</v>
      </c>
      <c r="N8" s="5">
        <v>13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>
        <v>8</v>
      </c>
      <c r="AG8" s="5"/>
      <c r="AH8" s="5"/>
      <c r="AI8" s="5">
        <v>64</v>
      </c>
      <c r="AJ8" s="5"/>
      <c r="AK8" s="5"/>
      <c r="AL8" s="5"/>
      <c r="AM8" s="5"/>
      <c r="AN8" s="5"/>
      <c r="AO8" s="5">
        <v>200</v>
      </c>
    </row>
    <row r="9" spans="1:41">
      <c r="A9" s="3" t="s">
        <v>45</v>
      </c>
      <c r="B9" s="5">
        <v>51</v>
      </c>
      <c r="C9" s="5"/>
      <c r="D9" s="5"/>
      <c r="E9" s="5"/>
      <c r="F9" s="5"/>
      <c r="G9" s="5">
        <v>21</v>
      </c>
      <c r="H9" s="5"/>
      <c r="I9" s="5"/>
      <c r="J9" s="5"/>
      <c r="K9" s="5"/>
      <c r="L9" s="5">
        <v>46</v>
      </c>
      <c r="M9" s="5">
        <v>27</v>
      </c>
      <c r="N9" s="5">
        <v>11</v>
      </c>
      <c r="O9" s="5"/>
      <c r="P9" s="5"/>
      <c r="Q9" s="5"/>
      <c r="R9" s="5"/>
      <c r="S9" s="5">
        <v>25</v>
      </c>
      <c r="T9" s="5"/>
      <c r="U9" s="5"/>
      <c r="V9" s="5"/>
      <c r="W9" s="5"/>
      <c r="X9" s="5"/>
      <c r="Y9" s="5"/>
      <c r="Z9" s="5"/>
      <c r="AA9" s="5"/>
      <c r="AB9" s="5">
        <v>11</v>
      </c>
      <c r="AC9" s="5"/>
      <c r="AD9" s="5"/>
      <c r="AE9" s="5"/>
      <c r="AF9" s="5">
        <v>8</v>
      </c>
      <c r="AG9" s="5"/>
      <c r="AH9" s="5"/>
      <c r="AI9" s="5"/>
      <c r="AJ9" s="5"/>
      <c r="AK9" s="5"/>
      <c r="AL9" s="5"/>
      <c r="AM9" s="5"/>
      <c r="AN9" s="5"/>
      <c r="AO9" s="5">
        <v>200</v>
      </c>
    </row>
    <row r="10" spans="1:41">
      <c r="A10" s="3" t="s">
        <v>57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192</v>
      </c>
      <c r="X10" s="5"/>
      <c r="Y10" s="5"/>
      <c r="Z10" s="5"/>
      <c r="AA10" s="5"/>
      <c r="AB10" s="5"/>
      <c r="AC10" s="5"/>
      <c r="AD10" s="5"/>
      <c r="AE10" s="5"/>
      <c r="AF10" s="5">
        <v>8</v>
      </c>
      <c r="AG10" s="5"/>
      <c r="AH10" s="5"/>
      <c r="AI10" s="5"/>
      <c r="AJ10" s="5"/>
      <c r="AK10" s="5"/>
      <c r="AL10" s="5"/>
      <c r="AM10" s="5"/>
      <c r="AN10" s="5"/>
      <c r="AO10" s="5">
        <v>200</v>
      </c>
    </row>
    <row r="11" spans="1:41">
      <c r="A11" s="3" t="s">
        <v>51</v>
      </c>
      <c r="B11" s="5"/>
      <c r="C11" s="5"/>
      <c r="D11" s="5"/>
      <c r="E11" s="5"/>
      <c r="F11" s="5"/>
      <c r="G11" s="5"/>
      <c r="H11" s="5"/>
      <c r="I11" s="5"/>
      <c r="J11" s="5">
        <v>6</v>
      </c>
      <c r="K11" s="5"/>
      <c r="L11" s="5"/>
      <c r="M11" s="5"/>
      <c r="N11" s="5"/>
      <c r="O11" s="5"/>
      <c r="P11" s="5"/>
      <c r="Q11" s="5"/>
      <c r="R11" s="5"/>
      <c r="S11" s="5"/>
      <c r="T11" s="5">
        <v>112</v>
      </c>
      <c r="U11" s="5"/>
      <c r="V11" s="5"/>
      <c r="W11" s="5"/>
      <c r="X11" s="5">
        <v>34</v>
      </c>
      <c r="Y11" s="5"/>
      <c r="Z11" s="5"/>
      <c r="AA11" s="5"/>
      <c r="AB11" s="5"/>
      <c r="AC11" s="5">
        <v>16</v>
      </c>
      <c r="AD11" s="5"/>
      <c r="AE11" s="5"/>
      <c r="AF11" s="5">
        <v>8</v>
      </c>
      <c r="AG11" s="5"/>
      <c r="AH11" s="5"/>
      <c r="AI11" s="5">
        <v>24</v>
      </c>
      <c r="AJ11" s="5"/>
      <c r="AK11" s="5"/>
      <c r="AL11" s="5"/>
      <c r="AM11" s="5"/>
      <c r="AN11" s="5"/>
      <c r="AO11" s="5">
        <v>200</v>
      </c>
    </row>
    <row r="12" spans="1:41">
      <c r="A12" s="3" t="s">
        <v>44</v>
      </c>
      <c r="B12" s="5">
        <v>24</v>
      </c>
      <c r="C12" s="5"/>
      <c r="D12" s="5"/>
      <c r="E12" s="5"/>
      <c r="F12" s="5"/>
      <c r="G12" s="5"/>
      <c r="H12" s="5"/>
      <c r="I12" s="5">
        <v>16</v>
      </c>
      <c r="J12" s="5"/>
      <c r="K12" s="5"/>
      <c r="L12" s="5"/>
      <c r="M12" s="5"/>
      <c r="N12" s="5"/>
      <c r="O12" s="5"/>
      <c r="P12" s="5"/>
      <c r="Q12" s="5"/>
      <c r="R12" s="5"/>
      <c r="S12" s="5">
        <v>40</v>
      </c>
      <c r="T12" s="5">
        <v>32</v>
      </c>
      <c r="U12" s="5"/>
      <c r="V12" s="5"/>
      <c r="W12" s="5"/>
      <c r="X12" s="5"/>
      <c r="Y12" s="5"/>
      <c r="Z12" s="5"/>
      <c r="AA12" s="5"/>
      <c r="AB12" s="5">
        <v>80</v>
      </c>
      <c r="AC12" s="5"/>
      <c r="AD12" s="5"/>
      <c r="AE12" s="5"/>
      <c r="AF12" s="5">
        <v>8</v>
      </c>
      <c r="AG12" s="5"/>
      <c r="AH12" s="5"/>
      <c r="AI12" s="5"/>
      <c r="AJ12" s="5"/>
      <c r="AK12" s="5"/>
      <c r="AL12" s="5"/>
      <c r="AM12" s="5"/>
      <c r="AN12" s="5"/>
      <c r="AO12" s="5">
        <v>200</v>
      </c>
    </row>
    <row r="13" spans="1:41">
      <c r="A13" s="3" t="s">
        <v>115</v>
      </c>
      <c r="B13" s="5"/>
      <c r="C13" s="5"/>
      <c r="D13" s="5"/>
      <c r="E13" s="5"/>
      <c r="F13" s="5">
        <v>152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>
        <v>152</v>
      </c>
    </row>
    <row r="14" spans="1:41">
      <c r="A14" s="3" t="s">
        <v>200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32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>
        <v>32</v>
      </c>
    </row>
    <row r="15" spans="1:41">
      <c r="A15" s="3" t="s">
        <v>113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>
        <v>8</v>
      </c>
      <c r="AG15" s="5">
        <v>192</v>
      </c>
      <c r="AH15" s="5"/>
      <c r="AI15" s="5"/>
      <c r="AJ15" s="5"/>
      <c r="AK15" s="5"/>
      <c r="AL15" s="5"/>
      <c r="AM15" s="5"/>
      <c r="AN15" s="5"/>
      <c r="AO15" s="5">
        <v>200</v>
      </c>
    </row>
    <row r="16" spans="1:41">
      <c r="A16" s="3" t="s">
        <v>53</v>
      </c>
      <c r="B16" s="5"/>
      <c r="C16" s="5"/>
      <c r="D16" s="5"/>
      <c r="E16" s="5"/>
      <c r="F16" s="5"/>
      <c r="G16" s="5">
        <v>24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>
        <v>16</v>
      </c>
      <c r="AF16" s="5"/>
      <c r="AG16" s="5"/>
      <c r="AH16" s="5"/>
      <c r="AI16" s="5"/>
      <c r="AJ16" s="5"/>
      <c r="AK16" s="5"/>
      <c r="AL16" s="5"/>
      <c r="AM16" s="5"/>
      <c r="AN16" s="5"/>
      <c r="AO16" s="5">
        <v>40</v>
      </c>
    </row>
    <row r="17" spans="1:41">
      <c r="A17" s="3" t="s">
        <v>54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77</v>
      </c>
      <c r="V17" s="5">
        <v>31</v>
      </c>
      <c r="W17" s="5">
        <v>41</v>
      </c>
      <c r="X17" s="5"/>
      <c r="Y17" s="5"/>
      <c r="Z17" s="5"/>
      <c r="AA17" s="5">
        <v>35</v>
      </c>
      <c r="AB17" s="5"/>
      <c r="AC17" s="5"/>
      <c r="AD17" s="5"/>
      <c r="AE17" s="5">
        <v>8</v>
      </c>
      <c r="AF17" s="5">
        <v>8</v>
      </c>
      <c r="AG17" s="5"/>
      <c r="AH17" s="5"/>
      <c r="AI17" s="5"/>
      <c r="AJ17" s="5"/>
      <c r="AK17" s="5"/>
      <c r="AL17" s="5"/>
      <c r="AM17" s="5"/>
      <c r="AN17" s="5"/>
      <c r="AO17" s="5">
        <v>200</v>
      </c>
    </row>
    <row r="18" spans="1:41">
      <c r="A18" s="3" t="s">
        <v>110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>
        <v>42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>
        <v>40</v>
      </c>
      <c r="Y18" s="5"/>
      <c r="Z18" s="5"/>
      <c r="AA18" s="5"/>
      <c r="AB18" s="5"/>
      <c r="AC18" s="5">
        <v>110</v>
      </c>
      <c r="AD18" s="5"/>
      <c r="AE18" s="5"/>
      <c r="AF18" s="5">
        <v>8</v>
      </c>
      <c r="AG18" s="5"/>
      <c r="AH18" s="5"/>
      <c r="AI18" s="5"/>
      <c r="AJ18" s="5"/>
      <c r="AK18" s="5"/>
      <c r="AL18" s="5"/>
      <c r="AM18" s="5"/>
      <c r="AN18" s="5"/>
      <c r="AO18" s="5">
        <v>200</v>
      </c>
    </row>
    <row r="19" spans="1:41">
      <c r="A19" s="3" t="s">
        <v>41</v>
      </c>
      <c r="B19" s="5">
        <v>32</v>
      </c>
      <c r="C19" s="5">
        <v>4</v>
      </c>
      <c r="D19" s="5"/>
      <c r="E19" s="5">
        <v>8</v>
      </c>
      <c r="F19" s="5"/>
      <c r="G19" s="5">
        <v>8</v>
      </c>
      <c r="H19" s="5">
        <v>4</v>
      </c>
      <c r="I19" s="5">
        <v>4</v>
      </c>
      <c r="J19" s="5"/>
      <c r="K19" s="5"/>
      <c r="L19" s="5">
        <v>4</v>
      </c>
      <c r="M19" s="5">
        <v>37</v>
      </c>
      <c r="N19" s="5">
        <v>16</v>
      </c>
      <c r="O19" s="5">
        <v>2</v>
      </c>
      <c r="P19" s="5">
        <v>6</v>
      </c>
      <c r="Q19" s="5"/>
      <c r="R19" s="5"/>
      <c r="S19" s="5"/>
      <c r="T19" s="5"/>
      <c r="U19" s="5"/>
      <c r="V19" s="5"/>
      <c r="W19" s="5"/>
      <c r="X19" s="5"/>
      <c r="Y19" s="5"/>
      <c r="Z19" s="5">
        <v>2</v>
      </c>
      <c r="AA19" s="5"/>
      <c r="AB19" s="5">
        <v>12</v>
      </c>
      <c r="AC19" s="5"/>
      <c r="AD19" s="5"/>
      <c r="AE19" s="5"/>
      <c r="AF19" s="5">
        <v>8</v>
      </c>
      <c r="AG19" s="5"/>
      <c r="AH19" s="5"/>
      <c r="AI19" s="5">
        <v>24</v>
      </c>
      <c r="AJ19" s="5"/>
      <c r="AK19" s="5">
        <v>29</v>
      </c>
      <c r="AL19" s="5"/>
      <c r="AM19" s="5"/>
      <c r="AN19" s="5"/>
      <c r="AO19" s="5">
        <v>200</v>
      </c>
    </row>
    <row r="20" spans="1:41">
      <c r="A20" s="3" t="s">
        <v>109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168</v>
      </c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>
        <v>8</v>
      </c>
      <c r="AG20" s="5"/>
      <c r="AH20" s="5"/>
      <c r="AI20" s="5"/>
      <c r="AJ20" s="5"/>
      <c r="AK20" s="5"/>
      <c r="AL20" s="5">
        <v>24</v>
      </c>
      <c r="AM20" s="5"/>
      <c r="AN20" s="5"/>
      <c r="AO20" s="5">
        <v>200</v>
      </c>
    </row>
    <row r="21" spans="1:41">
      <c r="A21" s="3" t="s">
        <v>184</v>
      </c>
      <c r="B21" s="5">
        <v>16</v>
      </c>
      <c r="C21" s="5"/>
      <c r="D21" s="5"/>
      <c r="E21" s="5"/>
      <c r="F21" s="5"/>
      <c r="G21" s="5"/>
      <c r="H21" s="5"/>
      <c r="I21" s="5"/>
      <c r="J21" s="5"/>
      <c r="K21" s="5"/>
      <c r="L21" s="5">
        <v>80</v>
      </c>
      <c r="M21" s="5"/>
      <c r="N21" s="5"/>
      <c r="O21" s="5"/>
      <c r="P21" s="5"/>
      <c r="Q21" s="5"/>
      <c r="R21" s="5"/>
      <c r="S21" s="5">
        <v>68</v>
      </c>
      <c r="T21" s="5"/>
      <c r="U21" s="5"/>
      <c r="V21" s="5"/>
      <c r="W21" s="5"/>
      <c r="X21" s="5"/>
      <c r="Y21" s="5"/>
      <c r="Z21" s="5"/>
      <c r="AA21" s="5"/>
      <c r="AB21" s="5">
        <v>24</v>
      </c>
      <c r="AC21" s="5"/>
      <c r="AD21" s="5"/>
      <c r="AE21" s="5">
        <v>4</v>
      </c>
      <c r="AF21" s="5">
        <v>8</v>
      </c>
      <c r="AG21" s="5"/>
      <c r="AH21" s="5"/>
      <c r="AI21" s="5"/>
      <c r="AJ21" s="5"/>
      <c r="AK21" s="5"/>
      <c r="AL21" s="5"/>
      <c r="AM21" s="5"/>
      <c r="AN21" s="5"/>
      <c r="AO21" s="5">
        <v>200</v>
      </c>
    </row>
    <row r="22" spans="1:41">
      <c r="A22" s="3" t="s">
        <v>49</v>
      </c>
      <c r="B22" s="5"/>
      <c r="C22" s="5"/>
      <c r="D22" s="5"/>
      <c r="E22" s="5"/>
      <c r="F22" s="5"/>
      <c r="G22" s="5"/>
      <c r="H22" s="5"/>
      <c r="I22" s="5"/>
      <c r="J22" s="5">
        <v>12</v>
      </c>
      <c r="K22" s="5"/>
      <c r="L22" s="5">
        <v>2</v>
      </c>
      <c r="M22" s="5"/>
      <c r="N22" s="5"/>
      <c r="O22" s="5"/>
      <c r="P22" s="5"/>
      <c r="Q22" s="5"/>
      <c r="R22" s="5">
        <v>2</v>
      </c>
      <c r="S22" s="5"/>
      <c r="T22" s="5"/>
      <c r="U22" s="5"/>
      <c r="V22" s="5"/>
      <c r="W22" s="5"/>
      <c r="X22" s="5"/>
      <c r="Y22" s="5"/>
      <c r="Z22" s="5">
        <v>28</v>
      </c>
      <c r="AA22" s="5"/>
      <c r="AB22" s="5"/>
      <c r="AC22" s="5">
        <v>124.5</v>
      </c>
      <c r="AD22" s="5"/>
      <c r="AE22" s="5"/>
      <c r="AF22" s="5">
        <v>8</v>
      </c>
      <c r="AG22" s="5"/>
      <c r="AH22" s="5">
        <v>4.5</v>
      </c>
      <c r="AI22" s="5">
        <v>12</v>
      </c>
      <c r="AJ22" s="5">
        <v>7</v>
      </c>
      <c r="AK22" s="5"/>
      <c r="AL22" s="5"/>
      <c r="AM22" s="5"/>
      <c r="AN22" s="5"/>
      <c r="AO22" s="5">
        <v>200</v>
      </c>
    </row>
    <row r="23" spans="1:41">
      <c r="A23" s="3" t="s">
        <v>111</v>
      </c>
      <c r="B23" s="5"/>
      <c r="C23" s="5"/>
      <c r="D23" s="5"/>
      <c r="E23" s="5"/>
      <c r="F23" s="5">
        <v>84</v>
      </c>
      <c r="G23" s="5"/>
      <c r="H23" s="5"/>
      <c r="I23" s="5"/>
      <c r="J23" s="5">
        <v>4</v>
      </c>
      <c r="K23" s="5">
        <v>96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>
        <v>8</v>
      </c>
      <c r="AG23" s="5"/>
      <c r="AH23" s="5"/>
      <c r="AI23" s="5"/>
      <c r="AJ23" s="5">
        <v>8</v>
      </c>
      <c r="AK23" s="5"/>
      <c r="AL23" s="5"/>
      <c r="AM23" s="5"/>
      <c r="AN23" s="5"/>
      <c r="AO23" s="5">
        <v>200</v>
      </c>
    </row>
    <row r="24" spans="1:41">
      <c r="A24" s="3" t="s">
        <v>58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>
        <v>8</v>
      </c>
      <c r="AG24" s="5">
        <v>140</v>
      </c>
      <c r="AH24" s="5">
        <v>44</v>
      </c>
      <c r="AI24" s="5">
        <v>8</v>
      </c>
      <c r="AJ24" s="5"/>
      <c r="AK24" s="5"/>
      <c r="AL24" s="5"/>
      <c r="AM24" s="5"/>
      <c r="AN24" s="5"/>
      <c r="AO24" s="5">
        <v>200</v>
      </c>
    </row>
    <row r="25" spans="1:41">
      <c r="A25" s="3" t="s">
        <v>60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>
        <v>8</v>
      </c>
      <c r="AF25" s="5">
        <v>8</v>
      </c>
      <c r="AG25" s="5">
        <v>160</v>
      </c>
      <c r="AH25" s="5"/>
      <c r="AI25" s="5">
        <v>24</v>
      </c>
      <c r="AJ25" s="5"/>
      <c r="AK25" s="5"/>
      <c r="AL25" s="5"/>
      <c r="AM25" s="5"/>
      <c r="AN25" s="5"/>
      <c r="AO25" s="5">
        <v>200</v>
      </c>
    </row>
    <row r="26" spans="1:41">
      <c r="A26" s="3" t="s">
        <v>114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>
        <v>4</v>
      </c>
      <c r="Q26" s="5">
        <v>16</v>
      </c>
      <c r="R26" s="5"/>
      <c r="S26" s="5"/>
      <c r="T26" s="5">
        <v>96</v>
      </c>
      <c r="U26" s="5"/>
      <c r="V26" s="5"/>
      <c r="W26" s="5"/>
      <c r="X26" s="5"/>
      <c r="Y26" s="5"/>
      <c r="Z26" s="5"/>
      <c r="AA26" s="5"/>
      <c r="AB26" s="5"/>
      <c r="AC26" s="5"/>
      <c r="AD26" s="5">
        <v>32</v>
      </c>
      <c r="AE26" s="5"/>
      <c r="AF26" s="5"/>
      <c r="AG26" s="5"/>
      <c r="AH26" s="5"/>
      <c r="AI26" s="5"/>
      <c r="AJ26" s="5"/>
      <c r="AK26" s="5">
        <v>52</v>
      </c>
      <c r="AL26" s="5"/>
      <c r="AM26" s="5"/>
      <c r="AN26" s="5"/>
      <c r="AO26" s="5">
        <v>200</v>
      </c>
    </row>
    <row r="27" spans="1:41">
      <c r="A27" s="3" t="s">
        <v>201</v>
      </c>
      <c r="B27" s="5">
        <v>96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>
        <v>8</v>
      </c>
      <c r="AG27" s="5"/>
      <c r="AH27" s="5"/>
      <c r="AI27" s="5"/>
      <c r="AJ27" s="5"/>
      <c r="AK27" s="5"/>
      <c r="AL27" s="5"/>
      <c r="AM27" s="5"/>
      <c r="AN27" s="5"/>
      <c r="AO27" s="5">
        <v>104</v>
      </c>
    </row>
    <row r="28" spans="1:41">
      <c r="A28" s="3" t="s">
        <v>48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>
        <v>138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v>46</v>
      </c>
      <c r="AB28" s="5"/>
      <c r="AC28" s="5"/>
      <c r="AD28" s="5"/>
      <c r="AE28" s="5">
        <v>8</v>
      </c>
      <c r="AF28" s="5">
        <v>8</v>
      </c>
      <c r="AG28" s="5"/>
      <c r="AH28" s="5"/>
      <c r="AI28" s="5"/>
      <c r="AJ28" s="5"/>
      <c r="AK28" s="5"/>
      <c r="AL28" s="5"/>
      <c r="AM28" s="5"/>
      <c r="AN28" s="5"/>
      <c r="AO28" s="5">
        <v>200</v>
      </c>
    </row>
    <row r="29" spans="1:41">
      <c r="A29" s="3" t="s">
        <v>47</v>
      </c>
      <c r="B29" s="5"/>
      <c r="C29" s="5">
        <v>14</v>
      </c>
      <c r="D29" s="5"/>
      <c r="E29" s="5">
        <v>5</v>
      </c>
      <c r="F29" s="5"/>
      <c r="G29" s="5">
        <v>8</v>
      </c>
      <c r="H29" s="5"/>
      <c r="I29" s="5"/>
      <c r="J29" s="5"/>
      <c r="K29" s="5"/>
      <c r="L29" s="5">
        <v>2</v>
      </c>
      <c r="M29" s="5">
        <v>12</v>
      </c>
      <c r="N29" s="5">
        <v>8</v>
      </c>
      <c r="O29" s="5">
        <v>2</v>
      </c>
      <c r="P29" s="5"/>
      <c r="Q29" s="5">
        <v>1</v>
      </c>
      <c r="R29" s="5"/>
      <c r="S29" s="5"/>
      <c r="T29" s="5">
        <v>56</v>
      </c>
      <c r="U29" s="5"/>
      <c r="V29" s="5"/>
      <c r="W29" s="5"/>
      <c r="X29" s="5"/>
      <c r="Y29" s="5"/>
      <c r="Z29" s="5"/>
      <c r="AA29" s="5"/>
      <c r="AB29" s="5">
        <v>12</v>
      </c>
      <c r="AC29" s="5"/>
      <c r="AD29" s="5">
        <v>8</v>
      </c>
      <c r="AE29" s="5">
        <v>8</v>
      </c>
      <c r="AF29" s="5">
        <v>8</v>
      </c>
      <c r="AG29" s="5">
        <v>9</v>
      </c>
      <c r="AH29" s="5"/>
      <c r="AI29" s="5">
        <v>8</v>
      </c>
      <c r="AJ29" s="5">
        <v>2</v>
      </c>
      <c r="AK29" s="5">
        <v>25</v>
      </c>
      <c r="AL29" s="5">
        <v>8</v>
      </c>
      <c r="AM29" s="5">
        <v>4</v>
      </c>
      <c r="AN29" s="5"/>
      <c r="AO29" s="5">
        <v>200</v>
      </c>
    </row>
    <row r="30" spans="1:41">
      <c r="A30" s="3" t="s">
        <v>202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>
        <v>8</v>
      </c>
      <c r="AG30" s="5">
        <v>104</v>
      </c>
      <c r="AH30" s="5"/>
      <c r="AI30" s="5"/>
      <c r="AJ30" s="5"/>
      <c r="AK30" s="5"/>
      <c r="AL30" s="5"/>
      <c r="AM30" s="5"/>
      <c r="AN30" s="5"/>
      <c r="AO30" s="5">
        <v>112</v>
      </c>
    </row>
    <row r="31" spans="1:41">
      <c r="A31" s="3" t="s">
        <v>39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>
        <v>144</v>
      </c>
      <c r="U31" s="5"/>
      <c r="V31" s="5"/>
      <c r="W31" s="5"/>
      <c r="X31" s="5"/>
      <c r="Y31" s="5"/>
      <c r="Z31" s="5"/>
      <c r="AA31" s="5">
        <v>48</v>
      </c>
      <c r="AB31" s="5"/>
      <c r="AC31" s="5"/>
      <c r="AD31" s="5"/>
      <c r="AE31" s="5"/>
      <c r="AF31" s="5">
        <v>8</v>
      </c>
      <c r="AG31" s="5"/>
      <c r="AH31" s="5"/>
      <c r="AI31" s="5"/>
      <c r="AJ31" s="5"/>
      <c r="AK31" s="5"/>
      <c r="AL31" s="5"/>
      <c r="AM31" s="5"/>
      <c r="AN31" s="5"/>
      <c r="AO31" s="5">
        <v>200</v>
      </c>
    </row>
    <row r="32" spans="1:41">
      <c r="A32" s="3" t="s">
        <v>42</v>
      </c>
      <c r="B32" s="5"/>
      <c r="C32" s="5"/>
      <c r="D32" s="5"/>
      <c r="E32" s="5"/>
      <c r="F32" s="5">
        <v>128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>
        <v>24</v>
      </c>
      <c r="U32" s="5"/>
      <c r="V32" s="5"/>
      <c r="W32" s="5"/>
      <c r="X32" s="5"/>
      <c r="Y32" s="5"/>
      <c r="Z32" s="5"/>
      <c r="AA32" s="5">
        <v>32</v>
      </c>
      <c r="AB32" s="5"/>
      <c r="AC32" s="5"/>
      <c r="AD32" s="5"/>
      <c r="AE32" s="5"/>
      <c r="AF32" s="5">
        <v>8</v>
      </c>
      <c r="AG32" s="5"/>
      <c r="AH32" s="5"/>
      <c r="AI32" s="5">
        <v>8</v>
      </c>
      <c r="AJ32" s="5"/>
      <c r="AK32" s="5"/>
      <c r="AL32" s="5"/>
      <c r="AM32" s="5"/>
      <c r="AN32" s="5"/>
      <c r="AO32" s="5">
        <v>200</v>
      </c>
    </row>
    <row r="33" spans="1:41">
      <c r="A33" s="3" t="s">
        <v>50</v>
      </c>
      <c r="B33" s="5"/>
      <c r="C33" s="5"/>
      <c r="D33" s="5"/>
      <c r="E33" s="5"/>
      <c r="F33" s="5"/>
      <c r="G33" s="5"/>
      <c r="H33" s="5"/>
      <c r="I33" s="5"/>
      <c r="J33" s="5">
        <v>80</v>
      </c>
      <c r="K33" s="5"/>
      <c r="L33" s="5">
        <v>32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>
        <v>48</v>
      </c>
      <c r="AD33" s="5"/>
      <c r="AE33" s="5">
        <v>8</v>
      </c>
      <c r="AF33" s="5">
        <v>8</v>
      </c>
      <c r="AG33" s="5"/>
      <c r="AH33" s="5"/>
      <c r="AI33" s="5">
        <v>24</v>
      </c>
      <c r="AJ33" s="5"/>
      <c r="AK33" s="5"/>
      <c r="AL33" s="5"/>
      <c r="AM33" s="5"/>
      <c r="AN33" s="5"/>
      <c r="AO33" s="5">
        <v>200</v>
      </c>
    </row>
    <row r="34" spans="1:41">
      <c r="A34" s="3" t="s">
        <v>177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>
      <c r="A35" s="3" t="s">
        <v>118</v>
      </c>
      <c r="B35" s="5">
        <v>378</v>
      </c>
      <c r="C35" s="5">
        <v>18</v>
      </c>
      <c r="D35" s="5">
        <v>9</v>
      </c>
      <c r="E35" s="5">
        <v>13</v>
      </c>
      <c r="F35" s="5">
        <v>438</v>
      </c>
      <c r="G35" s="5">
        <v>66</v>
      </c>
      <c r="H35" s="5">
        <v>20</v>
      </c>
      <c r="I35" s="5">
        <v>20</v>
      </c>
      <c r="J35" s="5">
        <v>102</v>
      </c>
      <c r="K35" s="5">
        <v>110</v>
      </c>
      <c r="L35" s="5">
        <v>427</v>
      </c>
      <c r="M35" s="5">
        <v>110</v>
      </c>
      <c r="N35" s="5">
        <v>48</v>
      </c>
      <c r="O35" s="5">
        <v>4</v>
      </c>
      <c r="P35" s="5">
        <v>33</v>
      </c>
      <c r="Q35" s="5">
        <v>33</v>
      </c>
      <c r="R35" s="5">
        <v>2</v>
      </c>
      <c r="S35" s="5">
        <v>285</v>
      </c>
      <c r="T35" s="5">
        <v>464</v>
      </c>
      <c r="U35" s="5">
        <v>629</v>
      </c>
      <c r="V35" s="5">
        <v>31</v>
      </c>
      <c r="W35" s="5">
        <v>233</v>
      </c>
      <c r="X35" s="5">
        <v>74</v>
      </c>
      <c r="Y35" s="5">
        <v>2</v>
      </c>
      <c r="Z35" s="5">
        <v>30</v>
      </c>
      <c r="AA35" s="5">
        <v>225</v>
      </c>
      <c r="AB35" s="5">
        <v>139</v>
      </c>
      <c r="AC35" s="5">
        <v>298.5</v>
      </c>
      <c r="AD35" s="5">
        <v>40</v>
      </c>
      <c r="AE35" s="5">
        <v>60</v>
      </c>
      <c r="AF35" s="5">
        <v>216</v>
      </c>
      <c r="AG35" s="5">
        <v>627</v>
      </c>
      <c r="AH35" s="5">
        <v>56.5</v>
      </c>
      <c r="AI35" s="5">
        <v>232</v>
      </c>
      <c r="AJ35" s="5">
        <v>17</v>
      </c>
      <c r="AK35" s="5">
        <v>114</v>
      </c>
      <c r="AL35" s="5">
        <v>32</v>
      </c>
      <c r="AM35" s="5">
        <v>4</v>
      </c>
      <c r="AN35" s="5"/>
      <c r="AO35" s="5">
        <v>5640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63"/>
  <sheetViews>
    <sheetView topLeftCell="A1382" workbookViewId="0">
      <selection activeCell="L11" sqref="A11:XFD11"/>
    </sheetView>
  </sheetViews>
  <sheetFormatPr defaultRowHeight="13.5"/>
  <cols>
    <col min="1" max="1" width="8.25" bestFit="1" customWidth="1"/>
    <col min="2" max="2" width="9.25" bestFit="1" customWidth="1"/>
    <col min="3" max="3" width="21.25" bestFit="1" customWidth="1"/>
    <col min="4" max="4" width="19.25" bestFit="1" customWidth="1"/>
    <col min="5" max="5" width="9.25" bestFit="1" customWidth="1"/>
    <col min="6" max="6" width="8.25" bestFit="1" customWidth="1"/>
    <col min="7" max="7" width="18.25" bestFit="1" customWidth="1"/>
    <col min="8" max="8" width="9.25" bestFit="1" customWidth="1"/>
    <col min="9" max="9" width="51.25" bestFit="1" customWidth="1"/>
    <col min="10" max="10" width="19.25" bestFit="1" customWidth="1"/>
    <col min="11" max="11" width="12.75" bestFit="1" customWidth="1"/>
    <col min="12" max="12" width="8.25" bestFit="1" customWidth="1"/>
    <col min="13" max="13" width="19.25" bestFit="1" customWidth="1"/>
    <col min="14" max="14" width="17.75" bestFit="1" customWidth="1"/>
    <col min="15" max="15" width="9.2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38</v>
      </c>
      <c r="G1" t="s">
        <v>0</v>
      </c>
      <c r="H1" t="s">
        <v>70</v>
      </c>
      <c r="I1" t="s">
        <v>203</v>
      </c>
    </row>
    <row r="2" spans="1:9" hidden="1">
      <c r="A2" t="s">
        <v>6</v>
      </c>
      <c r="B2" t="s">
        <v>29</v>
      </c>
      <c r="C2" s="1">
        <v>41729</v>
      </c>
      <c r="D2" t="s">
        <v>8</v>
      </c>
      <c r="E2">
        <v>36</v>
      </c>
      <c r="F2">
        <v>14</v>
      </c>
      <c r="G2" t="s">
        <v>39</v>
      </c>
      <c r="H2" t="s">
        <v>71</v>
      </c>
      <c r="I2" t="s">
        <v>8</v>
      </c>
    </row>
    <row r="3" spans="1:9" hidden="1">
      <c r="A3" t="s">
        <v>6</v>
      </c>
      <c r="B3" t="s">
        <v>29</v>
      </c>
      <c r="C3" s="1">
        <v>41729</v>
      </c>
      <c r="D3" t="s">
        <v>9</v>
      </c>
      <c r="E3">
        <v>4</v>
      </c>
      <c r="F3">
        <v>14</v>
      </c>
      <c r="G3" t="s">
        <v>39</v>
      </c>
      <c r="H3" t="s">
        <v>71</v>
      </c>
      <c r="I3" t="s">
        <v>9</v>
      </c>
    </row>
    <row r="4" spans="1:9" hidden="1">
      <c r="A4" t="s">
        <v>6</v>
      </c>
      <c r="B4" t="s">
        <v>7</v>
      </c>
      <c r="C4" s="1">
        <v>41736</v>
      </c>
      <c r="D4" t="s">
        <v>30</v>
      </c>
      <c r="E4">
        <v>8</v>
      </c>
      <c r="F4">
        <v>15</v>
      </c>
      <c r="G4" t="s">
        <v>39</v>
      </c>
      <c r="H4" t="s">
        <v>71</v>
      </c>
      <c r="I4" t="s">
        <v>30</v>
      </c>
    </row>
    <row r="5" spans="1:9" hidden="1">
      <c r="A5" t="s">
        <v>6</v>
      </c>
      <c r="B5" t="s">
        <v>7</v>
      </c>
      <c r="C5" s="1">
        <v>41736</v>
      </c>
      <c r="D5" t="s">
        <v>27</v>
      </c>
      <c r="E5">
        <v>32</v>
      </c>
      <c r="F5">
        <v>15</v>
      </c>
      <c r="G5" t="s">
        <v>39</v>
      </c>
      <c r="H5" t="s">
        <v>71</v>
      </c>
      <c r="I5" t="s">
        <v>27</v>
      </c>
    </row>
    <row r="6" spans="1:9" hidden="1">
      <c r="A6" t="s">
        <v>6</v>
      </c>
      <c r="B6" t="s">
        <v>7</v>
      </c>
      <c r="C6" s="1">
        <v>41743</v>
      </c>
      <c r="D6" t="s">
        <v>8</v>
      </c>
      <c r="E6">
        <v>24</v>
      </c>
      <c r="F6">
        <v>16</v>
      </c>
      <c r="G6" t="s">
        <v>39</v>
      </c>
      <c r="H6" t="s">
        <v>71</v>
      </c>
      <c r="I6" t="s">
        <v>8</v>
      </c>
    </row>
    <row r="7" spans="1:9" hidden="1">
      <c r="A7" t="s">
        <v>6</v>
      </c>
      <c r="B7" t="s">
        <v>7</v>
      </c>
      <c r="C7" s="1">
        <v>41743</v>
      </c>
      <c r="D7" t="s">
        <v>9</v>
      </c>
      <c r="E7">
        <v>16</v>
      </c>
      <c r="F7">
        <v>16</v>
      </c>
      <c r="G7" t="s">
        <v>39</v>
      </c>
      <c r="H7" t="s">
        <v>71</v>
      </c>
      <c r="I7" t="s">
        <v>9</v>
      </c>
    </row>
    <row r="8" spans="1:9" hidden="1">
      <c r="A8" t="s">
        <v>6</v>
      </c>
      <c r="B8" t="s">
        <v>7</v>
      </c>
      <c r="C8" s="1">
        <v>41750</v>
      </c>
      <c r="D8" t="s">
        <v>8</v>
      </c>
      <c r="E8">
        <v>32</v>
      </c>
      <c r="F8">
        <v>17</v>
      </c>
      <c r="G8" t="s">
        <v>39</v>
      </c>
      <c r="H8" t="s">
        <v>71</v>
      </c>
      <c r="I8" t="s">
        <v>8</v>
      </c>
    </row>
    <row r="9" spans="1:9" hidden="1">
      <c r="A9" t="s">
        <v>6</v>
      </c>
      <c r="B9" t="s">
        <v>7</v>
      </c>
      <c r="C9" s="1">
        <v>41750</v>
      </c>
      <c r="D9" t="s">
        <v>9</v>
      </c>
      <c r="E9">
        <v>8</v>
      </c>
      <c r="F9">
        <v>17</v>
      </c>
      <c r="G9" t="s">
        <v>39</v>
      </c>
      <c r="H9" t="s">
        <v>71</v>
      </c>
      <c r="I9" t="s">
        <v>9</v>
      </c>
    </row>
    <row r="10" spans="1:9" hidden="1">
      <c r="A10" t="s">
        <v>6</v>
      </c>
      <c r="B10" t="s">
        <v>7</v>
      </c>
      <c r="C10" s="1">
        <v>41757</v>
      </c>
      <c r="D10" t="s">
        <v>30</v>
      </c>
      <c r="E10">
        <v>8</v>
      </c>
      <c r="F10">
        <v>18</v>
      </c>
      <c r="G10" t="s">
        <v>39</v>
      </c>
      <c r="H10" t="s">
        <v>71</v>
      </c>
      <c r="I10" t="s">
        <v>30</v>
      </c>
    </row>
    <row r="11" spans="1:9" hidden="1">
      <c r="A11" t="s">
        <v>6</v>
      </c>
      <c r="B11" t="s">
        <v>7</v>
      </c>
      <c r="C11" s="1">
        <v>41757</v>
      </c>
      <c r="D11" t="s">
        <v>8</v>
      </c>
      <c r="E11">
        <v>32</v>
      </c>
      <c r="F11">
        <v>18</v>
      </c>
      <c r="G11" t="s">
        <v>39</v>
      </c>
      <c r="H11" t="s">
        <v>71</v>
      </c>
      <c r="I11" t="s">
        <v>8</v>
      </c>
    </row>
    <row r="12" spans="1:9" hidden="1">
      <c r="A12" t="s">
        <v>6</v>
      </c>
      <c r="B12" t="s">
        <v>74</v>
      </c>
      <c r="C12" s="1">
        <v>41764</v>
      </c>
      <c r="D12" t="s">
        <v>67</v>
      </c>
      <c r="E12">
        <v>4</v>
      </c>
      <c r="F12">
        <v>19</v>
      </c>
      <c r="G12" t="s">
        <v>39</v>
      </c>
      <c r="H12" t="s">
        <v>71</v>
      </c>
      <c r="I12" t="s">
        <v>204</v>
      </c>
    </row>
    <row r="13" spans="1:9" hidden="1">
      <c r="A13" t="s">
        <v>6</v>
      </c>
      <c r="B13" t="s">
        <v>74</v>
      </c>
      <c r="C13" s="1">
        <v>41764</v>
      </c>
      <c r="D13" t="s">
        <v>8</v>
      </c>
      <c r="E13">
        <v>8</v>
      </c>
      <c r="F13">
        <v>19</v>
      </c>
      <c r="G13" t="s">
        <v>39</v>
      </c>
      <c r="H13" t="s">
        <v>71</v>
      </c>
      <c r="I13" t="s">
        <v>8</v>
      </c>
    </row>
    <row r="14" spans="1:9" hidden="1">
      <c r="A14" t="s">
        <v>6</v>
      </c>
      <c r="B14" t="s">
        <v>74</v>
      </c>
      <c r="C14" s="1">
        <v>41764</v>
      </c>
      <c r="D14" t="s">
        <v>9</v>
      </c>
      <c r="E14">
        <v>24</v>
      </c>
      <c r="F14">
        <v>19</v>
      </c>
      <c r="G14" t="s">
        <v>39</v>
      </c>
      <c r="H14" t="s">
        <v>71</v>
      </c>
      <c r="I14" t="s">
        <v>9</v>
      </c>
    </row>
    <row r="15" spans="1:9" hidden="1">
      <c r="A15" t="s">
        <v>6</v>
      </c>
      <c r="B15" t="s">
        <v>74</v>
      </c>
      <c r="C15" s="1">
        <v>41764</v>
      </c>
      <c r="D15" t="s">
        <v>25</v>
      </c>
      <c r="E15">
        <v>4</v>
      </c>
      <c r="F15">
        <v>19</v>
      </c>
      <c r="G15" t="s">
        <v>39</v>
      </c>
      <c r="H15" t="s">
        <v>71</v>
      </c>
      <c r="I15" t="s">
        <v>205</v>
      </c>
    </row>
    <row r="16" spans="1:9" hidden="1">
      <c r="A16" t="s">
        <v>6</v>
      </c>
      <c r="B16" t="s">
        <v>74</v>
      </c>
      <c r="C16" s="1">
        <v>41771</v>
      </c>
      <c r="D16" t="s">
        <v>8</v>
      </c>
      <c r="E16">
        <v>20</v>
      </c>
      <c r="F16">
        <v>20</v>
      </c>
      <c r="G16" t="s">
        <v>39</v>
      </c>
      <c r="H16" t="s">
        <v>71</v>
      </c>
      <c r="I16" t="s">
        <v>8</v>
      </c>
    </row>
    <row r="17" spans="1:9" hidden="1">
      <c r="A17" t="s">
        <v>6</v>
      </c>
      <c r="B17" t="s">
        <v>74</v>
      </c>
      <c r="C17" s="1">
        <v>41771</v>
      </c>
      <c r="D17" t="s">
        <v>9</v>
      </c>
      <c r="E17">
        <v>20</v>
      </c>
      <c r="F17">
        <v>20</v>
      </c>
      <c r="G17" t="s">
        <v>39</v>
      </c>
      <c r="H17" t="s">
        <v>71</v>
      </c>
      <c r="I17" t="s">
        <v>9</v>
      </c>
    </row>
    <row r="18" spans="1:9" hidden="1">
      <c r="A18" t="s">
        <v>6</v>
      </c>
      <c r="B18" t="s">
        <v>74</v>
      </c>
      <c r="C18" s="1">
        <v>41778</v>
      </c>
      <c r="D18" t="s">
        <v>8</v>
      </c>
      <c r="E18">
        <v>20</v>
      </c>
      <c r="F18">
        <v>21</v>
      </c>
      <c r="G18" t="s">
        <v>39</v>
      </c>
      <c r="H18" t="s">
        <v>71</v>
      </c>
      <c r="I18" t="s">
        <v>8</v>
      </c>
    </row>
    <row r="19" spans="1:9" hidden="1">
      <c r="A19" t="s">
        <v>6</v>
      </c>
      <c r="B19" t="s">
        <v>74</v>
      </c>
      <c r="C19" s="1">
        <v>41778</v>
      </c>
      <c r="D19" t="s">
        <v>9</v>
      </c>
      <c r="E19">
        <v>20</v>
      </c>
      <c r="F19">
        <v>21</v>
      </c>
      <c r="G19" t="s">
        <v>39</v>
      </c>
      <c r="H19" t="s">
        <v>71</v>
      </c>
      <c r="I19" t="s">
        <v>9</v>
      </c>
    </row>
    <row r="20" spans="1:9" hidden="1">
      <c r="A20" t="s">
        <v>6</v>
      </c>
      <c r="B20" t="s">
        <v>74</v>
      </c>
      <c r="C20" s="1">
        <v>41785</v>
      </c>
      <c r="D20" t="s">
        <v>8</v>
      </c>
      <c r="E20">
        <v>28</v>
      </c>
      <c r="F20">
        <v>22</v>
      </c>
      <c r="G20" t="s">
        <v>39</v>
      </c>
      <c r="H20" t="s">
        <v>71</v>
      </c>
      <c r="I20" t="s">
        <v>8</v>
      </c>
    </row>
    <row r="21" spans="1:9" hidden="1">
      <c r="A21" t="s">
        <v>6</v>
      </c>
      <c r="B21" t="s">
        <v>74</v>
      </c>
      <c r="C21" s="1">
        <v>41785</v>
      </c>
      <c r="D21" t="s">
        <v>9</v>
      </c>
      <c r="E21">
        <v>4</v>
      </c>
      <c r="F21">
        <v>22</v>
      </c>
      <c r="G21" t="s">
        <v>39</v>
      </c>
      <c r="H21" t="s">
        <v>71</v>
      </c>
      <c r="I21" t="s">
        <v>9</v>
      </c>
    </row>
    <row r="22" spans="1:9" hidden="1">
      <c r="A22" t="s">
        <v>6</v>
      </c>
      <c r="B22" t="s">
        <v>74</v>
      </c>
      <c r="C22" s="1">
        <v>41785</v>
      </c>
      <c r="D22" t="s">
        <v>13</v>
      </c>
      <c r="E22">
        <v>8</v>
      </c>
      <c r="F22">
        <v>22</v>
      </c>
      <c r="G22" t="s">
        <v>39</v>
      </c>
      <c r="H22" t="s">
        <v>71</v>
      </c>
      <c r="I22" t="s">
        <v>13</v>
      </c>
    </row>
    <row r="23" spans="1:9" hidden="1">
      <c r="A23" t="s">
        <v>6</v>
      </c>
      <c r="B23" t="s">
        <v>75</v>
      </c>
      <c r="C23" s="1">
        <v>41792</v>
      </c>
      <c r="D23" t="s">
        <v>27</v>
      </c>
      <c r="E23">
        <v>40</v>
      </c>
      <c r="F23">
        <v>23</v>
      </c>
      <c r="G23" t="s">
        <v>39</v>
      </c>
      <c r="H23" t="s">
        <v>71</v>
      </c>
      <c r="I23" t="s">
        <v>27</v>
      </c>
    </row>
    <row r="24" spans="1:9" hidden="1">
      <c r="A24" t="s">
        <v>6</v>
      </c>
      <c r="B24" t="s">
        <v>75</v>
      </c>
      <c r="C24" s="1">
        <v>41799</v>
      </c>
      <c r="D24" t="s">
        <v>12</v>
      </c>
      <c r="E24">
        <v>8</v>
      </c>
      <c r="F24">
        <v>24</v>
      </c>
      <c r="G24" t="s">
        <v>39</v>
      </c>
      <c r="H24" t="s">
        <v>71</v>
      </c>
      <c r="I24" t="s">
        <v>206</v>
      </c>
    </row>
    <row r="25" spans="1:9" hidden="1">
      <c r="A25" t="s">
        <v>6</v>
      </c>
      <c r="B25" t="s">
        <v>75</v>
      </c>
      <c r="C25" s="1">
        <v>41799</v>
      </c>
      <c r="D25" t="s">
        <v>8</v>
      </c>
      <c r="E25">
        <v>10</v>
      </c>
      <c r="F25">
        <v>24</v>
      </c>
      <c r="G25" t="s">
        <v>39</v>
      </c>
      <c r="H25" t="s">
        <v>71</v>
      </c>
      <c r="I25" t="s">
        <v>8</v>
      </c>
    </row>
    <row r="26" spans="1:9" hidden="1">
      <c r="A26" t="s">
        <v>6</v>
      </c>
      <c r="B26" t="s">
        <v>75</v>
      </c>
      <c r="C26" s="1">
        <v>41799</v>
      </c>
      <c r="D26" t="s">
        <v>9</v>
      </c>
      <c r="E26">
        <v>6</v>
      </c>
      <c r="F26">
        <v>24</v>
      </c>
      <c r="G26" t="s">
        <v>39</v>
      </c>
      <c r="H26" t="s">
        <v>71</v>
      </c>
      <c r="I26" t="s">
        <v>9</v>
      </c>
    </row>
    <row r="27" spans="1:9" hidden="1">
      <c r="A27" t="s">
        <v>6</v>
      </c>
      <c r="B27" t="s">
        <v>75</v>
      </c>
      <c r="C27" s="1">
        <v>41799</v>
      </c>
      <c r="D27" t="s">
        <v>76</v>
      </c>
      <c r="E27">
        <v>16</v>
      </c>
      <c r="F27">
        <v>24</v>
      </c>
      <c r="G27" t="s">
        <v>39</v>
      </c>
      <c r="H27" t="s">
        <v>71</v>
      </c>
      <c r="I27" t="s">
        <v>207</v>
      </c>
    </row>
    <row r="28" spans="1:9" hidden="1">
      <c r="A28" t="s">
        <v>6</v>
      </c>
      <c r="B28" t="s">
        <v>75</v>
      </c>
      <c r="C28" s="1">
        <v>41806</v>
      </c>
      <c r="D28" t="s">
        <v>12</v>
      </c>
      <c r="E28">
        <v>8</v>
      </c>
      <c r="F28">
        <v>25</v>
      </c>
      <c r="G28" t="s">
        <v>39</v>
      </c>
      <c r="H28" t="s">
        <v>71</v>
      </c>
      <c r="I28" t="s">
        <v>206</v>
      </c>
    </row>
    <row r="29" spans="1:9" hidden="1">
      <c r="A29" t="s">
        <v>6</v>
      </c>
      <c r="B29" t="s">
        <v>75</v>
      </c>
      <c r="C29" s="1">
        <v>41806</v>
      </c>
      <c r="D29" t="s">
        <v>8</v>
      </c>
      <c r="E29">
        <v>18</v>
      </c>
      <c r="F29">
        <v>25</v>
      </c>
      <c r="G29" t="s">
        <v>39</v>
      </c>
      <c r="H29" t="s">
        <v>71</v>
      </c>
      <c r="I29" t="s">
        <v>8</v>
      </c>
    </row>
    <row r="30" spans="1:9" hidden="1">
      <c r="A30" t="s">
        <v>6</v>
      </c>
      <c r="B30" t="s">
        <v>75</v>
      </c>
      <c r="C30" s="1">
        <v>41806</v>
      </c>
      <c r="D30" t="s">
        <v>9</v>
      </c>
      <c r="E30">
        <v>8</v>
      </c>
      <c r="F30">
        <v>25</v>
      </c>
      <c r="G30" t="s">
        <v>39</v>
      </c>
      <c r="H30" t="s">
        <v>71</v>
      </c>
      <c r="I30" t="s">
        <v>9</v>
      </c>
    </row>
    <row r="31" spans="1:9" hidden="1">
      <c r="A31" t="s">
        <v>6</v>
      </c>
      <c r="B31" t="s">
        <v>75</v>
      </c>
      <c r="C31" s="1">
        <v>41806</v>
      </c>
      <c r="D31" t="s">
        <v>76</v>
      </c>
      <c r="E31">
        <v>6</v>
      </c>
      <c r="F31">
        <v>25</v>
      </c>
      <c r="G31" t="s">
        <v>39</v>
      </c>
      <c r="H31" t="s">
        <v>71</v>
      </c>
      <c r="I31" t="s">
        <v>207</v>
      </c>
    </row>
    <row r="32" spans="1:9" hidden="1">
      <c r="A32" t="s">
        <v>6</v>
      </c>
      <c r="B32" t="s">
        <v>75</v>
      </c>
      <c r="C32" s="1">
        <v>41813</v>
      </c>
      <c r="D32" t="s">
        <v>8</v>
      </c>
      <c r="E32">
        <v>20</v>
      </c>
      <c r="F32">
        <v>26</v>
      </c>
      <c r="G32" t="s">
        <v>39</v>
      </c>
      <c r="H32" t="s">
        <v>71</v>
      </c>
      <c r="I32" t="s">
        <v>8</v>
      </c>
    </row>
    <row r="33" spans="1:9" hidden="1">
      <c r="A33" t="s">
        <v>6</v>
      </c>
      <c r="B33" t="s">
        <v>75</v>
      </c>
      <c r="C33" s="1">
        <v>41813</v>
      </c>
      <c r="D33" t="s">
        <v>9</v>
      </c>
      <c r="E33">
        <v>20</v>
      </c>
      <c r="F33">
        <v>26</v>
      </c>
      <c r="G33" t="s">
        <v>39</v>
      </c>
      <c r="H33" t="s">
        <v>71</v>
      </c>
      <c r="I33" t="s">
        <v>9</v>
      </c>
    </row>
    <row r="34" spans="1:9" hidden="1">
      <c r="A34" t="s">
        <v>6</v>
      </c>
      <c r="B34" t="s">
        <v>75</v>
      </c>
      <c r="C34" s="1">
        <v>41820</v>
      </c>
      <c r="D34" t="s">
        <v>8</v>
      </c>
      <c r="E34">
        <v>16</v>
      </c>
      <c r="F34">
        <v>27</v>
      </c>
      <c r="G34" t="s">
        <v>39</v>
      </c>
      <c r="H34" t="s">
        <v>71</v>
      </c>
      <c r="I34" t="s">
        <v>8</v>
      </c>
    </row>
    <row r="35" spans="1:9" hidden="1">
      <c r="A35" t="s">
        <v>6</v>
      </c>
      <c r="B35" t="s">
        <v>75</v>
      </c>
      <c r="C35" s="1">
        <v>41820</v>
      </c>
      <c r="D35" t="s">
        <v>9</v>
      </c>
      <c r="E35">
        <v>20</v>
      </c>
      <c r="F35">
        <v>27</v>
      </c>
      <c r="G35" t="s">
        <v>39</v>
      </c>
      <c r="H35" t="s">
        <v>71</v>
      </c>
      <c r="I35" t="s">
        <v>9</v>
      </c>
    </row>
    <row r="36" spans="1:9" hidden="1">
      <c r="A36" t="s">
        <v>6</v>
      </c>
      <c r="B36" t="s">
        <v>75</v>
      </c>
      <c r="C36" s="1">
        <v>41820</v>
      </c>
      <c r="D36" t="s">
        <v>76</v>
      </c>
      <c r="E36">
        <v>4</v>
      </c>
      <c r="F36">
        <v>27</v>
      </c>
      <c r="G36" t="s">
        <v>39</v>
      </c>
      <c r="H36" t="s">
        <v>71</v>
      </c>
      <c r="I36" t="s">
        <v>207</v>
      </c>
    </row>
    <row r="37" spans="1:9" hidden="1">
      <c r="A37" t="s">
        <v>6</v>
      </c>
      <c r="B37" t="s">
        <v>77</v>
      </c>
      <c r="C37" s="1">
        <v>41827</v>
      </c>
      <c r="D37" t="s">
        <v>8</v>
      </c>
      <c r="E37">
        <v>36</v>
      </c>
      <c r="F37">
        <v>28</v>
      </c>
      <c r="G37" t="s">
        <v>39</v>
      </c>
      <c r="H37" t="s">
        <v>71</v>
      </c>
      <c r="I37" t="s">
        <v>8</v>
      </c>
    </row>
    <row r="38" spans="1:9" hidden="1">
      <c r="A38" t="s">
        <v>6</v>
      </c>
      <c r="B38" t="s">
        <v>77</v>
      </c>
      <c r="C38" s="1">
        <v>41827</v>
      </c>
      <c r="D38" t="s">
        <v>9</v>
      </c>
      <c r="E38">
        <v>4</v>
      </c>
      <c r="F38">
        <v>28</v>
      </c>
      <c r="G38" t="s">
        <v>39</v>
      </c>
      <c r="H38" t="s">
        <v>71</v>
      </c>
      <c r="I38" t="s">
        <v>9</v>
      </c>
    </row>
    <row r="39" spans="1:9" hidden="1">
      <c r="A39" t="s">
        <v>6</v>
      </c>
      <c r="B39" t="s">
        <v>77</v>
      </c>
      <c r="C39" s="1">
        <v>41834</v>
      </c>
      <c r="D39" t="s">
        <v>8</v>
      </c>
      <c r="E39">
        <v>24</v>
      </c>
      <c r="F39">
        <v>29</v>
      </c>
      <c r="G39" t="s">
        <v>39</v>
      </c>
      <c r="H39" t="s">
        <v>71</v>
      </c>
      <c r="I39" t="s">
        <v>8</v>
      </c>
    </row>
    <row r="40" spans="1:9" hidden="1">
      <c r="A40" t="s">
        <v>6</v>
      </c>
      <c r="B40" t="s">
        <v>77</v>
      </c>
      <c r="C40" s="1">
        <v>41834</v>
      </c>
      <c r="D40" t="s">
        <v>78</v>
      </c>
      <c r="E40">
        <v>8</v>
      </c>
      <c r="F40">
        <v>29</v>
      </c>
      <c r="G40" t="s">
        <v>39</v>
      </c>
      <c r="H40" t="s">
        <v>71</v>
      </c>
      <c r="I40" t="s">
        <v>208</v>
      </c>
    </row>
    <row r="41" spans="1:9" hidden="1">
      <c r="A41" t="s">
        <v>6</v>
      </c>
      <c r="B41" t="s">
        <v>77</v>
      </c>
      <c r="C41" s="1">
        <v>41834</v>
      </c>
      <c r="D41" t="s">
        <v>9</v>
      </c>
      <c r="E41">
        <v>8</v>
      </c>
      <c r="F41">
        <v>29</v>
      </c>
      <c r="G41" t="s">
        <v>39</v>
      </c>
      <c r="H41" t="s">
        <v>71</v>
      </c>
      <c r="I41" t="s">
        <v>9</v>
      </c>
    </row>
    <row r="42" spans="1:9" hidden="1">
      <c r="A42" t="s">
        <v>6</v>
      </c>
      <c r="B42" t="s">
        <v>77</v>
      </c>
      <c r="C42" s="1">
        <v>41841</v>
      </c>
      <c r="D42" t="s">
        <v>8</v>
      </c>
      <c r="E42">
        <v>32</v>
      </c>
      <c r="F42">
        <v>30</v>
      </c>
      <c r="G42" t="s">
        <v>39</v>
      </c>
      <c r="H42" t="s">
        <v>71</v>
      </c>
      <c r="I42" t="s">
        <v>8</v>
      </c>
    </row>
    <row r="43" spans="1:9" hidden="1">
      <c r="A43" t="s">
        <v>6</v>
      </c>
      <c r="B43" t="s">
        <v>77</v>
      </c>
      <c r="C43" s="1">
        <v>41841</v>
      </c>
      <c r="D43" t="s">
        <v>9</v>
      </c>
      <c r="E43">
        <v>6</v>
      </c>
      <c r="F43">
        <v>30</v>
      </c>
      <c r="G43" t="s">
        <v>39</v>
      </c>
      <c r="H43" t="s">
        <v>71</v>
      </c>
      <c r="I43" t="s">
        <v>9</v>
      </c>
    </row>
    <row r="44" spans="1:9" hidden="1">
      <c r="A44" t="s">
        <v>6</v>
      </c>
      <c r="B44" t="s">
        <v>77</v>
      </c>
      <c r="C44" s="1">
        <v>41841</v>
      </c>
      <c r="D44" t="s">
        <v>76</v>
      </c>
      <c r="E44">
        <v>2</v>
      </c>
      <c r="F44">
        <v>30</v>
      </c>
      <c r="G44" t="s">
        <v>39</v>
      </c>
      <c r="H44" t="s">
        <v>71</v>
      </c>
      <c r="I44" t="s">
        <v>207</v>
      </c>
    </row>
    <row r="45" spans="1:9" hidden="1">
      <c r="A45" t="s">
        <v>6</v>
      </c>
      <c r="B45" t="s">
        <v>77</v>
      </c>
      <c r="C45" s="1">
        <v>41848</v>
      </c>
      <c r="D45" t="s">
        <v>8</v>
      </c>
      <c r="E45">
        <v>21</v>
      </c>
      <c r="F45">
        <v>31</v>
      </c>
      <c r="G45" t="s">
        <v>39</v>
      </c>
      <c r="H45" t="s">
        <v>71</v>
      </c>
      <c r="I45" t="s">
        <v>8</v>
      </c>
    </row>
    <row r="46" spans="1:9" hidden="1">
      <c r="A46" t="s">
        <v>6</v>
      </c>
      <c r="B46" t="s">
        <v>77</v>
      </c>
      <c r="C46" s="1">
        <v>41848</v>
      </c>
      <c r="D46" t="s">
        <v>9</v>
      </c>
      <c r="E46">
        <v>17</v>
      </c>
      <c r="F46">
        <v>31</v>
      </c>
      <c r="G46" t="s">
        <v>39</v>
      </c>
      <c r="H46" t="s">
        <v>71</v>
      </c>
      <c r="I46" t="s">
        <v>9</v>
      </c>
    </row>
    <row r="47" spans="1:9" hidden="1">
      <c r="A47" t="s">
        <v>6</v>
      </c>
      <c r="B47" t="s">
        <v>77</v>
      </c>
      <c r="C47" s="1">
        <v>41848</v>
      </c>
      <c r="D47" t="s">
        <v>76</v>
      </c>
      <c r="E47">
        <v>2</v>
      </c>
      <c r="F47">
        <v>31</v>
      </c>
      <c r="G47" t="s">
        <v>39</v>
      </c>
      <c r="H47" t="s">
        <v>71</v>
      </c>
      <c r="I47" t="s">
        <v>207</v>
      </c>
    </row>
    <row r="48" spans="1:9">
      <c r="A48" t="s">
        <v>6</v>
      </c>
      <c r="B48" t="s">
        <v>79</v>
      </c>
      <c r="C48" s="1">
        <v>41855</v>
      </c>
      <c r="D48" t="s">
        <v>8</v>
      </c>
      <c r="E48">
        <v>24</v>
      </c>
      <c r="F48">
        <v>32</v>
      </c>
      <c r="G48" t="s">
        <v>39</v>
      </c>
      <c r="H48" t="s">
        <v>71</v>
      </c>
      <c r="I48" t="s">
        <v>8</v>
      </c>
    </row>
    <row r="49" spans="1:9">
      <c r="A49" t="s">
        <v>6</v>
      </c>
      <c r="B49" t="s">
        <v>79</v>
      </c>
      <c r="C49" s="1">
        <v>41855</v>
      </c>
      <c r="D49" t="s">
        <v>9</v>
      </c>
      <c r="E49">
        <v>13.5</v>
      </c>
      <c r="F49">
        <v>32</v>
      </c>
      <c r="G49" t="s">
        <v>39</v>
      </c>
      <c r="H49" t="s">
        <v>71</v>
      </c>
      <c r="I49" t="s">
        <v>9</v>
      </c>
    </row>
    <row r="50" spans="1:9">
      <c r="A50" t="s">
        <v>6</v>
      </c>
      <c r="B50" t="s">
        <v>79</v>
      </c>
      <c r="C50" s="1">
        <v>41855</v>
      </c>
      <c r="D50" t="s">
        <v>80</v>
      </c>
      <c r="E50">
        <v>2.5</v>
      </c>
      <c r="F50">
        <v>32</v>
      </c>
      <c r="G50" t="s">
        <v>39</v>
      </c>
      <c r="H50" t="s">
        <v>71</v>
      </c>
      <c r="I50" t="s">
        <v>209</v>
      </c>
    </row>
    <row r="51" spans="1:9">
      <c r="A51" t="s">
        <v>6</v>
      </c>
      <c r="B51" t="s">
        <v>79</v>
      </c>
      <c r="C51" s="1">
        <v>41862</v>
      </c>
      <c r="D51" t="s">
        <v>8</v>
      </c>
      <c r="E51">
        <v>17</v>
      </c>
      <c r="F51">
        <v>33</v>
      </c>
      <c r="G51" t="s">
        <v>39</v>
      </c>
      <c r="H51" t="s">
        <v>71</v>
      </c>
      <c r="I51" t="s">
        <v>8</v>
      </c>
    </row>
    <row r="52" spans="1:9">
      <c r="A52" t="s">
        <v>6</v>
      </c>
      <c r="B52" t="s">
        <v>79</v>
      </c>
      <c r="C52" s="1">
        <v>41862</v>
      </c>
      <c r="D52" t="s">
        <v>9</v>
      </c>
      <c r="E52">
        <v>21</v>
      </c>
      <c r="F52">
        <v>33</v>
      </c>
      <c r="G52" t="s">
        <v>39</v>
      </c>
      <c r="H52" t="s">
        <v>71</v>
      </c>
      <c r="I52" t="s">
        <v>9</v>
      </c>
    </row>
    <row r="53" spans="1:9">
      <c r="A53" t="s">
        <v>6</v>
      </c>
      <c r="B53" t="s">
        <v>79</v>
      </c>
      <c r="C53" s="1">
        <v>41862</v>
      </c>
      <c r="D53" t="s">
        <v>80</v>
      </c>
      <c r="E53">
        <v>2</v>
      </c>
      <c r="F53">
        <v>33</v>
      </c>
      <c r="G53" t="s">
        <v>39</v>
      </c>
      <c r="H53" t="s">
        <v>71</v>
      </c>
      <c r="I53" t="s">
        <v>209</v>
      </c>
    </row>
    <row r="54" spans="1:9">
      <c r="A54" t="s">
        <v>6</v>
      </c>
      <c r="B54" t="s">
        <v>79</v>
      </c>
      <c r="C54" s="1">
        <v>41869</v>
      </c>
      <c r="D54" t="s">
        <v>8</v>
      </c>
      <c r="E54">
        <v>16</v>
      </c>
      <c r="F54">
        <v>34</v>
      </c>
      <c r="G54" t="s">
        <v>39</v>
      </c>
      <c r="H54" t="s">
        <v>71</v>
      </c>
      <c r="I54" t="s">
        <v>8</v>
      </c>
    </row>
    <row r="55" spans="1:9">
      <c r="A55" t="s">
        <v>6</v>
      </c>
      <c r="B55" t="s">
        <v>79</v>
      </c>
      <c r="C55" s="1">
        <v>41869</v>
      </c>
      <c r="D55" t="s">
        <v>9</v>
      </c>
      <c r="E55">
        <v>24</v>
      </c>
      <c r="F55">
        <v>34</v>
      </c>
      <c r="G55" t="s">
        <v>39</v>
      </c>
      <c r="H55" t="s">
        <v>71</v>
      </c>
      <c r="I55" t="s">
        <v>9</v>
      </c>
    </row>
    <row r="56" spans="1:9">
      <c r="A56" t="s">
        <v>6</v>
      </c>
      <c r="B56" t="s">
        <v>79</v>
      </c>
      <c r="C56" s="1">
        <v>41876</v>
      </c>
      <c r="D56" t="s">
        <v>8</v>
      </c>
      <c r="E56">
        <v>28</v>
      </c>
      <c r="F56">
        <v>35</v>
      </c>
      <c r="G56" t="s">
        <v>39</v>
      </c>
      <c r="H56" t="s">
        <v>71</v>
      </c>
      <c r="I56" t="s">
        <v>8</v>
      </c>
    </row>
    <row r="57" spans="1:9">
      <c r="A57" t="s">
        <v>6</v>
      </c>
      <c r="B57" t="s">
        <v>79</v>
      </c>
      <c r="C57" s="1">
        <v>41876</v>
      </c>
      <c r="D57" t="s">
        <v>9</v>
      </c>
      <c r="E57">
        <v>12</v>
      </c>
      <c r="F57">
        <v>35</v>
      </c>
      <c r="G57" t="s">
        <v>39</v>
      </c>
      <c r="H57" t="s">
        <v>71</v>
      </c>
      <c r="I57" t="s">
        <v>9</v>
      </c>
    </row>
    <row r="58" spans="1:9" hidden="1">
      <c r="A58" t="s">
        <v>6</v>
      </c>
      <c r="B58" t="s">
        <v>81</v>
      </c>
      <c r="C58" s="1">
        <v>41883</v>
      </c>
      <c r="D58" t="s">
        <v>8</v>
      </c>
      <c r="E58">
        <v>20</v>
      </c>
      <c r="F58">
        <v>36</v>
      </c>
      <c r="G58" t="s">
        <v>39</v>
      </c>
      <c r="H58" t="s">
        <v>71</v>
      </c>
      <c r="I58" t="s">
        <v>8</v>
      </c>
    </row>
    <row r="59" spans="1:9" hidden="1">
      <c r="A59" t="s">
        <v>6</v>
      </c>
      <c r="B59" t="s">
        <v>81</v>
      </c>
      <c r="C59" s="1">
        <v>41883</v>
      </c>
      <c r="D59" t="s">
        <v>9</v>
      </c>
      <c r="E59">
        <v>20</v>
      </c>
      <c r="F59">
        <v>36</v>
      </c>
      <c r="G59" t="s">
        <v>39</v>
      </c>
      <c r="H59" t="s">
        <v>71</v>
      </c>
      <c r="I59" t="s">
        <v>9</v>
      </c>
    </row>
    <row r="60" spans="1:9" hidden="1">
      <c r="A60" t="s">
        <v>6</v>
      </c>
      <c r="B60" t="s">
        <v>81</v>
      </c>
      <c r="C60" s="1">
        <v>41890</v>
      </c>
      <c r="D60" t="s">
        <v>30</v>
      </c>
      <c r="E60">
        <v>8</v>
      </c>
      <c r="F60">
        <v>37</v>
      </c>
      <c r="G60" t="s">
        <v>39</v>
      </c>
      <c r="H60" t="s">
        <v>71</v>
      </c>
      <c r="I60" t="s">
        <v>30</v>
      </c>
    </row>
    <row r="61" spans="1:9" hidden="1">
      <c r="A61" t="s">
        <v>6</v>
      </c>
      <c r="B61" t="s">
        <v>81</v>
      </c>
      <c r="C61" s="1">
        <v>41890</v>
      </c>
      <c r="D61" t="s">
        <v>8</v>
      </c>
      <c r="E61">
        <v>12</v>
      </c>
      <c r="F61">
        <v>37</v>
      </c>
      <c r="G61" t="s">
        <v>39</v>
      </c>
      <c r="H61" t="s">
        <v>71</v>
      </c>
      <c r="I61" t="s">
        <v>8</v>
      </c>
    </row>
    <row r="62" spans="1:9" hidden="1">
      <c r="A62" t="s">
        <v>6</v>
      </c>
      <c r="B62" t="s">
        <v>81</v>
      </c>
      <c r="C62" s="1">
        <v>41890</v>
      </c>
      <c r="D62" t="s">
        <v>9</v>
      </c>
      <c r="E62">
        <v>20</v>
      </c>
      <c r="F62">
        <v>37</v>
      </c>
      <c r="G62" t="s">
        <v>39</v>
      </c>
      <c r="H62" t="s">
        <v>71</v>
      </c>
      <c r="I62" t="s">
        <v>9</v>
      </c>
    </row>
    <row r="63" spans="1:9" hidden="1">
      <c r="A63" t="s">
        <v>6</v>
      </c>
      <c r="B63" t="s">
        <v>81</v>
      </c>
      <c r="C63" s="1">
        <v>41897</v>
      </c>
      <c r="D63" t="s">
        <v>8</v>
      </c>
      <c r="E63">
        <v>27</v>
      </c>
      <c r="F63">
        <v>38</v>
      </c>
      <c r="G63" t="s">
        <v>39</v>
      </c>
      <c r="H63" t="s">
        <v>71</v>
      </c>
      <c r="I63" t="s">
        <v>8</v>
      </c>
    </row>
    <row r="64" spans="1:9" hidden="1">
      <c r="A64" t="s">
        <v>6</v>
      </c>
      <c r="B64" t="s">
        <v>81</v>
      </c>
      <c r="C64" s="1">
        <v>41897</v>
      </c>
      <c r="D64" t="s">
        <v>9</v>
      </c>
      <c r="E64">
        <v>13</v>
      </c>
      <c r="F64">
        <v>38</v>
      </c>
      <c r="G64" t="s">
        <v>39</v>
      </c>
      <c r="H64" t="s">
        <v>71</v>
      </c>
      <c r="I64" t="s">
        <v>9</v>
      </c>
    </row>
    <row r="65" spans="1:9" hidden="1">
      <c r="A65" t="s">
        <v>6</v>
      </c>
      <c r="B65" t="s">
        <v>81</v>
      </c>
      <c r="C65" s="1">
        <v>41904</v>
      </c>
      <c r="D65" t="s">
        <v>8</v>
      </c>
      <c r="E65">
        <v>25</v>
      </c>
      <c r="F65">
        <v>39</v>
      </c>
      <c r="G65" t="s">
        <v>39</v>
      </c>
      <c r="H65" t="s">
        <v>71</v>
      </c>
      <c r="I65" t="s">
        <v>8</v>
      </c>
    </row>
    <row r="66" spans="1:9" hidden="1">
      <c r="A66" t="s">
        <v>6</v>
      </c>
      <c r="B66" t="s">
        <v>81</v>
      </c>
      <c r="C66" s="1">
        <v>41904</v>
      </c>
      <c r="D66" t="s">
        <v>27</v>
      </c>
      <c r="E66">
        <v>8</v>
      </c>
      <c r="F66">
        <v>39</v>
      </c>
      <c r="G66" t="s">
        <v>39</v>
      </c>
      <c r="H66" t="s">
        <v>71</v>
      </c>
      <c r="I66" t="s">
        <v>27</v>
      </c>
    </row>
    <row r="67" spans="1:9" hidden="1">
      <c r="A67" t="s">
        <v>6</v>
      </c>
      <c r="B67" t="s">
        <v>81</v>
      </c>
      <c r="C67" s="1">
        <v>41904</v>
      </c>
      <c r="D67" t="s">
        <v>9</v>
      </c>
      <c r="E67">
        <v>7</v>
      </c>
      <c r="F67">
        <v>39</v>
      </c>
      <c r="G67" t="s">
        <v>39</v>
      </c>
      <c r="H67" t="s">
        <v>71</v>
      </c>
      <c r="I67" t="s">
        <v>9</v>
      </c>
    </row>
    <row r="68" spans="1:9" hidden="1">
      <c r="A68" t="s">
        <v>6</v>
      </c>
      <c r="B68" t="s">
        <v>81</v>
      </c>
      <c r="C68" s="1">
        <v>41911</v>
      </c>
      <c r="D68" t="s">
        <v>30</v>
      </c>
      <c r="E68">
        <v>24</v>
      </c>
      <c r="F68">
        <v>40</v>
      </c>
      <c r="G68" t="s">
        <v>39</v>
      </c>
      <c r="H68" t="s">
        <v>71</v>
      </c>
      <c r="I68" t="s">
        <v>30</v>
      </c>
    </row>
    <row r="69" spans="1:9" hidden="1">
      <c r="A69" t="s">
        <v>6</v>
      </c>
      <c r="B69" t="s">
        <v>81</v>
      </c>
      <c r="C69" s="1">
        <v>41911</v>
      </c>
      <c r="D69" t="s">
        <v>27</v>
      </c>
      <c r="E69">
        <v>16</v>
      </c>
      <c r="F69">
        <v>40</v>
      </c>
      <c r="G69" t="s">
        <v>39</v>
      </c>
      <c r="H69" t="s">
        <v>71</v>
      </c>
      <c r="I69" t="s">
        <v>27</v>
      </c>
    </row>
    <row r="70" spans="1:9" hidden="1">
      <c r="A70" t="s">
        <v>6</v>
      </c>
      <c r="B70" t="s">
        <v>183</v>
      </c>
      <c r="C70" s="1">
        <v>41918</v>
      </c>
      <c r="D70" t="s">
        <v>30</v>
      </c>
      <c r="E70">
        <v>8</v>
      </c>
      <c r="F70">
        <v>41</v>
      </c>
      <c r="G70" t="s">
        <v>39</v>
      </c>
      <c r="H70" t="s">
        <v>71</v>
      </c>
      <c r="I70" t="s">
        <v>30</v>
      </c>
    </row>
    <row r="71" spans="1:9" hidden="1">
      <c r="A71" t="s">
        <v>6</v>
      </c>
      <c r="B71" t="s">
        <v>183</v>
      </c>
      <c r="C71" s="1">
        <v>41918</v>
      </c>
      <c r="D71" t="s">
        <v>8</v>
      </c>
      <c r="E71">
        <v>22</v>
      </c>
      <c r="F71">
        <v>41</v>
      </c>
      <c r="G71" t="s">
        <v>39</v>
      </c>
      <c r="H71" t="s">
        <v>71</v>
      </c>
      <c r="I71" t="s">
        <v>8</v>
      </c>
    </row>
    <row r="72" spans="1:9" hidden="1">
      <c r="A72" t="s">
        <v>6</v>
      </c>
      <c r="B72" t="s">
        <v>183</v>
      </c>
      <c r="C72" s="1">
        <v>41918</v>
      </c>
      <c r="D72" t="s">
        <v>18</v>
      </c>
      <c r="E72">
        <v>4</v>
      </c>
      <c r="F72">
        <v>41</v>
      </c>
      <c r="G72" t="s">
        <v>39</v>
      </c>
      <c r="H72" t="s">
        <v>71</v>
      </c>
      <c r="I72" t="s">
        <v>210</v>
      </c>
    </row>
    <row r="73" spans="1:9" hidden="1">
      <c r="A73" t="s">
        <v>6</v>
      </c>
      <c r="B73" t="s">
        <v>183</v>
      </c>
      <c r="C73" s="1">
        <v>41918</v>
      </c>
      <c r="D73" t="s">
        <v>9</v>
      </c>
      <c r="E73">
        <v>6</v>
      </c>
      <c r="F73">
        <v>41</v>
      </c>
      <c r="G73" t="s">
        <v>39</v>
      </c>
      <c r="H73" t="s">
        <v>71</v>
      </c>
      <c r="I73" t="s">
        <v>9</v>
      </c>
    </row>
    <row r="74" spans="1:9" hidden="1">
      <c r="A74" t="s">
        <v>6</v>
      </c>
      <c r="B74" t="s">
        <v>183</v>
      </c>
      <c r="C74" s="1">
        <v>41925</v>
      </c>
      <c r="D74" t="s">
        <v>8</v>
      </c>
      <c r="E74">
        <v>20</v>
      </c>
      <c r="F74">
        <v>42</v>
      </c>
      <c r="G74" t="s">
        <v>39</v>
      </c>
      <c r="H74" t="s">
        <v>71</v>
      </c>
      <c r="I74" t="s">
        <v>8</v>
      </c>
    </row>
    <row r="75" spans="1:9" hidden="1">
      <c r="A75" t="s">
        <v>6</v>
      </c>
      <c r="B75" t="s">
        <v>183</v>
      </c>
      <c r="C75" s="1">
        <v>41925</v>
      </c>
      <c r="D75" t="s">
        <v>9</v>
      </c>
      <c r="E75">
        <v>20</v>
      </c>
      <c r="F75">
        <v>42</v>
      </c>
      <c r="G75" t="s">
        <v>39</v>
      </c>
      <c r="H75" t="s">
        <v>71</v>
      </c>
      <c r="I75" t="s">
        <v>9</v>
      </c>
    </row>
    <row r="76" spans="1:9" hidden="1">
      <c r="A76" t="s">
        <v>6</v>
      </c>
      <c r="B76" t="s">
        <v>183</v>
      </c>
      <c r="C76" s="1">
        <v>41932</v>
      </c>
      <c r="D76" t="s">
        <v>8</v>
      </c>
      <c r="E76">
        <v>28</v>
      </c>
      <c r="F76">
        <v>43</v>
      </c>
      <c r="G76" t="s">
        <v>39</v>
      </c>
      <c r="H76" t="s">
        <v>71</v>
      </c>
      <c r="I76" t="s">
        <v>8</v>
      </c>
    </row>
    <row r="77" spans="1:9" hidden="1">
      <c r="A77" t="s">
        <v>6</v>
      </c>
      <c r="B77" t="s">
        <v>183</v>
      </c>
      <c r="C77" s="1">
        <v>41932</v>
      </c>
      <c r="D77" t="s">
        <v>9</v>
      </c>
      <c r="E77">
        <v>12</v>
      </c>
      <c r="F77">
        <v>43</v>
      </c>
      <c r="G77" t="s">
        <v>39</v>
      </c>
      <c r="H77" t="s">
        <v>71</v>
      </c>
      <c r="I77" t="s">
        <v>9</v>
      </c>
    </row>
    <row r="78" spans="1:9" hidden="1">
      <c r="A78" t="s">
        <v>6</v>
      </c>
      <c r="B78" t="s">
        <v>183</v>
      </c>
      <c r="C78" s="1">
        <v>41939</v>
      </c>
      <c r="D78" t="s">
        <v>8</v>
      </c>
      <c r="E78">
        <v>16</v>
      </c>
      <c r="F78">
        <v>44</v>
      </c>
      <c r="G78" t="s">
        <v>39</v>
      </c>
      <c r="H78" t="s">
        <v>71</v>
      </c>
      <c r="I78" t="s">
        <v>8</v>
      </c>
    </row>
    <row r="79" spans="1:9" hidden="1">
      <c r="A79" t="s">
        <v>6</v>
      </c>
      <c r="B79" t="s">
        <v>183</v>
      </c>
      <c r="C79" s="1">
        <v>41939</v>
      </c>
      <c r="D79" t="s">
        <v>9</v>
      </c>
      <c r="E79">
        <v>24</v>
      </c>
      <c r="F79">
        <v>44</v>
      </c>
      <c r="G79" t="s">
        <v>39</v>
      </c>
      <c r="H79" t="s">
        <v>71</v>
      </c>
      <c r="I79" t="s">
        <v>9</v>
      </c>
    </row>
    <row r="80" spans="1:9" hidden="1">
      <c r="A80" t="s">
        <v>6</v>
      </c>
      <c r="B80" t="s">
        <v>185</v>
      </c>
      <c r="C80" s="1">
        <v>41946</v>
      </c>
      <c r="D80" t="s">
        <v>93</v>
      </c>
      <c r="E80">
        <v>8</v>
      </c>
      <c r="F80">
        <v>45</v>
      </c>
      <c r="G80" t="s">
        <v>39</v>
      </c>
      <c r="H80" t="s">
        <v>71</v>
      </c>
      <c r="I80" t="s">
        <v>211</v>
      </c>
    </row>
    <row r="81" spans="1:9" hidden="1">
      <c r="A81" t="s">
        <v>6</v>
      </c>
      <c r="B81" t="s">
        <v>185</v>
      </c>
      <c r="C81" s="1">
        <v>41946</v>
      </c>
      <c r="D81" t="s">
        <v>186</v>
      </c>
      <c r="E81">
        <v>8</v>
      </c>
      <c r="F81">
        <v>45</v>
      </c>
      <c r="G81" t="s">
        <v>39</v>
      </c>
      <c r="H81" t="s">
        <v>71</v>
      </c>
      <c r="I81" t="s">
        <v>212</v>
      </c>
    </row>
    <row r="82" spans="1:9" hidden="1">
      <c r="A82" t="s">
        <v>6</v>
      </c>
      <c r="B82" t="s">
        <v>185</v>
      </c>
      <c r="C82" s="1">
        <v>41946</v>
      </c>
      <c r="D82" t="s">
        <v>36</v>
      </c>
      <c r="E82">
        <v>8</v>
      </c>
      <c r="F82">
        <v>45</v>
      </c>
      <c r="G82" t="s">
        <v>39</v>
      </c>
      <c r="H82" t="s">
        <v>71</v>
      </c>
      <c r="I82" t="s">
        <v>213</v>
      </c>
    </row>
    <row r="83" spans="1:9" hidden="1">
      <c r="A83" t="s">
        <v>6</v>
      </c>
      <c r="B83" t="s">
        <v>185</v>
      </c>
      <c r="C83" s="1">
        <v>41946</v>
      </c>
      <c r="D83" t="s">
        <v>8</v>
      </c>
      <c r="E83">
        <v>8</v>
      </c>
      <c r="F83">
        <v>45</v>
      </c>
      <c r="G83" t="s">
        <v>39</v>
      </c>
      <c r="H83" t="s">
        <v>71</v>
      </c>
      <c r="I83" t="s">
        <v>8</v>
      </c>
    </row>
    <row r="84" spans="1:9" hidden="1">
      <c r="A84" t="s">
        <v>6</v>
      </c>
      <c r="B84" t="s">
        <v>185</v>
      </c>
      <c r="C84" s="1">
        <v>41946</v>
      </c>
      <c r="D84" t="s">
        <v>9</v>
      </c>
      <c r="E84">
        <v>8</v>
      </c>
      <c r="F84">
        <v>45</v>
      </c>
      <c r="G84" t="s">
        <v>39</v>
      </c>
      <c r="H84" t="s">
        <v>71</v>
      </c>
      <c r="I84" t="s">
        <v>9</v>
      </c>
    </row>
    <row r="85" spans="1:9" hidden="1">
      <c r="A85" t="s">
        <v>6</v>
      </c>
      <c r="B85" t="s">
        <v>185</v>
      </c>
      <c r="C85" s="1">
        <v>41953</v>
      </c>
      <c r="D85" t="s">
        <v>186</v>
      </c>
      <c r="E85">
        <v>8</v>
      </c>
      <c r="F85">
        <v>46</v>
      </c>
      <c r="G85" t="s">
        <v>39</v>
      </c>
      <c r="H85" t="s">
        <v>71</v>
      </c>
      <c r="I85" t="s">
        <v>212</v>
      </c>
    </row>
    <row r="86" spans="1:9" hidden="1">
      <c r="A86" t="s">
        <v>6</v>
      </c>
      <c r="B86" t="s">
        <v>185</v>
      </c>
      <c r="C86" s="1">
        <v>41953</v>
      </c>
      <c r="D86" t="s">
        <v>12</v>
      </c>
      <c r="E86">
        <v>8</v>
      </c>
      <c r="F86">
        <v>46</v>
      </c>
      <c r="G86" t="s">
        <v>39</v>
      </c>
      <c r="H86" t="s">
        <v>71</v>
      </c>
      <c r="I86" t="s">
        <v>206</v>
      </c>
    </row>
    <row r="87" spans="1:9" hidden="1">
      <c r="A87" t="s">
        <v>6</v>
      </c>
      <c r="B87" t="s">
        <v>185</v>
      </c>
      <c r="C87" s="1">
        <v>41953</v>
      </c>
      <c r="D87" t="s">
        <v>8</v>
      </c>
      <c r="E87">
        <v>8</v>
      </c>
      <c r="F87">
        <v>46</v>
      </c>
      <c r="G87" t="s">
        <v>39</v>
      </c>
      <c r="H87" t="s">
        <v>71</v>
      </c>
      <c r="I87" t="s">
        <v>8</v>
      </c>
    </row>
    <row r="88" spans="1:9" hidden="1">
      <c r="A88" t="s">
        <v>6</v>
      </c>
      <c r="B88" t="s">
        <v>185</v>
      </c>
      <c r="C88" s="1">
        <v>41953</v>
      </c>
      <c r="D88" t="s">
        <v>9</v>
      </c>
      <c r="E88">
        <v>4</v>
      </c>
      <c r="F88">
        <v>46</v>
      </c>
      <c r="G88" t="s">
        <v>39</v>
      </c>
      <c r="H88" t="s">
        <v>71</v>
      </c>
      <c r="I88" t="s">
        <v>9</v>
      </c>
    </row>
    <row r="89" spans="1:9" hidden="1">
      <c r="A89" t="s">
        <v>6</v>
      </c>
      <c r="B89" t="s">
        <v>185</v>
      </c>
      <c r="C89" s="1">
        <v>41953</v>
      </c>
      <c r="D89" t="s">
        <v>90</v>
      </c>
      <c r="E89">
        <v>12</v>
      </c>
      <c r="F89">
        <v>46</v>
      </c>
      <c r="G89" t="s">
        <v>39</v>
      </c>
      <c r="H89" t="s">
        <v>71</v>
      </c>
      <c r="I89" t="s">
        <v>214</v>
      </c>
    </row>
    <row r="90" spans="1:9" hidden="1">
      <c r="A90" t="s">
        <v>6</v>
      </c>
      <c r="B90" t="s">
        <v>185</v>
      </c>
      <c r="C90" s="1">
        <v>41960</v>
      </c>
      <c r="D90" t="s">
        <v>93</v>
      </c>
      <c r="E90">
        <v>8</v>
      </c>
      <c r="F90">
        <v>47</v>
      </c>
      <c r="G90" t="s">
        <v>39</v>
      </c>
      <c r="H90" t="s">
        <v>71</v>
      </c>
      <c r="I90" t="s">
        <v>211</v>
      </c>
    </row>
    <row r="91" spans="1:9" hidden="1">
      <c r="A91" t="s">
        <v>6</v>
      </c>
      <c r="B91" t="s">
        <v>185</v>
      </c>
      <c r="C91" s="1">
        <v>41960</v>
      </c>
      <c r="D91" t="s">
        <v>186</v>
      </c>
      <c r="E91">
        <v>20</v>
      </c>
      <c r="F91">
        <v>47</v>
      </c>
      <c r="G91" t="s">
        <v>39</v>
      </c>
      <c r="H91" t="s">
        <v>71</v>
      </c>
      <c r="I91" t="s">
        <v>212</v>
      </c>
    </row>
    <row r="92" spans="1:9" hidden="1">
      <c r="A92" t="s">
        <v>6</v>
      </c>
      <c r="B92" t="s">
        <v>185</v>
      </c>
      <c r="C92" s="1">
        <v>41960</v>
      </c>
      <c r="D92" t="s">
        <v>8</v>
      </c>
      <c r="E92">
        <v>8</v>
      </c>
      <c r="F92">
        <v>47</v>
      </c>
      <c r="G92" t="s">
        <v>39</v>
      </c>
      <c r="H92" t="s">
        <v>71</v>
      </c>
      <c r="I92" t="s">
        <v>8</v>
      </c>
    </row>
    <row r="93" spans="1:9" hidden="1">
      <c r="A93" t="s">
        <v>6</v>
      </c>
      <c r="B93" t="s">
        <v>185</v>
      </c>
      <c r="C93" s="1">
        <v>41960</v>
      </c>
      <c r="D93" t="s">
        <v>9</v>
      </c>
      <c r="E93">
        <v>4</v>
      </c>
      <c r="F93">
        <v>47</v>
      </c>
      <c r="G93" t="s">
        <v>39</v>
      </c>
      <c r="H93" t="s">
        <v>71</v>
      </c>
      <c r="I93" t="s">
        <v>9</v>
      </c>
    </row>
    <row r="94" spans="1:9" hidden="1">
      <c r="A94" t="s">
        <v>6</v>
      </c>
      <c r="B94" t="s">
        <v>185</v>
      </c>
      <c r="C94" s="1">
        <v>41967</v>
      </c>
      <c r="D94" t="s">
        <v>93</v>
      </c>
      <c r="E94">
        <v>12</v>
      </c>
      <c r="F94">
        <v>48</v>
      </c>
      <c r="G94" t="s">
        <v>39</v>
      </c>
      <c r="H94" t="s">
        <v>71</v>
      </c>
      <c r="I94" t="s">
        <v>211</v>
      </c>
    </row>
    <row r="95" spans="1:9" hidden="1">
      <c r="A95" t="s">
        <v>6</v>
      </c>
      <c r="B95" t="s">
        <v>185</v>
      </c>
      <c r="C95" s="1">
        <v>41967</v>
      </c>
      <c r="D95" t="s">
        <v>36</v>
      </c>
      <c r="E95">
        <v>28</v>
      </c>
      <c r="F95">
        <v>48</v>
      </c>
      <c r="G95" t="s">
        <v>39</v>
      </c>
      <c r="H95" t="s">
        <v>71</v>
      </c>
      <c r="I95" t="s">
        <v>213</v>
      </c>
    </row>
    <row r="96" spans="1:9" hidden="1">
      <c r="A96" t="s">
        <v>6</v>
      </c>
      <c r="B96" t="s">
        <v>187</v>
      </c>
      <c r="C96" s="1">
        <v>42002</v>
      </c>
      <c r="D96" t="s">
        <v>93</v>
      </c>
      <c r="E96">
        <v>32</v>
      </c>
      <c r="F96">
        <v>1</v>
      </c>
      <c r="G96" t="s">
        <v>39</v>
      </c>
      <c r="H96" t="s">
        <v>71</v>
      </c>
      <c r="I96" t="s">
        <v>211</v>
      </c>
    </row>
    <row r="97" spans="1:9" hidden="1">
      <c r="A97" t="s">
        <v>6</v>
      </c>
      <c r="B97" t="s">
        <v>187</v>
      </c>
      <c r="C97" s="1">
        <v>42002</v>
      </c>
      <c r="D97" t="s">
        <v>30</v>
      </c>
      <c r="E97">
        <v>8</v>
      </c>
      <c r="F97">
        <v>1</v>
      </c>
      <c r="G97" t="s">
        <v>39</v>
      </c>
      <c r="H97" t="s">
        <v>71</v>
      </c>
      <c r="I97" t="s">
        <v>30</v>
      </c>
    </row>
    <row r="98" spans="1:9" hidden="1">
      <c r="A98" t="s">
        <v>6</v>
      </c>
      <c r="B98" t="s">
        <v>187</v>
      </c>
      <c r="C98" s="1">
        <v>41974</v>
      </c>
      <c r="D98" t="s">
        <v>186</v>
      </c>
      <c r="E98">
        <v>40</v>
      </c>
      <c r="F98">
        <v>49</v>
      </c>
      <c r="G98" t="s">
        <v>39</v>
      </c>
      <c r="H98" t="s">
        <v>71</v>
      </c>
      <c r="I98" t="s">
        <v>212</v>
      </c>
    </row>
    <row r="99" spans="1:9" hidden="1">
      <c r="A99" t="s">
        <v>6</v>
      </c>
      <c r="B99" t="s">
        <v>187</v>
      </c>
      <c r="C99" s="1">
        <v>41981</v>
      </c>
      <c r="D99" t="s">
        <v>93</v>
      </c>
      <c r="E99">
        <v>32</v>
      </c>
      <c r="F99">
        <v>50</v>
      </c>
      <c r="G99" t="s">
        <v>39</v>
      </c>
      <c r="H99" t="s">
        <v>71</v>
      </c>
      <c r="I99" t="s">
        <v>211</v>
      </c>
    </row>
    <row r="100" spans="1:9" hidden="1">
      <c r="A100" t="s">
        <v>6</v>
      </c>
      <c r="B100" t="s">
        <v>187</v>
      </c>
      <c r="C100" s="1">
        <v>41981</v>
      </c>
      <c r="D100" t="s">
        <v>186</v>
      </c>
      <c r="E100">
        <v>8</v>
      </c>
      <c r="F100">
        <v>50</v>
      </c>
      <c r="G100" t="s">
        <v>39</v>
      </c>
      <c r="H100" t="s">
        <v>71</v>
      </c>
      <c r="I100" t="s">
        <v>212</v>
      </c>
    </row>
    <row r="101" spans="1:9" hidden="1">
      <c r="A101" t="s">
        <v>6</v>
      </c>
      <c r="B101" t="s">
        <v>187</v>
      </c>
      <c r="C101" s="1">
        <v>41988</v>
      </c>
      <c r="D101" t="s">
        <v>93</v>
      </c>
      <c r="E101">
        <v>40</v>
      </c>
      <c r="F101">
        <v>51</v>
      </c>
      <c r="G101" t="s">
        <v>39</v>
      </c>
      <c r="H101" t="s">
        <v>71</v>
      </c>
      <c r="I101" t="s">
        <v>211</v>
      </c>
    </row>
    <row r="102" spans="1:9" hidden="1">
      <c r="A102" t="s">
        <v>6</v>
      </c>
      <c r="B102" t="s">
        <v>187</v>
      </c>
      <c r="C102" s="1">
        <v>41995</v>
      </c>
      <c r="D102" t="s">
        <v>93</v>
      </c>
      <c r="E102">
        <v>40</v>
      </c>
      <c r="F102">
        <v>52</v>
      </c>
      <c r="G102" t="s">
        <v>39</v>
      </c>
      <c r="H102" t="s">
        <v>71</v>
      </c>
      <c r="I102" t="s">
        <v>211</v>
      </c>
    </row>
    <row r="103" spans="1:9" hidden="1">
      <c r="A103" t="s">
        <v>266</v>
      </c>
      <c r="B103" t="s">
        <v>267</v>
      </c>
      <c r="C103" s="1">
        <v>42009</v>
      </c>
      <c r="D103" t="s">
        <v>186</v>
      </c>
      <c r="E103">
        <v>6</v>
      </c>
      <c r="F103">
        <v>2</v>
      </c>
      <c r="G103" t="s">
        <v>39</v>
      </c>
      <c r="H103" t="s">
        <v>71</v>
      </c>
      <c r="I103" t="s">
        <v>212</v>
      </c>
    </row>
    <row r="104" spans="1:9" hidden="1">
      <c r="A104" t="s">
        <v>266</v>
      </c>
      <c r="B104" t="s">
        <v>267</v>
      </c>
      <c r="C104" s="1">
        <v>42009</v>
      </c>
      <c r="D104" t="s">
        <v>195</v>
      </c>
      <c r="E104">
        <v>4</v>
      </c>
      <c r="F104">
        <v>2</v>
      </c>
      <c r="G104" t="s">
        <v>39</v>
      </c>
      <c r="H104" t="s">
        <v>71</v>
      </c>
      <c r="I104" t="s">
        <v>223</v>
      </c>
    </row>
    <row r="105" spans="1:9" hidden="1">
      <c r="A105" t="s">
        <v>266</v>
      </c>
      <c r="B105" t="s">
        <v>267</v>
      </c>
      <c r="C105" s="1">
        <v>42009</v>
      </c>
      <c r="D105" t="s">
        <v>84</v>
      </c>
      <c r="E105">
        <v>2</v>
      </c>
      <c r="F105">
        <v>2</v>
      </c>
      <c r="G105" t="s">
        <v>39</v>
      </c>
      <c r="H105" t="s">
        <v>71</v>
      </c>
      <c r="I105" t="s">
        <v>219</v>
      </c>
    </row>
    <row r="106" spans="1:9" hidden="1">
      <c r="A106" t="s">
        <v>266</v>
      </c>
      <c r="B106" t="s">
        <v>267</v>
      </c>
      <c r="C106" s="1">
        <v>42009</v>
      </c>
      <c r="D106" t="s">
        <v>8</v>
      </c>
      <c r="E106">
        <v>10</v>
      </c>
      <c r="F106">
        <v>2</v>
      </c>
      <c r="G106" t="s">
        <v>39</v>
      </c>
      <c r="H106" t="s">
        <v>71</v>
      </c>
      <c r="I106" t="s">
        <v>8</v>
      </c>
    </row>
    <row r="107" spans="1:9" hidden="1">
      <c r="A107" t="s">
        <v>266</v>
      </c>
      <c r="B107" t="s">
        <v>267</v>
      </c>
      <c r="C107" s="1">
        <v>42009</v>
      </c>
      <c r="D107" t="s">
        <v>199</v>
      </c>
      <c r="E107">
        <v>2</v>
      </c>
      <c r="F107">
        <v>2</v>
      </c>
      <c r="G107" t="s">
        <v>39</v>
      </c>
      <c r="H107" t="s">
        <v>71</v>
      </c>
      <c r="I107" t="s">
        <v>262</v>
      </c>
    </row>
    <row r="108" spans="1:9" hidden="1">
      <c r="A108" t="s">
        <v>266</v>
      </c>
      <c r="B108" t="s">
        <v>267</v>
      </c>
      <c r="C108" s="1">
        <v>42009</v>
      </c>
      <c r="D108" t="s">
        <v>9</v>
      </c>
      <c r="E108">
        <v>10</v>
      </c>
      <c r="F108">
        <v>2</v>
      </c>
      <c r="G108" t="s">
        <v>39</v>
      </c>
      <c r="H108" t="s">
        <v>71</v>
      </c>
      <c r="I108" t="s">
        <v>9</v>
      </c>
    </row>
    <row r="109" spans="1:9" hidden="1">
      <c r="A109" t="s">
        <v>266</v>
      </c>
      <c r="B109" t="s">
        <v>267</v>
      </c>
      <c r="C109" s="1">
        <v>42009</v>
      </c>
      <c r="D109" t="s">
        <v>196</v>
      </c>
      <c r="E109">
        <v>6</v>
      </c>
      <c r="F109">
        <v>2</v>
      </c>
      <c r="G109" t="s">
        <v>39</v>
      </c>
      <c r="H109" t="s">
        <v>71</v>
      </c>
      <c r="I109" t="s">
        <v>224</v>
      </c>
    </row>
    <row r="110" spans="1:9" hidden="1">
      <c r="A110" t="s">
        <v>266</v>
      </c>
      <c r="B110" t="s">
        <v>267</v>
      </c>
      <c r="C110" s="1">
        <v>42016</v>
      </c>
      <c r="D110" t="s">
        <v>84</v>
      </c>
      <c r="E110">
        <v>10</v>
      </c>
      <c r="F110">
        <v>3</v>
      </c>
      <c r="G110" t="s">
        <v>39</v>
      </c>
      <c r="H110" t="s">
        <v>71</v>
      </c>
      <c r="I110" t="s">
        <v>219</v>
      </c>
    </row>
    <row r="111" spans="1:9" hidden="1">
      <c r="A111" t="s">
        <v>266</v>
      </c>
      <c r="B111" t="s">
        <v>267</v>
      </c>
      <c r="C111" s="1">
        <v>42016</v>
      </c>
      <c r="D111" t="s">
        <v>8</v>
      </c>
      <c r="E111">
        <v>10</v>
      </c>
      <c r="F111">
        <v>3</v>
      </c>
      <c r="G111" t="s">
        <v>39</v>
      </c>
      <c r="H111" t="s">
        <v>71</v>
      </c>
      <c r="I111" t="s">
        <v>8</v>
      </c>
    </row>
    <row r="112" spans="1:9" hidden="1">
      <c r="A112" t="s">
        <v>266</v>
      </c>
      <c r="B112" t="s">
        <v>267</v>
      </c>
      <c r="C112" s="1">
        <v>42016</v>
      </c>
      <c r="D112" t="s">
        <v>9</v>
      </c>
      <c r="E112">
        <v>12</v>
      </c>
      <c r="F112">
        <v>3</v>
      </c>
      <c r="G112" t="s">
        <v>39</v>
      </c>
      <c r="H112" t="s">
        <v>71</v>
      </c>
      <c r="I112" t="s">
        <v>9</v>
      </c>
    </row>
    <row r="113" spans="1:9" hidden="1">
      <c r="A113" t="s">
        <v>266</v>
      </c>
      <c r="B113" t="s">
        <v>267</v>
      </c>
      <c r="C113" s="1">
        <v>42016</v>
      </c>
      <c r="D113" t="s">
        <v>196</v>
      </c>
      <c r="E113">
        <v>8</v>
      </c>
      <c r="F113">
        <v>3</v>
      </c>
      <c r="G113" t="s">
        <v>39</v>
      </c>
      <c r="H113" t="s">
        <v>71</v>
      </c>
      <c r="I113" t="s">
        <v>224</v>
      </c>
    </row>
    <row r="114" spans="1:9" hidden="1">
      <c r="A114" t="s">
        <v>266</v>
      </c>
      <c r="B114" t="s">
        <v>267</v>
      </c>
      <c r="C114" s="1">
        <v>42023</v>
      </c>
      <c r="D114" t="s">
        <v>186</v>
      </c>
      <c r="E114">
        <v>20</v>
      </c>
      <c r="F114">
        <v>4</v>
      </c>
      <c r="G114" t="s">
        <v>39</v>
      </c>
      <c r="H114" t="s">
        <v>71</v>
      </c>
      <c r="I114" t="s">
        <v>212</v>
      </c>
    </row>
    <row r="115" spans="1:9" hidden="1">
      <c r="A115" t="s">
        <v>266</v>
      </c>
      <c r="B115" t="s">
        <v>267</v>
      </c>
      <c r="C115" s="1">
        <v>42023</v>
      </c>
      <c r="D115" t="s">
        <v>84</v>
      </c>
      <c r="E115">
        <v>12</v>
      </c>
      <c r="F115">
        <v>4</v>
      </c>
      <c r="G115" t="s">
        <v>39</v>
      </c>
      <c r="H115" t="s">
        <v>71</v>
      </c>
      <c r="I115" t="s">
        <v>219</v>
      </c>
    </row>
    <row r="116" spans="1:9" hidden="1">
      <c r="A116" t="s">
        <v>266</v>
      </c>
      <c r="B116" t="s">
        <v>267</v>
      </c>
      <c r="C116" s="1">
        <v>42023</v>
      </c>
      <c r="D116" t="s">
        <v>198</v>
      </c>
      <c r="E116">
        <v>4</v>
      </c>
      <c r="F116">
        <v>4</v>
      </c>
      <c r="G116" t="s">
        <v>39</v>
      </c>
      <c r="H116" t="s">
        <v>71</v>
      </c>
      <c r="I116" t="s">
        <v>251</v>
      </c>
    </row>
    <row r="117" spans="1:9" hidden="1">
      <c r="A117" t="s">
        <v>266</v>
      </c>
      <c r="B117" t="s">
        <v>267</v>
      </c>
      <c r="C117" s="1">
        <v>42023</v>
      </c>
      <c r="D117" t="s">
        <v>196</v>
      </c>
      <c r="E117">
        <v>4</v>
      </c>
      <c r="F117">
        <v>4</v>
      </c>
      <c r="G117" t="s">
        <v>39</v>
      </c>
      <c r="H117" t="s">
        <v>71</v>
      </c>
      <c r="I117" t="s">
        <v>224</v>
      </c>
    </row>
    <row r="118" spans="1:9" hidden="1">
      <c r="A118" t="s">
        <v>266</v>
      </c>
      <c r="B118" t="s">
        <v>267</v>
      </c>
      <c r="C118" s="1">
        <v>42030</v>
      </c>
      <c r="D118" t="s">
        <v>10</v>
      </c>
      <c r="E118">
        <v>4</v>
      </c>
      <c r="F118">
        <v>5</v>
      </c>
      <c r="G118" t="s">
        <v>39</v>
      </c>
      <c r="H118" t="s">
        <v>71</v>
      </c>
      <c r="I118" t="s">
        <v>254</v>
      </c>
    </row>
    <row r="119" spans="1:9" hidden="1">
      <c r="A119" t="s">
        <v>266</v>
      </c>
      <c r="B119" t="s">
        <v>267</v>
      </c>
      <c r="C119" s="1">
        <v>42030</v>
      </c>
      <c r="D119" t="s">
        <v>8</v>
      </c>
      <c r="E119">
        <v>20</v>
      </c>
      <c r="F119">
        <v>5</v>
      </c>
      <c r="G119" t="s">
        <v>39</v>
      </c>
      <c r="H119" t="s">
        <v>71</v>
      </c>
      <c r="I119" t="s">
        <v>8</v>
      </c>
    </row>
    <row r="120" spans="1:9" hidden="1">
      <c r="A120" t="s">
        <v>266</v>
      </c>
      <c r="B120" t="s">
        <v>267</v>
      </c>
      <c r="C120" s="1">
        <v>42030</v>
      </c>
      <c r="D120" t="s">
        <v>9</v>
      </c>
      <c r="E120">
        <v>16</v>
      </c>
      <c r="F120">
        <v>5</v>
      </c>
      <c r="G120" t="s">
        <v>39</v>
      </c>
      <c r="H120" t="s">
        <v>71</v>
      </c>
      <c r="I120" t="s">
        <v>9</v>
      </c>
    </row>
    <row r="121" spans="1:9" hidden="1">
      <c r="A121" t="s">
        <v>6</v>
      </c>
      <c r="B121" t="s">
        <v>29</v>
      </c>
      <c r="C121" s="1">
        <v>41729</v>
      </c>
      <c r="D121" t="s">
        <v>8</v>
      </c>
      <c r="E121">
        <v>32</v>
      </c>
      <c r="F121">
        <v>14</v>
      </c>
      <c r="G121" t="s">
        <v>40</v>
      </c>
      <c r="H121" t="s">
        <v>71</v>
      </c>
      <c r="I121" t="s">
        <v>8</v>
      </c>
    </row>
    <row r="122" spans="1:9" hidden="1">
      <c r="A122" t="s">
        <v>6</v>
      </c>
      <c r="B122" t="s">
        <v>29</v>
      </c>
      <c r="C122" s="1">
        <v>41729</v>
      </c>
      <c r="D122" t="s">
        <v>9</v>
      </c>
      <c r="E122">
        <v>2</v>
      </c>
      <c r="F122">
        <v>14</v>
      </c>
      <c r="G122" t="s">
        <v>40</v>
      </c>
      <c r="H122" t="s">
        <v>71</v>
      </c>
      <c r="I122" t="s">
        <v>9</v>
      </c>
    </row>
    <row r="123" spans="1:9" hidden="1">
      <c r="A123" t="s">
        <v>6</v>
      </c>
      <c r="B123" t="s">
        <v>29</v>
      </c>
      <c r="C123" s="1">
        <v>41729</v>
      </c>
      <c r="D123" t="s">
        <v>13</v>
      </c>
      <c r="E123">
        <v>6</v>
      </c>
      <c r="F123">
        <v>14</v>
      </c>
      <c r="G123" t="s">
        <v>40</v>
      </c>
      <c r="H123" t="s">
        <v>71</v>
      </c>
      <c r="I123" t="s">
        <v>13</v>
      </c>
    </row>
    <row r="124" spans="1:9" hidden="1">
      <c r="A124" t="s">
        <v>6</v>
      </c>
      <c r="B124" t="s">
        <v>7</v>
      </c>
      <c r="C124" s="1">
        <v>41736</v>
      </c>
      <c r="D124" t="s">
        <v>30</v>
      </c>
      <c r="E124">
        <v>8</v>
      </c>
      <c r="F124">
        <v>15</v>
      </c>
      <c r="G124" t="s">
        <v>40</v>
      </c>
      <c r="H124" t="s">
        <v>71</v>
      </c>
      <c r="I124" t="s">
        <v>30</v>
      </c>
    </row>
    <row r="125" spans="1:9" hidden="1">
      <c r="A125" t="s">
        <v>6</v>
      </c>
      <c r="B125" t="s">
        <v>7</v>
      </c>
      <c r="C125" s="1">
        <v>41736</v>
      </c>
      <c r="D125" t="s">
        <v>8</v>
      </c>
      <c r="E125">
        <v>27</v>
      </c>
      <c r="F125">
        <v>15</v>
      </c>
      <c r="G125" t="s">
        <v>40</v>
      </c>
      <c r="H125" t="s">
        <v>71</v>
      </c>
      <c r="I125" t="s">
        <v>8</v>
      </c>
    </row>
    <row r="126" spans="1:9" hidden="1">
      <c r="A126" t="s">
        <v>6</v>
      </c>
      <c r="B126" t="s">
        <v>7</v>
      </c>
      <c r="C126" s="1">
        <v>41736</v>
      </c>
      <c r="D126" t="s">
        <v>16</v>
      </c>
      <c r="E126">
        <v>1</v>
      </c>
      <c r="F126">
        <v>15</v>
      </c>
      <c r="G126" t="s">
        <v>40</v>
      </c>
      <c r="H126" t="s">
        <v>71</v>
      </c>
      <c r="I126" t="s">
        <v>16</v>
      </c>
    </row>
    <row r="127" spans="1:9" hidden="1">
      <c r="A127" t="s">
        <v>6</v>
      </c>
      <c r="B127" t="s">
        <v>7</v>
      </c>
      <c r="C127" s="1">
        <v>41736</v>
      </c>
      <c r="D127" t="s">
        <v>13</v>
      </c>
      <c r="E127">
        <v>4</v>
      </c>
      <c r="F127">
        <v>15</v>
      </c>
      <c r="G127" t="s">
        <v>40</v>
      </c>
      <c r="H127" t="s">
        <v>71</v>
      </c>
      <c r="I127" t="s">
        <v>13</v>
      </c>
    </row>
    <row r="128" spans="1:9" hidden="1">
      <c r="A128" t="s">
        <v>6</v>
      </c>
      <c r="B128" t="s">
        <v>7</v>
      </c>
      <c r="C128" s="1">
        <v>41743</v>
      </c>
      <c r="D128" t="s">
        <v>8</v>
      </c>
      <c r="E128">
        <v>20</v>
      </c>
      <c r="F128">
        <v>16</v>
      </c>
      <c r="G128" t="s">
        <v>40</v>
      </c>
      <c r="H128" t="s">
        <v>71</v>
      </c>
      <c r="I128" t="s">
        <v>8</v>
      </c>
    </row>
    <row r="129" spans="1:9" hidden="1">
      <c r="A129" t="s">
        <v>6</v>
      </c>
      <c r="B129" t="s">
        <v>7</v>
      </c>
      <c r="C129" s="1">
        <v>41743</v>
      </c>
      <c r="D129" t="s">
        <v>9</v>
      </c>
      <c r="E129">
        <v>16</v>
      </c>
      <c r="F129">
        <v>16</v>
      </c>
      <c r="G129" t="s">
        <v>40</v>
      </c>
      <c r="H129" t="s">
        <v>71</v>
      </c>
      <c r="I129" t="s">
        <v>9</v>
      </c>
    </row>
    <row r="130" spans="1:9" hidden="1">
      <c r="A130" t="s">
        <v>6</v>
      </c>
      <c r="B130" t="s">
        <v>7</v>
      </c>
      <c r="C130" s="1">
        <v>41743</v>
      </c>
      <c r="D130" t="s">
        <v>13</v>
      </c>
      <c r="E130">
        <v>4</v>
      </c>
      <c r="F130">
        <v>16</v>
      </c>
      <c r="G130" t="s">
        <v>40</v>
      </c>
      <c r="H130" t="s">
        <v>71</v>
      </c>
      <c r="I130" t="s">
        <v>13</v>
      </c>
    </row>
    <row r="131" spans="1:9" hidden="1">
      <c r="A131" t="s">
        <v>6</v>
      </c>
      <c r="B131" t="s">
        <v>7</v>
      </c>
      <c r="C131" s="1">
        <v>41750</v>
      </c>
      <c r="D131" t="s">
        <v>8</v>
      </c>
      <c r="E131">
        <v>28</v>
      </c>
      <c r="F131">
        <v>17</v>
      </c>
      <c r="G131" t="s">
        <v>40</v>
      </c>
      <c r="H131" t="s">
        <v>71</v>
      </c>
      <c r="I131" t="s">
        <v>8</v>
      </c>
    </row>
    <row r="132" spans="1:9" hidden="1">
      <c r="A132" t="s">
        <v>6</v>
      </c>
      <c r="B132" t="s">
        <v>7</v>
      </c>
      <c r="C132" s="1">
        <v>41750</v>
      </c>
      <c r="D132" t="s">
        <v>9</v>
      </c>
      <c r="E132">
        <v>8</v>
      </c>
      <c r="F132">
        <v>17</v>
      </c>
      <c r="G132" t="s">
        <v>40</v>
      </c>
      <c r="H132" t="s">
        <v>71</v>
      </c>
      <c r="I132" t="s">
        <v>9</v>
      </c>
    </row>
    <row r="133" spans="1:9" hidden="1">
      <c r="A133" t="s">
        <v>6</v>
      </c>
      <c r="B133" t="s">
        <v>7</v>
      </c>
      <c r="C133" s="1">
        <v>41750</v>
      </c>
      <c r="D133" t="s">
        <v>13</v>
      </c>
      <c r="E133">
        <v>4</v>
      </c>
      <c r="F133">
        <v>17</v>
      </c>
      <c r="G133" t="s">
        <v>40</v>
      </c>
      <c r="H133" t="s">
        <v>71</v>
      </c>
      <c r="I133" t="s">
        <v>13</v>
      </c>
    </row>
    <row r="134" spans="1:9" hidden="1">
      <c r="A134" t="s">
        <v>6</v>
      </c>
      <c r="B134" t="s">
        <v>7</v>
      </c>
      <c r="C134" s="1">
        <v>41757</v>
      </c>
      <c r="D134" t="s">
        <v>30</v>
      </c>
      <c r="E134">
        <v>8</v>
      </c>
      <c r="F134">
        <v>18</v>
      </c>
      <c r="G134" t="s">
        <v>40</v>
      </c>
      <c r="H134" t="s">
        <v>71</v>
      </c>
      <c r="I134" t="s">
        <v>30</v>
      </c>
    </row>
    <row r="135" spans="1:9" hidden="1">
      <c r="A135" t="s">
        <v>6</v>
      </c>
      <c r="B135" t="s">
        <v>7</v>
      </c>
      <c r="C135" s="1">
        <v>41757</v>
      </c>
      <c r="D135" t="s">
        <v>8</v>
      </c>
      <c r="E135">
        <v>32</v>
      </c>
      <c r="F135">
        <v>18</v>
      </c>
      <c r="G135" t="s">
        <v>40</v>
      </c>
      <c r="H135" t="s">
        <v>71</v>
      </c>
      <c r="I135" t="s">
        <v>8</v>
      </c>
    </row>
    <row r="136" spans="1:9" hidden="1">
      <c r="A136" t="s">
        <v>6</v>
      </c>
      <c r="B136" t="s">
        <v>74</v>
      </c>
      <c r="C136" s="1">
        <v>41764</v>
      </c>
      <c r="D136" t="s">
        <v>8</v>
      </c>
      <c r="E136">
        <v>34</v>
      </c>
      <c r="F136">
        <v>19</v>
      </c>
      <c r="G136" t="s">
        <v>40</v>
      </c>
      <c r="H136" t="s">
        <v>71</v>
      </c>
      <c r="I136" t="s">
        <v>8</v>
      </c>
    </row>
    <row r="137" spans="1:9" hidden="1">
      <c r="A137" t="s">
        <v>6</v>
      </c>
      <c r="B137" t="s">
        <v>74</v>
      </c>
      <c r="C137" s="1">
        <v>41764</v>
      </c>
      <c r="D137" t="s">
        <v>64</v>
      </c>
      <c r="E137">
        <v>6</v>
      </c>
      <c r="F137">
        <v>19</v>
      </c>
      <c r="G137" t="s">
        <v>40</v>
      </c>
      <c r="H137" t="s">
        <v>71</v>
      </c>
      <c r="I137" t="s">
        <v>215</v>
      </c>
    </row>
    <row r="138" spans="1:9" hidden="1">
      <c r="A138" t="s">
        <v>6</v>
      </c>
      <c r="B138" t="s">
        <v>74</v>
      </c>
      <c r="C138" s="1">
        <v>41771</v>
      </c>
      <c r="D138" t="s">
        <v>8</v>
      </c>
      <c r="E138">
        <v>40</v>
      </c>
      <c r="F138">
        <v>20</v>
      </c>
      <c r="G138" t="s">
        <v>40</v>
      </c>
      <c r="H138" t="s">
        <v>71</v>
      </c>
      <c r="I138" t="s">
        <v>8</v>
      </c>
    </row>
    <row r="139" spans="1:9" hidden="1">
      <c r="A139" t="s">
        <v>6</v>
      </c>
      <c r="B139" t="s">
        <v>74</v>
      </c>
      <c r="C139" s="1">
        <v>41778</v>
      </c>
      <c r="D139" t="s">
        <v>8</v>
      </c>
      <c r="E139">
        <v>34</v>
      </c>
      <c r="F139">
        <v>21</v>
      </c>
      <c r="G139" t="s">
        <v>40</v>
      </c>
      <c r="H139" t="s">
        <v>71</v>
      </c>
      <c r="I139" t="s">
        <v>8</v>
      </c>
    </row>
    <row r="140" spans="1:9" hidden="1">
      <c r="A140" t="s">
        <v>6</v>
      </c>
      <c r="B140" t="s">
        <v>74</v>
      </c>
      <c r="C140" s="1">
        <v>41778</v>
      </c>
      <c r="D140" t="s">
        <v>76</v>
      </c>
      <c r="E140">
        <v>4</v>
      </c>
      <c r="F140">
        <v>21</v>
      </c>
      <c r="G140" t="s">
        <v>40</v>
      </c>
      <c r="H140" t="s">
        <v>71</v>
      </c>
      <c r="I140" t="s">
        <v>207</v>
      </c>
    </row>
    <row r="141" spans="1:9" hidden="1">
      <c r="A141" t="s">
        <v>6</v>
      </c>
      <c r="B141" t="s">
        <v>74</v>
      </c>
      <c r="C141" s="1">
        <v>41778</v>
      </c>
      <c r="D141" t="s">
        <v>64</v>
      </c>
      <c r="E141">
        <v>2</v>
      </c>
      <c r="F141">
        <v>21</v>
      </c>
      <c r="G141" t="s">
        <v>40</v>
      </c>
      <c r="H141" t="s">
        <v>71</v>
      </c>
      <c r="I141" t="s">
        <v>215</v>
      </c>
    </row>
    <row r="142" spans="1:9" hidden="1">
      <c r="A142" t="s">
        <v>6</v>
      </c>
      <c r="B142" t="s">
        <v>74</v>
      </c>
      <c r="C142" s="1">
        <v>41785</v>
      </c>
      <c r="D142" t="s">
        <v>8</v>
      </c>
      <c r="E142">
        <v>20</v>
      </c>
      <c r="F142">
        <v>22</v>
      </c>
      <c r="G142" t="s">
        <v>40</v>
      </c>
      <c r="H142" t="s">
        <v>71</v>
      </c>
      <c r="I142" t="s">
        <v>8</v>
      </c>
    </row>
    <row r="143" spans="1:9" hidden="1">
      <c r="A143" t="s">
        <v>6</v>
      </c>
      <c r="B143" t="s">
        <v>74</v>
      </c>
      <c r="C143" s="1">
        <v>41785</v>
      </c>
      <c r="D143" t="s">
        <v>64</v>
      </c>
      <c r="E143">
        <v>20</v>
      </c>
      <c r="F143">
        <v>22</v>
      </c>
      <c r="G143" t="s">
        <v>40</v>
      </c>
      <c r="H143" t="s">
        <v>71</v>
      </c>
      <c r="I143" t="s">
        <v>215</v>
      </c>
    </row>
    <row r="144" spans="1:9" hidden="1">
      <c r="A144" t="s">
        <v>6</v>
      </c>
      <c r="B144" t="s">
        <v>75</v>
      </c>
      <c r="C144" s="1">
        <v>41792</v>
      </c>
      <c r="D144" t="s">
        <v>8</v>
      </c>
      <c r="E144">
        <v>40</v>
      </c>
      <c r="F144">
        <v>23</v>
      </c>
      <c r="G144" t="s">
        <v>40</v>
      </c>
      <c r="H144" t="s">
        <v>71</v>
      </c>
      <c r="I144" t="s">
        <v>8</v>
      </c>
    </row>
    <row r="145" spans="1:9" hidden="1">
      <c r="A145" t="s">
        <v>6</v>
      </c>
      <c r="B145" t="s">
        <v>75</v>
      </c>
      <c r="C145" s="1">
        <v>41799</v>
      </c>
      <c r="D145" t="s">
        <v>8</v>
      </c>
      <c r="E145">
        <v>40</v>
      </c>
      <c r="F145">
        <v>24</v>
      </c>
      <c r="G145" t="s">
        <v>40</v>
      </c>
      <c r="H145" t="s">
        <v>71</v>
      </c>
      <c r="I145" t="s">
        <v>8</v>
      </c>
    </row>
    <row r="146" spans="1:9" hidden="1">
      <c r="A146" t="s">
        <v>6</v>
      </c>
      <c r="B146" t="s">
        <v>75</v>
      </c>
      <c r="C146" s="1">
        <v>41806</v>
      </c>
      <c r="D146" t="s">
        <v>8</v>
      </c>
      <c r="E146">
        <v>40</v>
      </c>
      <c r="F146">
        <v>25</v>
      </c>
      <c r="G146" t="s">
        <v>40</v>
      </c>
      <c r="H146" t="s">
        <v>71</v>
      </c>
      <c r="I146" t="s">
        <v>8</v>
      </c>
    </row>
    <row r="147" spans="1:9" hidden="1">
      <c r="A147" t="s">
        <v>6</v>
      </c>
      <c r="B147" t="s">
        <v>75</v>
      </c>
      <c r="C147" s="1">
        <v>41813</v>
      </c>
      <c r="D147" t="s">
        <v>8</v>
      </c>
      <c r="E147">
        <v>40</v>
      </c>
      <c r="F147">
        <v>26</v>
      </c>
      <c r="G147" t="s">
        <v>40</v>
      </c>
      <c r="H147" t="s">
        <v>71</v>
      </c>
      <c r="I147" t="s">
        <v>8</v>
      </c>
    </row>
    <row r="148" spans="1:9" hidden="1">
      <c r="A148" t="s">
        <v>6</v>
      </c>
      <c r="B148" t="s">
        <v>75</v>
      </c>
      <c r="C148" s="1">
        <v>41820</v>
      </c>
      <c r="D148" t="s">
        <v>8</v>
      </c>
      <c r="E148">
        <v>40</v>
      </c>
      <c r="F148">
        <v>27</v>
      </c>
      <c r="G148" t="s">
        <v>40</v>
      </c>
      <c r="H148" t="s">
        <v>71</v>
      </c>
      <c r="I148" t="s">
        <v>8</v>
      </c>
    </row>
    <row r="149" spans="1:9" hidden="1">
      <c r="A149" t="s">
        <v>6</v>
      </c>
      <c r="B149" t="s">
        <v>77</v>
      </c>
      <c r="C149" s="1">
        <v>41827</v>
      </c>
      <c r="D149" t="s">
        <v>8</v>
      </c>
      <c r="E149">
        <v>24</v>
      </c>
      <c r="F149">
        <v>28</v>
      </c>
      <c r="G149" t="s">
        <v>40</v>
      </c>
      <c r="H149" t="s">
        <v>71</v>
      </c>
      <c r="I149" t="s">
        <v>8</v>
      </c>
    </row>
    <row r="150" spans="1:9" hidden="1">
      <c r="A150" t="s">
        <v>6</v>
      </c>
      <c r="B150" t="s">
        <v>77</v>
      </c>
      <c r="C150" s="1">
        <v>41827</v>
      </c>
      <c r="D150" t="s">
        <v>16</v>
      </c>
      <c r="E150">
        <v>16</v>
      </c>
      <c r="F150">
        <v>28</v>
      </c>
      <c r="G150" t="s">
        <v>40</v>
      </c>
      <c r="H150" t="s">
        <v>71</v>
      </c>
      <c r="I150" t="s">
        <v>16</v>
      </c>
    </row>
    <row r="151" spans="1:9" hidden="1">
      <c r="A151" t="s">
        <v>6</v>
      </c>
      <c r="B151" t="s">
        <v>77</v>
      </c>
      <c r="C151" s="1">
        <v>41834</v>
      </c>
      <c r="D151" t="s">
        <v>69</v>
      </c>
      <c r="E151">
        <v>2</v>
      </c>
      <c r="F151">
        <v>29</v>
      </c>
      <c r="G151" t="s">
        <v>40</v>
      </c>
      <c r="H151" t="s">
        <v>71</v>
      </c>
      <c r="I151" t="s">
        <v>216</v>
      </c>
    </row>
    <row r="152" spans="1:9" hidden="1">
      <c r="A152" t="s">
        <v>6</v>
      </c>
      <c r="B152" t="s">
        <v>77</v>
      </c>
      <c r="C152" s="1">
        <v>41834</v>
      </c>
      <c r="D152" t="s">
        <v>82</v>
      </c>
      <c r="E152">
        <v>18</v>
      </c>
      <c r="F152">
        <v>29</v>
      </c>
      <c r="G152" t="s">
        <v>40</v>
      </c>
      <c r="H152" t="s">
        <v>71</v>
      </c>
      <c r="I152" t="s">
        <v>217</v>
      </c>
    </row>
    <row r="153" spans="1:9" hidden="1">
      <c r="A153" t="s">
        <v>6</v>
      </c>
      <c r="B153" t="s">
        <v>77</v>
      </c>
      <c r="C153" s="1">
        <v>41834</v>
      </c>
      <c r="D153" t="s">
        <v>8</v>
      </c>
      <c r="E153">
        <v>16</v>
      </c>
      <c r="F153">
        <v>29</v>
      </c>
      <c r="G153" t="s">
        <v>40</v>
      </c>
      <c r="H153" t="s">
        <v>71</v>
      </c>
      <c r="I153" t="s">
        <v>8</v>
      </c>
    </row>
    <row r="154" spans="1:9" hidden="1">
      <c r="A154" t="s">
        <v>6</v>
      </c>
      <c r="B154" t="s">
        <v>77</v>
      </c>
      <c r="C154" s="1">
        <v>41834</v>
      </c>
      <c r="D154" t="s">
        <v>83</v>
      </c>
      <c r="E154">
        <v>4</v>
      </c>
      <c r="F154">
        <v>29</v>
      </c>
      <c r="G154" t="s">
        <v>40</v>
      </c>
      <c r="H154" t="s">
        <v>71</v>
      </c>
      <c r="I154" t="s">
        <v>218</v>
      </c>
    </row>
    <row r="155" spans="1:9" hidden="1">
      <c r="A155" t="s">
        <v>6</v>
      </c>
      <c r="B155" t="s">
        <v>77</v>
      </c>
      <c r="C155" s="1">
        <v>41841</v>
      </c>
      <c r="D155" t="s">
        <v>69</v>
      </c>
      <c r="E155">
        <v>2</v>
      </c>
      <c r="F155">
        <v>30</v>
      </c>
      <c r="G155" t="s">
        <v>40</v>
      </c>
      <c r="H155" t="s">
        <v>71</v>
      </c>
      <c r="I155" t="s">
        <v>216</v>
      </c>
    </row>
    <row r="156" spans="1:9" hidden="1">
      <c r="A156" t="s">
        <v>6</v>
      </c>
      <c r="B156" t="s">
        <v>77</v>
      </c>
      <c r="C156" s="1">
        <v>41841</v>
      </c>
      <c r="D156" t="s">
        <v>82</v>
      </c>
      <c r="E156">
        <v>22</v>
      </c>
      <c r="F156">
        <v>30</v>
      </c>
      <c r="G156" t="s">
        <v>40</v>
      </c>
      <c r="H156" t="s">
        <v>71</v>
      </c>
      <c r="I156" t="s">
        <v>217</v>
      </c>
    </row>
    <row r="157" spans="1:9" hidden="1">
      <c r="A157" t="s">
        <v>6</v>
      </c>
      <c r="B157" t="s">
        <v>77</v>
      </c>
      <c r="C157" s="1">
        <v>41841</v>
      </c>
      <c r="D157" t="s">
        <v>8</v>
      </c>
      <c r="E157">
        <v>8</v>
      </c>
      <c r="F157">
        <v>30</v>
      </c>
      <c r="G157" t="s">
        <v>40</v>
      </c>
      <c r="H157" t="s">
        <v>71</v>
      </c>
      <c r="I157" t="s">
        <v>8</v>
      </c>
    </row>
    <row r="158" spans="1:9" hidden="1">
      <c r="A158" t="s">
        <v>6</v>
      </c>
      <c r="B158" t="s">
        <v>77</v>
      </c>
      <c r="C158" s="1">
        <v>41841</v>
      </c>
      <c r="D158" t="s">
        <v>83</v>
      </c>
      <c r="E158">
        <v>8</v>
      </c>
      <c r="F158">
        <v>30</v>
      </c>
      <c r="G158" t="s">
        <v>40</v>
      </c>
      <c r="H158" t="s">
        <v>71</v>
      </c>
      <c r="I158" t="s">
        <v>218</v>
      </c>
    </row>
    <row r="159" spans="1:9" hidden="1">
      <c r="A159" t="s">
        <v>6</v>
      </c>
      <c r="B159" t="s">
        <v>77</v>
      </c>
      <c r="C159" s="1">
        <v>41848</v>
      </c>
      <c r="D159" t="s">
        <v>69</v>
      </c>
      <c r="E159">
        <v>2</v>
      </c>
      <c r="F159">
        <v>31</v>
      </c>
      <c r="G159" t="s">
        <v>40</v>
      </c>
      <c r="H159" t="s">
        <v>71</v>
      </c>
      <c r="I159" t="s">
        <v>216</v>
      </c>
    </row>
    <row r="160" spans="1:9" hidden="1">
      <c r="A160" t="s">
        <v>6</v>
      </c>
      <c r="B160" t="s">
        <v>77</v>
      </c>
      <c r="C160" s="1">
        <v>41848</v>
      </c>
      <c r="D160" t="s">
        <v>82</v>
      </c>
      <c r="E160">
        <v>12</v>
      </c>
      <c r="F160">
        <v>31</v>
      </c>
      <c r="G160" t="s">
        <v>40</v>
      </c>
      <c r="H160" t="s">
        <v>71</v>
      </c>
      <c r="I160" t="s">
        <v>217</v>
      </c>
    </row>
    <row r="161" spans="1:9" hidden="1">
      <c r="A161" t="s">
        <v>6</v>
      </c>
      <c r="B161" t="s">
        <v>77</v>
      </c>
      <c r="C161" s="1">
        <v>41848</v>
      </c>
      <c r="D161" t="s">
        <v>8</v>
      </c>
      <c r="E161">
        <v>10</v>
      </c>
      <c r="F161">
        <v>31</v>
      </c>
      <c r="G161" t="s">
        <v>40</v>
      </c>
      <c r="H161" t="s">
        <v>71</v>
      </c>
      <c r="I161" t="s">
        <v>8</v>
      </c>
    </row>
    <row r="162" spans="1:9" hidden="1">
      <c r="A162" t="s">
        <v>6</v>
      </c>
      <c r="B162" t="s">
        <v>77</v>
      </c>
      <c r="C162" s="1">
        <v>41848</v>
      </c>
      <c r="D162" t="s">
        <v>27</v>
      </c>
      <c r="E162">
        <v>8</v>
      </c>
      <c r="F162">
        <v>31</v>
      </c>
      <c r="G162" t="s">
        <v>40</v>
      </c>
      <c r="H162" t="s">
        <v>71</v>
      </c>
      <c r="I162" t="s">
        <v>27</v>
      </c>
    </row>
    <row r="163" spans="1:9" hidden="1">
      <c r="A163" t="s">
        <v>6</v>
      </c>
      <c r="B163" t="s">
        <v>77</v>
      </c>
      <c r="C163" s="1">
        <v>41848</v>
      </c>
      <c r="D163" t="s">
        <v>9</v>
      </c>
      <c r="E163">
        <v>4</v>
      </c>
      <c r="F163">
        <v>31</v>
      </c>
      <c r="G163" t="s">
        <v>40</v>
      </c>
      <c r="H163" t="s">
        <v>71</v>
      </c>
      <c r="I163" t="s">
        <v>9</v>
      </c>
    </row>
    <row r="164" spans="1:9" hidden="1">
      <c r="A164" t="s">
        <v>6</v>
      </c>
      <c r="B164" t="s">
        <v>77</v>
      </c>
      <c r="C164" s="1">
        <v>41848</v>
      </c>
      <c r="D164" t="s">
        <v>83</v>
      </c>
      <c r="E164">
        <v>4</v>
      </c>
      <c r="F164">
        <v>31</v>
      </c>
      <c r="G164" t="s">
        <v>40</v>
      </c>
      <c r="H164" t="s">
        <v>71</v>
      </c>
      <c r="I164" t="s">
        <v>218</v>
      </c>
    </row>
    <row r="165" spans="1:9">
      <c r="A165" t="s">
        <v>6</v>
      </c>
      <c r="B165" t="s">
        <v>79</v>
      </c>
      <c r="C165" s="1">
        <v>41855</v>
      </c>
      <c r="D165" t="s">
        <v>82</v>
      </c>
      <c r="E165">
        <v>22</v>
      </c>
      <c r="F165">
        <v>32</v>
      </c>
      <c r="G165" t="s">
        <v>40</v>
      </c>
      <c r="H165" t="s">
        <v>71</v>
      </c>
      <c r="I165" t="s">
        <v>217</v>
      </c>
    </row>
    <row r="166" spans="1:9">
      <c r="A166" t="s">
        <v>6</v>
      </c>
      <c r="B166" t="s">
        <v>79</v>
      </c>
      <c r="C166" s="1">
        <v>41855</v>
      </c>
      <c r="D166" t="s">
        <v>8</v>
      </c>
      <c r="E166">
        <v>16</v>
      </c>
      <c r="F166">
        <v>32</v>
      </c>
      <c r="G166" t="s">
        <v>40</v>
      </c>
      <c r="H166" t="s">
        <v>71</v>
      </c>
      <c r="I166" t="s">
        <v>8</v>
      </c>
    </row>
    <row r="167" spans="1:9">
      <c r="A167" t="s">
        <v>6</v>
      </c>
      <c r="B167" t="s">
        <v>79</v>
      </c>
      <c r="C167" s="1">
        <v>41855</v>
      </c>
      <c r="D167" t="s">
        <v>80</v>
      </c>
      <c r="E167">
        <v>2</v>
      </c>
      <c r="F167">
        <v>32</v>
      </c>
      <c r="G167" t="s">
        <v>40</v>
      </c>
      <c r="H167" t="s">
        <v>71</v>
      </c>
      <c r="I167" t="s">
        <v>209</v>
      </c>
    </row>
    <row r="168" spans="1:9">
      <c r="A168" t="s">
        <v>6</v>
      </c>
      <c r="B168" t="s">
        <v>79</v>
      </c>
      <c r="C168" s="1">
        <v>41862</v>
      </c>
      <c r="D168" t="s">
        <v>8</v>
      </c>
      <c r="E168">
        <v>12</v>
      </c>
      <c r="F168">
        <v>33</v>
      </c>
      <c r="G168" t="s">
        <v>40</v>
      </c>
      <c r="H168" t="s">
        <v>71</v>
      </c>
      <c r="I168" t="s">
        <v>8</v>
      </c>
    </row>
    <row r="169" spans="1:9">
      <c r="A169" t="s">
        <v>6</v>
      </c>
      <c r="B169" t="s">
        <v>79</v>
      </c>
      <c r="C169" s="1">
        <v>41862</v>
      </c>
      <c r="D169" t="s">
        <v>9</v>
      </c>
      <c r="E169">
        <v>24</v>
      </c>
      <c r="F169">
        <v>33</v>
      </c>
      <c r="G169" t="s">
        <v>40</v>
      </c>
      <c r="H169" t="s">
        <v>71</v>
      </c>
      <c r="I169" t="s">
        <v>9</v>
      </c>
    </row>
    <row r="170" spans="1:9">
      <c r="A170" t="s">
        <v>6</v>
      </c>
      <c r="B170" t="s">
        <v>79</v>
      </c>
      <c r="C170" s="1">
        <v>41862</v>
      </c>
      <c r="D170" t="s">
        <v>80</v>
      </c>
      <c r="E170">
        <v>4</v>
      </c>
      <c r="F170">
        <v>33</v>
      </c>
      <c r="G170" t="s">
        <v>40</v>
      </c>
      <c r="H170" t="s">
        <v>71</v>
      </c>
      <c r="I170" t="s">
        <v>209</v>
      </c>
    </row>
    <row r="171" spans="1:9">
      <c r="A171" t="s">
        <v>6</v>
      </c>
      <c r="B171" t="s">
        <v>79</v>
      </c>
      <c r="C171" s="1">
        <v>41869</v>
      </c>
      <c r="D171" t="s">
        <v>82</v>
      </c>
      <c r="E171">
        <v>4</v>
      </c>
      <c r="F171">
        <v>34</v>
      </c>
      <c r="G171" t="s">
        <v>40</v>
      </c>
      <c r="H171" t="s">
        <v>71</v>
      </c>
      <c r="I171" t="s">
        <v>217</v>
      </c>
    </row>
    <row r="172" spans="1:9">
      <c r="A172" t="s">
        <v>6</v>
      </c>
      <c r="B172" t="s">
        <v>79</v>
      </c>
      <c r="C172" s="1">
        <v>41869</v>
      </c>
      <c r="D172" t="s">
        <v>84</v>
      </c>
      <c r="E172">
        <v>6</v>
      </c>
      <c r="F172">
        <v>34</v>
      </c>
      <c r="G172" t="s">
        <v>40</v>
      </c>
      <c r="H172" t="s">
        <v>71</v>
      </c>
      <c r="I172" t="s">
        <v>219</v>
      </c>
    </row>
    <row r="173" spans="1:9">
      <c r="A173" t="s">
        <v>6</v>
      </c>
      <c r="B173" t="s">
        <v>79</v>
      </c>
      <c r="C173" s="1">
        <v>41869</v>
      </c>
      <c r="D173" t="s">
        <v>8</v>
      </c>
      <c r="E173">
        <v>24</v>
      </c>
      <c r="F173">
        <v>34</v>
      </c>
      <c r="G173" t="s">
        <v>40</v>
      </c>
      <c r="H173" t="s">
        <v>71</v>
      </c>
      <c r="I173" t="s">
        <v>8</v>
      </c>
    </row>
    <row r="174" spans="1:9">
      <c r="A174" t="s">
        <v>6</v>
      </c>
      <c r="B174" t="s">
        <v>79</v>
      </c>
      <c r="C174" s="1">
        <v>41869</v>
      </c>
      <c r="D174" t="s">
        <v>9</v>
      </c>
      <c r="E174">
        <v>4</v>
      </c>
      <c r="F174">
        <v>34</v>
      </c>
      <c r="G174" t="s">
        <v>40</v>
      </c>
      <c r="H174" t="s">
        <v>71</v>
      </c>
      <c r="I174" t="s">
        <v>9</v>
      </c>
    </row>
    <row r="175" spans="1:9">
      <c r="A175" t="s">
        <v>6</v>
      </c>
      <c r="B175" t="s">
        <v>79</v>
      </c>
      <c r="C175" s="1">
        <v>41869</v>
      </c>
      <c r="D175" t="s">
        <v>80</v>
      </c>
      <c r="E175">
        <v>2</v>
      </c>
      <c r="F175">
        <v>34</v>
      </c>
      <c r="G175" t="s">
        <v>40</v>
      </c>
      <c r="H175" t="s">
        <v>71</v>
      </c>
      <c r="I175" t="s">
        <v>209</v>
      </c>
    </row>
    <row r="176" spans="1:9">
      <c r="A176" t="s">
        <v>6</v>
      </c>
      <c r="B176" t="s">
        <v>79</v>
      </c>
      <c r="C176" s="1">
        <v>41876</v>
      </c>
      <c r="D176" t="s">
        <v>82</v>
      </c>
      <c r="E176">
        <v>14</v>
      </c>
      <c r="F176">
        <v>35</v>
      </c>
      <c r="G176" t="s">
        <v>40</v>
      </c>
      <c r="H176" t="s">
        <v>71</v>
      </c>
      <c r="I176" t="s">
        <v>217</v>
      </c>
    </row>
    <row r="177" spans="1:9">
      <c r="A177" t="s">
        <v>6</v>
      </c>
      <c r="B177" t="s">
        <v>79</v>
      </c>
      <c r="C177" s="1">
        <v>41876</v>
      </c>
      <c r="D177" t="s">
        <v>8</v>
      </c>
      <c r="E177">
        <v>16</v>
      </c>
      <c r="F177">
        <v>35</v>
      </c>
      <c r="G177" t="s">
        <v>40</v>
      </c>
      <c r="H177" t="s">
        <v>71</v>
      </c>
      <c r="I177" t="s">
        <v>8</v>
      </c>
    </row>
    <row r="178" spans="1:9">
      <c r="A178" t="s">
        <v>6</v>
      </c>
      <c r="B178" t="s">
        <v>79</v>
      </c>
      <c r="C178" s="1">
        <v>41876</v>
      </c>
      <c r="D178" t="s">
        <v>97</v>
      </c>
      <c r="E178">
        <v>2</v>
      </c>
      <c r="F178">
        <v>35</v>
      </c>
      <c r="G178" t="s">
        <v>40</v>
      </c>
      <c r="H178" t="s">
        <v>71</v>
      </c>
      <c r="I178" t="s">
        <v>97</v>
      </c>
    </row>
    <row r="179" spans="1:9">
      <c r="A179" t="s">
        <v>6</v>
      </c>
      <c r="B179" t="s">
        <v>79</v>
      </c>
      <c r="C179" s="1">
        <v>41876</v>
      </c>
      <c r="D179" t="s">
        <v>9</v>
      </c>
      <c r="E179">
        <v>8</v>
      </c>
      <c r="F179">
        <v>35</v>
      </c>
      <c r="G179" t="s">
        <v>40</v>
      </c>
      <c r="H179" t="s">
        <v>71</v>
      </c>
      <c r="I179" t="s">
        <v>9</v>
      </c>
    </row>
    <row r="180" spans="1:9" hidden="1">
      <c r="A180" t="s">
        <v>6</v>
      </c>
      <c r="B180" t="s">
        <v>81</v>
      </c>
      <c r="C180" s="1">
        <v>41883</v>
      </c>
      <c r="D180" t="s">
        <v>82</v>
      </c>
      <c r="E180">
        <v>6</v>
      </c>
      <c r="F180">
        <v>36</v>
      </c>
      <c r="G180" t="s">
        <v>40</v>
      </c>
      <c r="H180" t="s">
        <v>71</v>
      </c>
      <c r="I180" t="s">
        <v>217</v>
      </c>
    </row>
    <row r="181" spans="1:9" hidden="1">
      <c r="A181" t="s">
        <v>6</v>
      </c>
      <c r="B181" t="s">
        <v>81</v>
      </c>
      <c r="C181" s="1">
        <v>41883</v>
      </c>
      <c r="D181" t="s">
        <v>8</v>
      </c>
      <c r="E181">
        <v>16</v>
      </c>
      <c r="F181">
        <v>36</v>
      </c>
      <c r="G181" t="s">
        <v>40</v>
      </c>
      <c r="H181" t="s">
        <v>71</v>
      </c>
      <c r="I181" t="s">
        <v>8</v>
      </c>
    </row>
    <row r="182" spans="1:9" hidden="1">
      <c r="A182" t="s">
        <v>6</v>
      </c>
      <c r="B182" t="s">
        <v>81</v>
      </c>
      <c r="C182" s="1">
        <v>41883</v>
      </c>
      <c r="D182" t="s">
        <v>27</v>
      </c>
      <c r="E182">
        <v>16</v>
      </c>
      <c r="F182">
        <v>36</v>
      </c>
      <c r="G182" t="s">
        <v>40</v>
      </c>
      <c r="H182" t="s">
        <v>71</v>
      </c>
      <c r="I182" t="s">
        <v>27</v>
      </c>
    </row>
    <row r="183" spans="1:9" hidden="1">
      <c r="A183" t="s">
        <v>6</v>
      </c>
      <c r="B183" t="s">
        <v>81</v>
      </c>
      <c r="C183" s="1">
        <v>41883</v>
      </c>
      <c r="D183" t="s">
        <v>76</v>
      </c>
      <c r="E183">
        <v>2</v>
      </c>
      <c r="F183">
        <v>36</v>
      </c>
      <c r="G183" t="s">
        <v>40</v>
      </c>
      <c r="H183" t="s">
        <v>71</v>
      </c>
      <c r="I183" t="s">
        <v>207</v>
      </c>
    </row>
    <row r="184" spans="1:9" hidden="1">
      <c r="A184" t="s">
        <v>6</v>
      </c>
      <c r="B184" t="s">
        <v>81</v>
      </c>
      <c r="C184" s="1">
        <v>41890</v>
      </c>
      <c r="D184" t="s">
        <v>82</v>
      </c>
      <c r="E184">
        <v>4</v>
      </c>
      <c r="F184">
        <v>37</v>
      </c>
      <c r="G184" t="s">
        <v>40</v>
      </c>
      <c r="H184" t="s">
        <v>71</v>
      </c>
      <c r="I184" t="s">
        <v>217</v>
      </c>
    </row>
    <row r="185" spans="1:9" hidden="1">
      <c r="A185" t="s">
        <v>6</v>
      </c>
      <c r="B185" t="s">
        <v>81</v>
      </c>
      <c r="C185" s="1">
        <v>41890</v>
      </c>
      <c r="D185" t="s">
        <v>30</v>
      </c>
      <c r="E185">
        <v>8</v>
      </c>
      <c r="F185">
        <v>37</v>
      </c>
      <c r="G185" t="s">
        <v>40</v>
      </c>
      <c r="H185" t="s">
        <v>71</v>
      </c>
      <c r="I185" t="s">
        <v>30</v>
      </c>
    </row>
    <row r="186" spans="1:9" hidden="1">
      <c r="A186" t="s">
        <v>6</v>
      </c>
      <c r="B186" t="s">
        <v>81</v>
      </c>
      <c r="C186" s="1">
        <v>41890</v>
      </c>
      <c r="D186" t="s">
        <v>84</v>
      </c>
      <c r="E186">
        <v>6</v>
      </c>
      <c r="F186">
        <v>37</v>
      </c>
      <c r="G186" t="s">
        <v>40</v>
      </c>
      <c r="H186" t="s">
        <v>71</v>
      </c>
      <c r="I186" t="s">
        <v>219</v>
      </c>
    </row>
    <row r="187" spans="1:9" hidden="1">
      <c r="A187" t="s">
        <v>6</v>
      </c>
      <c r="B187" t="s">
        <v>81</v>
      </c>
      <c r="C187" s="1">
        <v>41890</v>
      </c>
      <c r="D187" t="s">
        <v>8</v>
      </c>
      <c r="E187">
        <v>19</v>
      </c>
      <c r="F187">
        <v>37</v>
      </c>
      <c r="G187" t="s">
        <v>40</v>
      </c>
      <c r="H187" t="s">
        <v>71</v>
      </c>
      <c r="I187" t="s">
        <v>8</v>
      </c>
    </row>
    <row r="188" spans="1:9" hidden="1">
      <c r="A188" t="s">
        <v>6</v>
      </c>
      <c r="B188" t="s">
        <v>81</v>
      </c>
      <c r="C188" s="1">
        <v>41890</v>
      </c>
      <c r="D188" t="s">
        <v>97</v>
      </c>
      <c r="E188">
        <v>1</v>
      </c>
      <c r="F188">
        <v>37</v>
      </c>
      <c r="G188" t="s">
        <v>40</v>
      </c>
      <c r="H188" t="s">
        <v>71</v>
      </c>
      <c r="I188" t="s">
        <v>97</v>
      </c>
    </row>
    <row r="189" spans="1:9" hidden="1">
      <c r="A189" t="s">
        <v>6</v>
      </c>
      <c r="B189" t="s">
        <v>81</v>
      </c>
      <c r="C189" s="1">
        <v>41890</v>
      </c>
      <c r="D189" t="s">
        <v>21</v>
      </c>
      <c r="E189">
        <v>2</v>
      </c>
      <c r="F189">
        <v>37</v>
      </c>
      <c r="G189" t="s">
        <v>40</v>
      </c>
      <c r="H189" t="s">
        <v>71</v>
      </c>
      <c r="I189" t="s">
        <v>220</v>
      </c>
    </row>
    <row r="190" spans="1:9" hidden="1">
      <c r="A190" t="s">
        <v>6</v>
      </c>
      <c r="B190" t="s">
        <v>81</v>
      </c>
      <c r="C190" s="1">
        <v>41897</v>
      </c>
      <c r="D190" t="s">
        <v>82</v>
      </c>
      <c r="E190">
        <v>2</v>
      </c>
      <c r="F190">
        <v>38</v>
      </c>
      <c r="G190" t="s">
        <v>40</v>
      </c>
      <c r="H190" t="s">
        <v>71</v>
      </c>
      <c r="I190" t="s">
        <v>217</v>
      </c>
    </row>
    <row r="191" spans="1:9" hidden="1">
      <c r="A191" t="s">
        <v>6</v>
      </c>
      <c r="B191" t="s">
        <v>81</v>
      </c>
      <c r="C191" s="1">
        <v>41897</v>
      </c>
      <c r="D191" t="s">
        <v>84</v>
      </c>
      <c r="E191">
        <v>4</v>
      </c>
      <c r="F191">
        <v>38</v>
      </c>
      <c r="G191" t="s">
        <v>40</v>
      </c>
      <c r="H191" t="s">
        <v>71</v>
      </c>
      <c r="I191" t="s">
        <v>219</v>
      </c>
    </row>
    <row r="192" spans="1:9" hidden="1">
      <c r="A192" t="s">
        <v>6</v>
      </c>
      <c r="B192" t="s">
        <v>81</v>
      </c>
      <c r="C192" s="1">
        <v>41897</v>
      </c>
      <c r="D192" t="s">
        <v>8</v>
      </c>
      <c r="E192">
        <v>26</v>
      </c>
      <c r="F192">
        <v>38</v>
      </c>
      <c r="G192" t="s">
        <v>40</v>
      </c>
      <c r="H192" t="s">
        <v>71</v>
      </c>
      <c r="I192" t="s">
        <v>8</v>
      </c>
    </row>
    <row r="193" spans="1:9" hidden="1">
      <c r="A193" t="s">
        <v>6</v>
      </c>
      <c r="B193" t="s">
        <v>81</v>
      </c>
      <c r="C193" s="1">
        <v>41897</v>
      </c>
      <c r="D193" t="s">
        <v>9</v>
      </c>
      <c r="E193">
        <v>4</v>
      </c>
      <c r="F193">
        <v>38</v>
      </c>
      <c r="G193" t="s">
        <v>40</v>
      </c>
      <c r="H193" t="s">
        <v>71</v>
      </c>
      <c r="I193" t="s">
        <v>9</v>
      </c>
    </row>
    <row r="194" spans="1:9" hidden="1">
      <c r="A194" t="s">
        <v>6</v>
      </c>
      <c r="B194" t="s">
        <v>81</v>
      </c>
      <c r="C194" s="1">
        <v>41897</v>
      </c>
      <c r="D194" t="s">
        <v>21</v>
      </c>
      <c r="E194">
        <v>4</v>
      </c>
      <c r="F194">
        <v>38</v>
      </c>
      <c r="G194" t="s">
        <v>40</v>
      </c>
      <c r="H194" t="s">
        <v>71</v>
      </c>
      <c r="I194" t="s">
        <v>220</v>
      </c>
    </row>
    <row r="195" spans="1:9" hidden="1">
      <c r="A195" t="s">
        <v>6</v>
      </c>
      <c r="B195" t="s">
        <v>81</v>
      </c>
      <c r="C195" s="1">
        <v>41904</v>
      </c>
      <c r="D195" t="s">
        <v>82</v>
      </c>
      <c r="E195">
        <v>6</v>
      </c>
      <c r="F195">
        <v>39</v>
      </c>
      <c r="G195" t="s">
        <v>40</v>
      </c>
      <c r="H195" t="s">
        <v>71</v>
      </c>
      <c r="I195" t="s">
        <v>217</v>
      </c>
    </row>
    <row r="196" spans="1:9" hidden="1">
      <c r="A196" t="s">
        <v>6</v>
      </c>
      <c r="B196" t="s">
        <v>81</v>
      </c>
      <c r="C196" s="1">
        <v>41904</v>
      </c>
      <c r="D196" t="s">
        <v>84</v>
      </c>
      <c r="E196">
        <v>5</v>
      </c>
      <c r="F196">
        <v>39</v>
      </c>
      <c r="G196" t="s">
        <v>40</v>
      </c>
      <c r="H196" t="s">
        <v>71</v>
      </c>
      <c r="I196" t="s">
        <v>219</v>
      </c>
    </row>
    <row r="197" spans="1:9" hidden="1">
      <c r="A197" t="s">
        <v>6</v>
      </c>
      <c r="B197" t="s">
        <v>81</v>
      </c>
      <c r="C197" s="1">
        <v>41904</v>
      </c>
      <c r="D197" t="s">
        <v>8</v>
      </c>
      <c r="E197">
        <v>20</v>
      </c>
      <c r="F197">
        <v>39</v>
      </c>
      <c r="G197" t="s">
        <v>40</v>
      </c>
      <c r="H197" t="s">
        <v>71</v>
      </c>
      <c r="I197" t="s">
        <v>8</v>
      </c>
    </row>
    <row r="198" spans="1:9" hidden="1">
      <c r="A198" t="s">
        <v>6</v>
      </c>
      <c r="B198" t="s">
        <v>81</v>
      </c>
      <c r="C198" s="1">
        <v>41904</v>
      </c>
      <c r="D198" t="s">
        <v>97</v>
      </c>
      <c r="E198">
        <v>2</v>
      </c>
      <c r="F198">
        <v>39</v>
      </c>
      <c r="G198" t="s">
        <v>40</v>
      </c>
      <c r="H198" t="s">
        <v>71</v>
      </c>
      <c r="I198" t="s">
        <v>97</v>
      </c>
    </row>
    <row r="199" spans="1:9" hidden="1">
      <c r="A199" t="s">
        <v>6</v>
      </c>
      <c r="B199" t="s">
        <v>81</v>
      </c>
      <c r="C199" s="1">
        <v>41904</v>
      </c>
      <c r="D199" t="s">
        <v>9</v>
      </c>
      <c r="E199">
        <v>4</v>
      </c>
      <c r="F199">
        <v>39</v>
      </c>
      <c r="G199" t="s">
        <v>40</v>
      </c>
      <c r="H199" t="s">
        <v>71</v>
      </c>
      <c r="I199" t="s">
        <v>9</v>
      </c>
    </row>
    <row r="200" spans="1:9" hidden="1">
      <c r="A200" t="s">
        <v>6</v>
      </c>
      <c r="B200" t="s">
        <v>81</v>
      </c>
      <c r="C200" s="1">
        <v>41904</v>
      </c>
      <c r="D200" t="s">
        <v>100</v>
      </c>
      <c r="E200">
        <v>1</v>
      </c>
      <c r="F200">
        <v>39</v>
      </c>
      <c r="G200" t="s">
        <v>40</v>
      </c>
      <c r="H200" t="s">
        <v>71</v>
      </c>
      <c r="I200" t="s">
        <v>221</v>
      </c>
    </row>
    <row r="201" spans="1:9" hidden="1">
      <c r="A201" t="s">
        <v>6</v>
      </c>
      <c r="B201" t="s">
        <v>81</v>
      </c>
      <c r="C201" s="1">
        <v>41904</v>
      </c>
      <c r="D201" t="s">
        <v>91</v>
      </c>
      <c r="E201">
        <v>2</v>
      </c>
      <c r="F201">
        <v>39</v>
      </c>
      <c r="G201" t="s">
        <v>40</v>
      </c>
      <c r="H201" t="s">
        <v>71</v>
      </c>
      <c r="I201" t="s">
        <v>222</v>
      </c>
    </row>
    <row r="202" spans="1:9" hidden="1">
      <c r="A202" t="s">
        <v>6</v>
      </c>
      <c r="B202" t="s">
        <v>81</v>
      </c>
      <c r="C202" s="1">
        <v>41911</v>
      </c>
      <c r="D202" t="s">
        <v>69</v>
      </c>
      <c r="E202">
        <v>2</v>
      </c>
      <c r="F202">
        <v>40</v>
      </c>
      <c r="G202" t="s">
        <v>40</v>
      </c>
      <c r="H202" t="s">
        <v>71</v>
      </c>
      <c r="I202" t="s">
        <v>216</v>
      </c>
    </row>
    <row r="203" spans="1:9" hidden="1">
      <c r="A203" t="s">
        <v>6</v>
      </c>
      <c r="B203" t="s">
        <v>81</v>
      </c>
      <c r="C203" s="1">
        <v>41911</v>
      </c>
      <c r="D203" t="s">
        <v>82</v>
      </c>
      <c r="E203">
        <v>2</v>
      </c>
      <c r="F203">
        <v>40</v>
      </c>
      <c r="G203" t="s">
        <v>40</v>
      </c>
      <c r="H203" t="s">
        <v>71</v>
      </c>
      <c r="I203" t="s">
        <v>217</v>
      </c>
    </row>
    <row r="204" spans="1:9" hidden="1">
      <c r="A204" t="s">
        <v>6</v>
      </c>
      <c r="B204" t="s">
        <v>81</v>
      </c>
      <c r="C204" s="1">
        <v>41911</v>
      </c>
      <c r="D204" t="s">
        <v>30</v>
      </c>
      <c r="E204">
        <v>24</v>
      </c>
      <c r="F204">
        <v>40</v>
      </c>
      <c r="G204" t="s">
        <v>40</v>
      </c>
      <c r="H204" t="s">
        <v>71</v>
      </c>
      <c r="I204" t="s">
        <v>30</v>
      </c>
    </row>
    <row r="205" spans="1:9" hidden="1">
      <c r="A205" t="s">
        <v>6</v>
      </c>
      <c r="B205" t="s">
        <v>81</v>
      </c>
      <c r="C205" s="1">
        <v>41911</v>
      </c>
      <c r="D205" t="s">
        <v>8</v>
      </c>
      <c r="E205">
        <v>10</v>
      </c>
      <c r="F205">
        <v>40</v>
      </c>
      <c r="G205" t="s">
        <v>40</v>
      </c>
      <c r="H205" t="s">
        <v>71</v>
      </c>
      <c r="I205" t="s">
        <v>8</v>
      </c>
    </row>
    <row r="206" spans="1:9" hidden="1">
      <c r="A206" t="s">
        <v>6</v>
      </c>
      <c r="B206" t="s">
        <v>81</v>
      </c>
      <c r="C206" s="1">
        <v>41911</v>
      </c>
      <c r="D206" t="s">
        <v>91</v>
      </c>
      <c r="E206">
        <v>2</v>
      </c>
      <c r="F206">
        <v>40</v>
      </c>
      <c r="G206" t="s">
        <v>40</v>
      </c>
      <c r="H206" t="s">
        <v>71</v>
      </c>
      <c r="I206" t="s">
        <v>222</v>
      </c>
    </row>
    <row r="207" spans="1:9" hidden="1">
      <c r="A207" t="s">
        <v>6</v>
      </c>
      <c r="B207" t="s">
        <v>183</v>
      </c>
      <c r="C207" s="1">
        <v>41918</v>
      </c>
      <c r="D207" t="s">
        <v>82</v>
      </c>
      <c r="E207">
        <v>5</v>
      </c>
      <c r="F207">
        <v>41</v>
      </c>
      <c r="G207" t="s">
        <v>40</v>
      </c>
      <c r="H207" t="s">
        <v>71</v>
      </c>
      <c r="I207" t="s">
        <v>217</v>
      </c>
    </row>
    <row r="208" spans="1:9" hidden="1">
      <c r="A208" t="s">
        <v>6</v>
      </c>
      <c r="B208" t="s">
        <v>183</v>
      </c>
      <c r="C208" s="1">
        <v>41918</v>
      </c>
      <c r="D208" t="s">
        <v>84</v>
      </c>
      <c r="E208">
        <v>2</v>
      </c>
      <c r="F208">
        <v>41</v>
      </c>
      <c r="G208" t="s">
        <v>40</v>
      </c>
      <c r="H208" t="s">
        <v>71</v>
      </c>
      <c r="I208" t="s">
        <v>219</v>
      </c>
    </row>
    <row r="209" spans="1:9" hidden="1">
      <c r="A209" t="s">
        <v>6</v>
      </c>
      <c r="B209" t="s">
        <v>183</v>
      </c>
      <c r="C209" s="1">
        <v>41918</v>
      </c>
      <c r="D209" t="s">
        <v>8</v>
      </c>
      <c r="E209">
        <v>29</v>
      </c>
      <c r="F209">
        <v>41</v>
      </c>
      <c r="G209" t="s">
        <v>40</v>
      </c>
      <c r="H209" t="s">
        <v>71</v>
      </c>
      <c r="I209" t="s">
        <v>8</v>
      </c>
    </row>
    <row r="210" spans="1:9" hidden="1">
      <c r="A210" t="s">
        <v>6</v>
      </c>
      <c r="B210" t="s">
        <v>183</v>
      </c>
      <c r="C210" s="1">
        <v>41918</v>
      </c>
      <c r="D210" t="s">
        <v>9</v>
      </c>
      <c r="E210">
        <v>3</v>
      </c>
      <c r="F210">
        <v>41</v>
      </c>
      <c r="G210" t="s">
        <v>40</v>
      </c>
      <c r="H210" t="s">
        <v>71</v>
      </c>
      <c r="I210" t="s">
        <v>9</v>
      </c>
    </row>
    <row r="211" spans="1:9" hidden="1">
      <c r="A211" t="s">
        <v>6</v>
      </c>
      <c r="B211" t="s">
        <v>183</v>
      </c>
      <c r="C211" s="1">
        <v>41918</v>
      </c>
      <c r="D211" t="s">
        <v>91</v>
      </c>
      <c r="E211">
        <v>1</v>
      </c>
      <c r="F211">
        <v>41</v>
      </c>
      <c r="G211" t="s">
        <v>40</v>
      </c>
      <c r="H211" t="s">
        <v>71</v>
      </c>
      <c r="I211" t="s">
        <v>222</v>
      </c>
    </row>
    <row r="212" spans="1:9" hidden="1">
      <c r="A212" t="s">
        <v>6</v>
      </c>
      <c r="B212" t="s">
        <v>183</v>
      </c>
      <c r="C212" s="1">
        <v>41925</v>
      </c>
      <c r="D212" t="s">
        <v>82</v>
      </c>
      <c r="E212">
        <v>2</v>
      </c>
      <c r="F212">
        <v>42</v>
      </c>
      <c r="G212" t="s">
        <v>40</v>
      </c>
      <c r="H212" t="s">
        <v>71</v>
      </c>
      <c r="I212" t="s">
        <v>217</v>
      </c>
    </row>
    <row r="213" spans="1:9" hidden="1">
      <c r="A213" t="s">
        <v>6</v>
      </c>
      <c r="B213" t="s">
        <v>183</v>
      </c>
      <c r="C213" s="1">
        <v>41925</v>
      </c>
      <c r="D213" t="s">
        <v>8</v>
      </c>
      <c r="E213">
        <v>16</v>
      </c>
      <c r="F213">
        <v>42</v>
      </c>
      <c r="G213" t="s">
        <v>40</v>
      </c>
      <c r="H213" t="s">
        <v>71</v>
      </c>
      <c r="I213" t="s">
        <v>8</v>
      </c>
    </row>
    <row r="214" spans="1:9" hidden="1">
      <c r="A214" t="s">
        <v>6</v>
      </c>
      <c r="B214" t="s">
        <v>183</v>
      </c>
      <c r="C214" s="1">
        <v>41925</v>
      </c>
      <c r="D214" t="s">
        <v>97</v>
      </c>
      <c r="E214">
        <v>1</v>
      </c>
      <c r="F214">
        <v>42</v>
      </c>
      <c r="G214" t="s">
        <v>40</v>
      </c>
      <c r="H214" t="s">
        <v>71</v>
      </c>
      <c r="I214" t="s">
        <v>97</v>
      </c>
    </row>
    <row r="215" spans="1:9" hidden="1">
      <c r="A215" t="s">
        <v>6</v>
      </c>
      <c r="B215" t="s">
        <v>183</v>
      </c>
      <c r="C215" s="1">
        <v>41925</v>
      </c>
      <c r="D215" t="s">
        <v>9</v>
      </c>
      <c r="E215">
        <v>18</v>
      </c>
      <c r="F215">
        <v>42</v>
      </c>
      <c r="G215" t="s">
        <v>40</v>
      </c>
      <c r="H215" t="s">
        <v>71</v>
      </c>
      <c r="I215" t="s">
        <v>9</v>
      </c>
    </row>
    <row r="216" spans="1:9" hidden="1">
      <c r="A216" t="s">
        <v>6</v>
      </c>
      <c r="B216" t="s">
        <v>183</v>
      </c>
      <c r="C216" s="1">
        <v>41925</v>
      </c>
      <c r="D216" t="s">
        <v>21</v>
      </c>
      <c r="E216">
        <v>2</v>
      </c>
      <c r="F216">
        <v>42</v>
      </c>
      <c r="G216" t="s">
        <v>40</v>
      </c>
      <c r="H216" t="s">
        <v>71</v>
      </c>
      <c r="I216" t="s">
        <v>220</v>
      </c>
    </row>
    <row r="217" spans="1:9" hidden="1">
      <c r="A217" t="s">
        <v>6</v>
      </c>
      <c r="B217" t="s">
        <v>183</v>
      </c>
      <c r="C217" s="1">
        <v>41925</v>
      </c>
      <c r="D217" t="s">
        <v>91</v>
      </c>
      <c r="E217">
        <v>1</v>
      </c>
      <c r="F217">
        <v>42</v>
      </c>
      <c r="G217" t="s">
        <v>40</v>
      </c>
      <c r="H217" t="s">
        <v>71</v>
      </c>
      <c r="I217" t="s">
        <v>222</v>
      </c>
    </row>
    <row r="218" spans="1:9" hidden="1">
      <c r="A218" t="s">
        <v>6</v>
      </c>
      <c r="B218" t="s">
        <v>183</v>
      </c>
      <c r="C218" s="1">
        <v>41932</v>
      </c>
      <c r="D218" t="s">
        <v>82</v>
      </c>
      <c r="E218">
        <v>2</v>
      </c>
      <c r="F218">
        <v>43</v>
      </c>
      <c r="G218" t="s">
        <v>40</v>
      </c>
      <c r="H218" t="s">
        <v>71</v>
      </c>
      <c r="I218" t="s">
        <v>217</v>
      </c>
    </row>
    <row r="219" spans="1:9" hidden="1">
      <c r="A219" t="s">
        <v>6</v>
      </c>
      <c r="B219" t="s">
        <v>183</v>
      </c>
      <c r="C219" s="1">
        <v>41932</v>
      </c>
      <c r="D219" t="s">
        <v>8</v>
      </c>
      <c r="E219">
        <v>28</v>
      </c>
      <c r="F219">
        <v>43</v>
      </c>
      <c r="G219" t="s">
        <v>40</v>
      </c>
      <c r="H219" t="s">
        <v>71</v>
      </c>
      <c r="I219" t="s">
        <v>8</v>
      </c>
    </row>
    <row r="220" spans="1:9" hidden="1">
      <c r="A220" t="s">
        <v>6</v>
      </c>
      <c r="B220" t="s">
        <v>183</v>
      </c>
      <c r="C220" s="1">
        <v>41932</v>
      </c>
      <c r="D220" t="s">
        <v>97</v>
      </c>
      <c r="E220">
        <v>2</v>
      </c>
      <c r="F220">
        <v>43</v>
      </c>
      <c r="G220" t="s">
        <v>40</v>
      </c>
      <c r="H220" t="s">
        <v>71</v>
      </c>
      <c r="I220" t="s">
        <v>97</v>
      </c>
    </row>
    <row r="221" spans="1:9" hidden="1">
      <c r="A221" t="s">
        <v>6</v>
      </c>
      <c r="B221" t="s">
        <v>183</v>
      </c>
      <c r="C221" s="1">
        <v>41932</v>
      </c>
      <c r="D221" t="s">
        <v>9</v>
      </c>
      <c r="E221">
        <v>8</v>
      </c>
      <c r="F221">
        <v>43</v>
      </c>
      <c r="G221" t="s">
        <v>40</v>
      </c>
      <c r="H221" t="s">
        <v>71</v>
      </c>
      <c r="I221" t="s">
        <v>9</v>
      </c>
    </row>
    <row r="222" spans="1:9" hidden="1">
      <c r="A222" t="s">
        <v>6</v>
      </c>
      <c r="B222" t="s">
        <v>183</v>
      </c>
      <c r="C222" s="1">
        <v>41939</v>
      </c>
      <c r="D222" t="s">
        <v>69</v>
      </c>
      <c r="E222">
        <v>4</v>
      </c>
      <c r="F222">
        <v>44</v>
      </c>
      <c r="G222" t="s">
        <v>40</v>
      </c>
      <c r="H222" t="s">
        <v>71</v>
      </c>
      <c r="I222" t="s">
        <v>216</v>
      </c>
    </row>
    <row r="223" spans="1:9" hidden="1">
      <c r="A223" t="s">
        <v>6</v>
      </c>
      <c r="B223" t="s">
        <v>183</v>
      </c>
      <c r="C223" s="1">
        <v>41939</v>
      </c>
      <c r="D223" t="s">
        <v>8</v>
      </c>
      <c r="E223">
        <v>32</v>
      </c>
      <c r="F223">
        <v>44</v>
      </c>
      <c r="G223" t="s">
        <v>40</v>
      </c>
      <c r="H223" t="s">
        <v>71</v>
      </c>
      <c r="I223" t="s">
        <v>8</v>
      </c>
    </row>
    <row r="224" spans="1:9" hidden="1">
      <c r="A224" t="s">
        <v>6</v>
      </c>
      <c r="B224" t="s">
        <v>183</v>
      </c>
      <c r="C224" s="1">
        <v>41939</v>
      </c>
      <c r="D224" t="s">
        <v>9</v>
      </c>
      <c r="E224">
        <v>2</v>
      </c>
      <c r="F224">
        <v>44</v>
      </c>
      <c r="G224" t="s">
        <v>40</v>
      </c>
      <c r="H224" t="s">
        <v>71</v>
      </c>
      <c r="I224" t="s">
        <v>9</v>
      </c>
    </row>
    <row r="225" spans="1:9" hidden="1">
      <c r="A225" t="s">
        <v>6</v>
      </c>
      <c r="B225" t="s">
        <v>183</v>
      </c>
      <c r="C225" s="1">
        <v>41939</v>
      </c>
      <c r="D225" t="s">
        <v>21</v>
      </c>
      <c r="E225">
        <v>2</v>
      </c>
      <c r="F225">
        <v>44</v>
      </c>
      <c r="G225" t="s">
        <v>40</v>
      </c>
      <c r="H225" t="s">
        <v>71</v>
      </c>
      <c r="I225" t="s">
        <v>220</v>
      </c>
    </row>
    <row r="226" spans="1:9" hidden="1">
      <c r="A226" t="s">
        <v>6</v>
      </c>
      <c r="B226" t="s">
        <v>185</v>
      </c>
      <c r="C226" s="1">
        <v>41946</v>
      </c>
      <c r="D226" t="s">
        <v>186</v>
      </c>
      <c r="E226">
        <v>10</v>
      </c>
      <c r="F226">
        <v>45</v>
      </c>
      <c r="G226" t="s">
        <v>40</v>
      </c>
      <c r="H226" t="s">
        <v>71</v>
      </c>
      <c r="I226" t="s">
        <v>212</v>
      </c>
    </row>
    <row r="227" spans="1:9" hidden="1">
      <c r="A227" t="s">
        <v>6</v>
      </c>
      <c r="B227" t="s">
        <v>185</v>
      </c>
      <c r="C227" s="1">
        <v>41946</v>
      </c>
      <c r="D227" t="s">
        <v>69</v>
      </c>
      <c r="E227">
        <v>2</v>
      </c>
      <c r="F227">
        <v>45</v>
      </c>
      <c r="G227" t="s">
        <v>40</v>
      </c>
      <c r="H227" t="s">
        <v>71</v>
      </c>
      <c r="I227" t="s">
        <v>216</v>
      </c>
    </row>
    <row r="228" spans="1:9" hidden="1">
      <c r="A228" t="s">
        <v>6</v>
      </c>
      <c r="B228" t="s">
        <v>185</v>
      </c>
      <c r="C228" s="1">
        <v>41946</v>
      </c>
      <c r="D228" t="s">
        <v>36</v>
      </c>
      <c r="E228">
        <v>8</v>
      </c>
      <c r="F228">
        <v>45</v>
      </c>
      <c r="G228" t="s">
        <v>40</v>
      </c>
      <c r="H228" t="s">
        <v>71</v>
      </c>
      <c r="I228" t="s">
        <v>213</v>
      </c>
    </row>
    <row r="229" spans="1:9" hidden="1">
      <c r="A229" t="s">
        <v>6</v>
      </c>
      <c r="B229" t="s">
        <v>185</v>
      </c>
      <c r="C229" s="1">
        <v>41946</v>
      </c>
      <c r="D229" t="s">
        <v>84</v>
      </c>
      <c r="E229">
        <v>3</v>
      </c>
      <c r="F229">
        <v>45</v>
      </c>
      <c r="G229" t="s">
        <v>40</v>
      </c>
      <c r="H229" t="s">
        <v>71</v>
      </c>
      <c r="I229" t="s">
        <v>219</v>
      </c>
    </row>
    <row r="230" spans="1:9" hidden="1">
      <c r="A230" t="s">
        <v>6</v>
      </c>
      <c r="B230" t="s">
        <v>185</v>
      </c>
      <c r="C230" s="1">
        <v>41946</v>
      </c>
      <c r="D230" t="s">
        <v>8</v>
      </c>
      <c r="E230">
        <v>3</v>
      </c>
      <c r="F230">
        <v>45</v>
      </c>
      <c r="G230" t="s">
        <v>40</v>
      </c>
      <c r="H230" t="s">
        <v>71</v>
      </c>
      <c r="I230" t="s">
        <v>8</v>
      </c>
    </row>
    <row r="231" spans="1:9" hidden="1">
      <c r="A231" t="s">
        <v>6</v>
      </c>
      <c r="B231" t="s">
        <v>185</v>
      </c>
      <c r="C231" s="1">
        <v>41946</v>
      </c>
      <c r="D231" t="s">
        <v>97</v>
      </c>
      <c r="E231">
        <v>4</v>
      </c>
      <c r="F231">
        <v>45</v>
      </c>
      <c r="G231" t="s">
        <v>40</v>
      </c>
      <c r="H231" t="s">
        <v>71</v>
      </c>
      <c r="I231" t="s">
        <v>97</v>
      </c>
    </row>
    <row r="232" spans="1:9" hidden="1">
      <c r="A232" t="s">
        <v>6</v>
      </c>
      <c r="B232" t="s">
        <v>185</v>
      </c>
      <c r="C232" s="1">
        <v>41946</v>
      </c>
      <c r="D232" t="s">
        <v>90</v>
      </c>
      <c r="E232">
        <v>10</v>
      </c>
      <c r="F232">
        <v>45</v>
      </c>
      <c r="G232" t="s">
        <v>40</v>
      </c>
      <c r="H232" t="s">
        <v>71</v>
      </c>
      <c r="I232" t="s">
        <v>214</v>
      </c>
    </row>
    <row r="233" spans="1:9" hidden="1">
      <c r="A233" t="s">
        <v>6</v>
      </c>
      <c r="B233" t="s">
        <v>185</v>
      </c>
      <c r="C233" s="1">
        <v>41953</v>
      </c>
      <c r="D233" t="s">
        <v>186</v>
      </c>
      <c r="E233">
        <v>14</v>
      </c>
      <c r="F233">
        <v>46</v>
      </c>
      <c r="G233" t="s">
        <v>40</v>
      </c>
      <c r="H233" t="s">
        <v>71</v>
      </c>
      <c r="I233" t="s">
        <v>212</v>
      </c>
    </row>
    <row r="234" spans="1:9" hidden="1">
      <c r="A234" t="s">
        <v>6</v>
      </c>
      <c r="B234" t="s">
        <v>185</v>
      </c>
      <c r="C234" s="1">
        <v>41953</v>
      </c>
      <c r="D234" t="s">
        <v>69</v>
      </c>
      <c r="E234">
        <v>2</v>
      </c>
      <c r="F234">
        <v>46</v>
      </c>
      <c r="G234" t="s">
        <v>40</v>
      </c>
      <c r="H234" t="s">
        <v>71</v>
      </c>
      <c r="I234" t="s">
        <v>216</v>
      </c>
    </row>
    <row r="235" spans="1:9" hidden="1">
      <c r="A235" t="s">
        <v>6</v>
      </c>
      <c r="B235" t="s">
        <v>185</v>
      </c>
      <c r="C235" s="1">
        <v>41953</v>
      </c>
      <c r="D235" t="s">
        <v>82</v>
      </c>
      <c r="E235">
        <v>2</v>
      </c>
      <c r="F235">
        <v>46</v>
      </c>
      <c r="G235" t="s">
        <v>40</v>
      </c>
      <c r="H235" t="s">
        <v>71</v>
      </c>
      <c r="I235" t="s">
        <v>217</v>
      </c>
    </row>
    <row r="236" spans="1:9" hidden="1">
      <c r="A236" t="s">
        <v>6</v>
      </c>
      <c r="B236" t="s">
        <v>185</v>
      </c>
      <c r="C236" s="1">
        <v>41953</v>
      </c>
      <c r="D236" t="s">
        <v>36</v>
      </c>
      <c r="E236">
        <v>8</v>
      </c>
      <c r="F236">
        <v>46</v>
      </c>
      <c r="G236" t="s">
        <v>40</v>
      </c>
      <c r="H236" t="s">
        <v>71</v>
      </c>
      <c r="I236" t="s">
        <v>213</v>
      </c>
    </row>
    <row r="237" spans="1:9" hidden="1">
      <c r="A237" t="s">
        <v>6</v>
      </c>
      <c r="B237" t="s">
        <v>185</v>
      </c>
      <c r="C237" s="1">
        <v>41953</v>
      </c>
      <c r="D237" t="s">
        <v>84</v>
      </c>
      <c r="E237">
        <v>2</v>
      </c>
      <c r="F237">
        <v>46</v>
      </c>
      <c r="G237" t="s">
        <v>40</v>
      </c>
      <c r="H237" t="s">
        <v>71</v>
      </c>
      <c r="I237" t="s">
        <v>219</v>
      </c>
    </row>
    <row r="238" spans="1:9" hidden="1">
      <c r="A238" t="s">
        <v>6</v>
      </c>
      <c r="B238" t="s">
        <v>185</v>
      </c>
      <c r="C238" s="1">
        <v>41953</v>
      </c>
      <c r="D238" t="s">
        <v>8</v>
      </c>
      <c r="E238">
        <v>4</v>
      </c>
      <c r="F238">
        <v>46</v>
      </c>
      <c r="G238" t="s">
        <v>40</v>
      </c>
      <c r="H238" t="s">
        <v>71</v>
      </c>
      <c r="I238" t="s">
        <v>8</v>
      </c>
    </row>
    <row r="239" spans="1:9" hidden="1">
      <c r="A239" t="s">
        <v>6</v>
      </c>
      <c r="B239" t="s">
        <v>185</v>
      </c>
      <c r="C239" s="1">
        <v>41953</v>
      </c>
      <c r="D239" t="s">
        <v>9</v>
      </c>
      <c r="E239">
        <v>2</v>
      </c>
      <c r="F239">
        <v>46</v>
      </c>
      <c r="G239" t="s">
        <v>40</v>
      </c>
      <c r="H239" t="s">
        <v>71</v>
      </c>
      <c r="I239" t="s">
        <v>9</v>
      </c>
    </row>
    <row r="240" spans="1:9" hidden="1">
      <c r="A240" t="s">
        <v>6</v>
      </c>
      <c r="B240" t="s">
        <v>185</v>
      </c>
      <c r="C240" s="1">
        <v>41953</v>
      </c>
      <c r="D240" t="s">
        <v>90</v>
      </c>
      <c r="E240">
        <v>6</v>
      </c>
      <c r="F240">
        <v>46</v>
      </c>
      <c r="G240" t="s">
        <v>40</v>
      </c>
      <c r="H240" t="s">
        <v>71</v>
      </c>
      <c r="I240" t="s">
        <v>214</v>
      </c>
    </row>
    <row r="241" spans="1:9" hidden="1">
      <c r="A241" t="s">
        <v>6</v>
      </c>
      <c r="B241" t="s">
        <v>185</v>
      </c>
      <c r="C241" s="1">
        <v>41960</v>
      </c>
      <c r="D241" t="s">
        <v>186</v>
      </c>
      <c r="E241">
        <v>20</v>
      </c>
      <c r="F241">
        <v>47</v>
      </c>
      <c r="G241" t="s">
        <v>40</v>
      </c>
      <c r="H241" t="s">
        <v>71</v>
      </c>
      <c r="I241" t="s">
        <v>212</v>
      </c>
    </row>
    <row r="242" spans="1:9" hidden="1">
      <c r="A242" t="s">
        <v>6</v>
      </c>
      <c r="B242" t="s">
        <v>185</v>
      </c>
      <c r="C242" s="1">
        <v>41960</v>
      </c>
      <c r="D242" t="s">
        <v>69</v>
      </c>
      <c r="E242">
        <v>1</v>
      </c>
      <c r="F242">
        <v>47</v>
      </c>
      <c r="G242" t="s">
        <v>40</v>
      </c>
      <c r="H242" t="s">
        <v>71</v>
      </c>
      <c r="I242" t="s">
        <v>216</v>
      </c>
    </row>
    <row r="243" spans="1:9" hidden="1">
      <c r="A243" t="s">
        <v>6</v>
      </c>
      <c r="B243" t="s">
        <v>185</v>
      </c>
      <c r="C243" s="1">
        <v>41960</v>
      </c>
      <c r="D243" t="s">
        <v>36</v>
      </c>
      <c r="E243">
        <v>8</v>
      </c>
      <c r="F243">
        <v>47</v>
      </c>
      <c r="G243" t="s">
        <v>40</v>
      </c>
      <c r="H243" t="s">
        <v>71</v>
      </c>
      <c r="I243" t="s">
        <v>213</v>
      </c>
    </row>
    <row r="244" spans="1:9" hidden="1">
      <c r="A244" t="s">
        <v>6</v>
      </c>
      <c r="B244" t="s">
        <v>185</v>
      </c>
      <c r="C244" s="1">
        <v>41960</v>
      </c>
      <c r="D244" t="s">
        <v>8</v>
      </c>
      <c r="E244">
        <v>2</v>
      </c>
      <c r="F244">
        <v>47</v>
      </c>
      <c r="G244" t="s">
        <v>40</v>
      </c>
      <c r="H244" t="s">
        <v>71</v>
      </c>
      <c r="I244" t="s">
        <v>8</v>
      </c>
    </row>
    <row r="245" spans="1:9" hidden="1">
      <c r="A245" t="s">
        <v>6</v>
      </c>
      <c r="B245" t="s">
        <v>185</v>
      </c>
      <c r="C245" s="1">
        <v>41960</v>
      </c>
      <c r="D245" t="s">
        <v>90</v>
      </c>
      <c r="E245">
        <v>9</v>
      </c>
      <c r="F245">
        <v>47</v>
      </c>
      <c r="G245" t="s">
        <v>40</v>
      </c>
      <c r="H245" t="s">
        <v>71</v>
      </c>
      <c r="I245" t="s">
        <v>214</v>
      </c>
    </row>
    <row r="246" spans="1:9" hidden="1">
      <c r="A246" t="s">
        <v>6</v>
      </c>
      <c r="B246" t="s">
        <v>185</v>
      </c>
      <c r="C246" s="1">
        <v>41967</v>
      </c>
      <c r="D246" t="s">
        <v>186</v>
      </c>
      <c r="E246">
        <v>20</v>
      </c>
      <c r="F246">
        <v>48</v>
      </c>
      <c r="G246" t="s">
        <v>40</v>
      </c>
      <c r="H246" t="s">
        <v>71</v>
      </c>
      <c r="I246" t="s">
        <v>212</v>
      </c>
    </row>
    <row r="247" spans="1:9" hidden="1">
      <c r="A247" t="s">
        <v>6</v>
      </c>
      <c r="B247" t="s">
        <v>185</v>
      </c>
      <c r="C247" s="1">
        <v>41967</v>
      </c>
      <c r="D247" t="s">
        <v>36</v>
      </c>
      <c r="E247">
        <v>8</v>
      </c>
      <c r="F247">
        <v>48</v>
      </c>
      <c r="G247" t="s">
        <v>40</v>
      </c>
      <c r="H247" t="s">
        <v>71</v>
      </c>
      <c r="I247" t="s">
        <v>213</v>
      </c>
    </row>
    <row r="248" spans="1:9" hidden="1">
      <c r="A248" t="s">
        <v>6</v>
      </c>
      <c r="B248" t="s">
        <v>185</v>
      </c>
      <c r="C248" s="1">
        <v>41967</v>
      </c>
      <c r="D248" t="s">
        <v>8</v>
      </c>
      <c r="E248">
        <v>4</v>
      </c>
      <c r="F248">
        <v>48</v>
      </c>
      <c r="G248" t="s">
        <v>40</v>
      </c>
      <c r="H248" t="s">
        <v>71</v>
      </c>
      <c r="I248" t="s">
        <v>8</v>
      </c>
    </row>
    <row r="249" spans="1:9" hidden="1">
      <c r="A249" t="s">
        <v>6</v>
      </c>
      <c r="B249" t="s">
        <v>185</v>
      </c>
      <c r="C249" s="1">
        <v>41967</v>
      </c>
      <c r="D249" t="s">
        <v>90</v>
      </c>
      <c r="E249">
        <v>8</v>
      </c>
      <c r="F249">
        <v>48</v>
      </c>
      <c r="G249" t="s">
        <v>40</v>
      </c>
      <c r="H249" t="s">
        <v>71</v>
      </c>
      <c r="I249" t="s">
        <v>214</v>
      </c>
    </row>
    <row r="250" spans="1:9" hidden="1">
      <c r="A250" t="s">
        <v>6</v>
      </c>
      <c r="B250" t="s">
        <v>187</v>
      </c>
      <c r="C250" s="1">
        <v>42002</v>
      </c>
      <c r="D250" t="s">
        <v>186</v>
      </c>
      <c r="E250">
        <v>10</v>
      </c>
      <c r="F250">
        <v>1</v>
      </c>
      <c r="G250" t="s">
        <v>40</v>
      </c>
      <c r="H250" t="s">
        <v>71</v>
      </c>
      <c r="I250" t="s">
        <v>212</v>
      </c>
    </row>
    <row r="251" spans="1:9" hidden="1">
      <c r="A251" t="s">
        <v>6</v>
      </c>
      <c r="B251" t="s">
        <v>187</v>
      </c>
      <c r="C251" s="1">
        <v>42002</v>
      </c>
      <c r="D251" t="s">
        <v>195</v>
      </c>
      <c r="E251">
        <v>12</v>
      </c>
      <c r="F251">
        <v>1</v>
      </c>
      <c r="G251" t="s">
        <v>40</v>
      </c>
      <c r="H251" t="s">
        <v>71</v>
      </c>
      <c r="I251" t="s">
        <v>223</v>
      </c>
    </row>
    <row r="252" spans="1:9" hidden="1">
      <c r="A252" t="s">
        <v>6</v>
      </c>
      <c r="B252" t="s">
        <v>187</v>
      </c>
      <c r="C252" s="1">
        <v>42002</v>
      </c>
      <c r="D252" t="s">
        <v>30</v>
      </c>
      <c r="E252">
        <v>8</v>
      </c>
      <c r="F252">
        <v>1</v>
      </c>
      <c r="G252" t="s">
        <v>40</v>
      </c>
      <c r="H252" t="s">
        <v>71</v>
      </c>
      <c r="I252" t="s">
        <v>30</v>
      </c>
    </row>
    <row r="253" spans="1:9" hidden="1">
      <c r="A253" t="s">
        <v>6</v>
      </c>
      <c r="B253" t="s">
        <v>187</v>
      </c>
      <c r="C253" s="1">
        <v>42002</v>
      </c>
      <c r="D253" t="s">
        <v>8</v>
      </c>
      <c r="E253">
        <v>8</v>
      </c>
      <c r="F253">
        <v>1</v>
      </c>
      <c r="G253" t="s">
        <v>40</v>
      </c>
      <c r="H253" t="s">
        <v>71</v>
      </c>
      <c r="I253" t="s">
        <v>8</v>
      </c>
    </row>
    <row r="254" spans="1:9" hidden="1">
      <c r="A254" t="s">
        <v>6</v>
      </c>
      <c r="B254" t="s">
        <v>187</v>
      </c>
      <c r="C254" s="1">
        <v>42002</v>
      </c>
      <c r="D254" t="s">
        <v>196</v>
      </c>
      <c r="E254">
        <v>10</v>
      </c>
      <c r="F254">
        <v>1</v>
      </c>
      <c r="G254" t="s">
        <v>40</v>
      </c>
      <c r="H254" t="s">
        <v>71</v>
      </c>
      <c r="I254" t="s">
        <v>224</v>
      </c>
    </row>
    <row r="255" spans="1:9" hidden="1">
      <c r="A255" t="s">
        <v>6</v>
      </c>
      <c r="B255" t="s">
        <v>187</v>
      </c>
      <c r="C255" s="1">
        <v>41974</v>
      </c>
      <c r="D255" t="s">
        <v>186</v>
      </c>
      <c r="E255">
        <v>14</v>
      </c>
      <c r="F255">
        <v>49</v>
      </c>
      <c r="G255" t="s">
        <v>40</v>
      </c>
      <c r="H255" t="s">
        <v>71</v>
      </c>
      <c r="I255" t="s">
        <v>212</v>
      </c>
    </row>
    <row r="256" spans="1:9" hidden="1">
      <c r="A256" t="s">
        <v>6</v>
      </c>
      <c r="B256" t="s">
        <v>187</v>
      </c>
      <c r="C256" s="1">
        <v>41974</v>
      </c>
      <c r="D256" t="s">
        <v>195</v>
      </c>
      <c r="E256">
        <v>16</v>
      </c>
      <c r="F256">
        <v>49</v>
      </c>
      <c r="G256" t="s">
        <v>40</v>
      </c>
      <c r="H256" t="s">
        <v>71</v>
      </c>
      <c r="I256" t="s">
        <v>223</v>
      </c>
    </row>
    <row r="257" spans="1:9" hidden="1">
      <c r="A257" t="s">
        <v>6</v>
      </c>
      <c r="B257" t="s">
        <v>187</v>
      </c>
      <c r="C257" s="1">
        <v>41974</v>
      </c>
      <c r="D257" t="s">
        <v>84</v>
      </c>
      <c r="E257">
        <v>2</v>
      </c>
      <c r="F257">
        <v>49</v>
      </c>
      <c r="G257" t="s">
        <v>40</v>
      </c>
      <c r="H257" t="s">
        <v>71</v>
      </c>
      <c r="I257" t="s">
        <v>219</v>
      </c>
    </row>
    <row r="258" spans="1:9" hidden="1">
      <c r="A258" t="s">
        <v>6</v>
      </c>
      <c r="B258" t="s">
        <v>187</v>
      </c>
      <c r="C258" s="1">
        <v>41974</v>
      </c>
      <c r="D258" t="s">
        <v>8</v>
      </c>
      <c r="E258">
        <v>4</v>
      </c>
      <c r="F258">
        <v>49</v>
      </c>
      <c r="G258" t="s">
        <v>40</v>
      </c>
      <c r="H258" t="s">
        <v>71</v>
      </c>
      <c r="I258" t="s">
        <v>8</v>
      </c>
    </row>
    <row r="259" spans="1:9" hidden="1">
      <c r="A259" t="s">
        <v>6</v>
      </c>
      <c r="B259" t="s">
        <v>187</v>
      </c>
      <c r="C259" s="1">
        <v>41974</v>
      </c>
      <c r="D259" t="s">
        <v>97</v>
      </c>
      <c r="E259">
        <v>4</v>
      </c>
      <c r="F259">
        <v>49</v>
      </c>
      <c r="G259" t="s">
        <v>40</v>
      </c>
      <c r="H259" t="s">
        <v>71</v>
      </c>
      <c r="I259" t="s">
        <v>97</v>
      </c>
    </row>
    <row r="260" spans="1:9" hidden="1">
      <c r="A260" t="s">
        <v>6</v>
      </c>
      <c r="B260" t="s">
        <v>187</v>
      </c>
      <c r="C260" s="1">
        <v>41981</v>
      </c>
      <c r="D260" t="s">
        <v>186</v>
      </c>
      <c r="E260">
        <v>14</v>
      </c>
      <c r="F260">
        <v>50</v>
      </c>
      <c r="G260" t="s">
        <v>40</v>
      </c>
      <c r="H260" t="s">
        <v>71</v>
      </c>
      <c r="I260" t="s">
        <v>212</v>
      </c>
    </row>
    <row r="261" spans="1:9" hidden="1">
      <c r="A261" t="s">
        <v>6</v>
      </c>
      <c r="B261" t="s">
        <v>187</v>
      </c>
      <c r="C261" s="1">
        <v>41981</v>
      </c>
      <c r="D261" t="s">
        <v>195</v>
      </c>
      <c r="E261">
        <v>14</v>
      </c>
      <c r="F261">
        <v>50</v>
      </c>
      <c r="G261" t="s">
        <v>40</v>
      </c>
      <c r="H261" t="s">
        <v>71</v>
      </c>
      <c r="I261" t="s">
        <v>223</v>
      </c>
    </row>
    <row r="262" spans="1:9" hidden="1">
      <c r="A262" t="s">
        <v>6</v>
      </c>
      <c r="B262" t="s">
        <v>187</v>
      </c>
      <c r="C262" s="1">
        <v>41981</v>
      </c>
      <c r="D262" t="s">
        <v>8</v>
      </c>
      <c r="E262">
        <v>6</v>
      </c>
      <c r="F262">
        <v>50</v>
      </c>
      <c r="G262" t="s">
        <v>40</v>
      </c>
      <c r="H262" t="s">
        <v>71</v>
      </c>
      <c r="I262" t="s">
        <v>8</v>
      </c>
    </row>
    <row r="263" spans="1:9" hidden="1">
      <c r="A263" t="s">
        <v>6</v>
      </c>
      <c r="B263" t="s">
        <v>187</v>
      </c>
      <c r="C263" s="1">
        <v>41981</v>
      </c>
      <c r="D263" t="s">
        <v>97</v>
      </c>
      <c r="E263">
        <v>2</v>
      </c>
      <c r="F263">
        <v>50</v>
      </c>
      <c r="G263" t="s">
        <v>40</v>
      </c>
      <c r="H263" t="s">
        <v>71</v>
      </c>
      <c r="I263" t="s">
        <v>97</v>
      </c>
    </row>
    <row r="264" spans="1:9" hidden="1">
      <c r="A264" t="s">
        <v>6</v>
      </c>
      <c r="B264" t="s">
        <v>187</v>
      </c>
      <c r="C264" s="1">
        <v>41981</v>
      </c>
      <c r="D264" t="s">
        <v>196</v>
      </c>
      <c r="E264">
        <v>4</v>
      </c>
      <c r="F264">
        <v>50</v>
      </c>
      <c r="G264" t="s">
        <v>40</v>
      </c>
      <c r="H264" t="s">
        <v>71</v>
      </c>
      <c r="I264" t="s">
        <v>224</v>
      </c>
    </row>
    <row r="265" spans="1:9" hidden="1">
      <c r="A265" t="s">
        <v>6</v>
      </c>
      <c r="B265" t="s">
        <v>187</v>
      </c>
      <c r="C265" s="1">
        <v>41988</v>
      </c>
      <c r="D265" t="s">
        <v>186</v>
      </c>
      <c r="E265">
        <v>16</v>
      </c>
      <c r="F265">
        <v>51</v>
      </c>
      <c r="G265" t="s">
        <v>40</v>
      </c>
      <c r="H265" t="s">
        <v>71</v>
      </c>
      <c r="I265" t="s">
        <v>212</v>
      </c>
    </row>
    <row r="266" spans="1:9" hidden="1">
      <c r="A266" t="s">
        <v>6</v>
      </c>
      <c r="B266" t="s">
        <v>187</v>
      </c>
      <c r="C266" s="1">
        <v>41988</v>
      </c>
      <c r="D266" t="s">
        <v>195</v>
      </c>
      <c r="E266">
        <v>16</v>
      </c>
      <c r="F266">
        <v>51</v>
      </c>
      <c r="G266" t="s">
        <v>40</v>
      </c>
      <c r="H266" t="s">
        <v>71</v>
      </c>
      <c r="I266" t="s">
        <v>223</v>
      </c>
    </row>
    <row r="267" spans="1:9" hidden="1">
      <c r="A267" t="s">
        <v>6</v>
      </c>
      <c r="B267" t="s">
        <v>187</v>
      </c>
      <c r="C267" s="1">
        <v>41988</v>
      </c>
      <c r="D267" t="s">
        <v>8</v>
      </c>
      <c r="E267">
        <v>6</v>
      </c>
      <c r="F267">
        <v>51</v>
      </c>
      <c r="G267" t="s">
        <v>40</v>
      </c>
      <c r="H267" t="s">
        <v>71</v>
      </c>
      <c r="I267" t="s">
        <v>8</v>
      </c>
    </row>
    <row r="268" spans="1:9" hidden="1">
      <c r="A268" t="s">
        <v>6</v>
      </c>
      <c r="B268" t="s">
        <v>187</v>
      </c>
      <c r="C268" s="1">
        <v>41988</v>
      </c>
      <c r="D268" t="s">
        <v>97</v>
      </c>
      <c r="E268">
        <v>2</v>
      </c>
      <c r="F268">
        <v>51</v>
      </c>
      <c r="G268" t="s">
        <v>40</v>
      </c>
      <c r="H268" t="s">
        <v>71</v>
      </c>
      <c r="I268" t="s">
        <v>97</v>
      </c>
    </row>
    <row r="269" spans="1:9" hidden="1">
      <c r="A269" t="s">
        <v>6</v>
      </c>
      <c r="B269" t="s">
        <v>187</v>
      </c>
      <c r="C269" s="1">
        <v>41995</v>
      </c>
      <c r="D269" t="s">
        <v>186</v>
      </c>
      <c r="E269">
        <v>10</v>
      </c>
      <c r="F269">
        <v>52</v>
      </c>
      <c r="G269" t="s">
        <v>40</v>
      </c>
      <c r="H269" t="s">
        <v>71</v>
      </c>
      <c r="I269" t="s">
        <v>212</v>
      </c>
    </row>
    <row r="270" spans="1:9" hidden="1">
      <c r="A270" t="s">
        <v>6</v>
      </c>
      <c r="B270" t="s">
        <v>187</v>
      </c>
      <c r="C270" s="1">
        <v>41995</v>
      </c>
      <c r="D270" t="s">
        <v>195</v>
      </c>
      <c r="E270">
        <v>16</v>
      </c>
      <c r="F270">
        <v>52</v>
      </c>
      <c r="G270" t="s">
        <v>40</v>
      </c>
      <c r="H270" t="s">
        <v>71</v>
      </c>
      <c r="I270" t="s">
        <v>223</v>
      </c>
    </row>
    <row r="271" spans="1:9" hidden="1">
      <c r="A271" t="s">
        <v>6</v>
      </c>
      <c r="B271" t="s">
        <v>187</v>
      </c>
      <c r="C271" s="1">
        <v>41995</v>
      </c>
      <c r="D271" t="s">
        <v>8</v>
      </c>
      <c r="E271">
        <v>4</v>
      </c>
      <c r="F271">
        <v>52</v>
      </c>
      <c r="G271" t="s">
        <v>40</v>
      </c>
      <c r="H271" t="s">
        <v>71</v>
      </c>
      <c r="I271" t="s">
        <v>8</v>
      </c>
    </row>
    <row r="272" spans="1:9" hidden="1">
      <c r="A272" t="s">
        <v>6</v>
      </c>
      <c r="B272" t="s">
        <v>187</v>
      </c>
      <c r="C272" s="1">
        <v>41995</v>
      </c>
      <c r="D272" t="s">
        <v>9</v>
      </c>
      <c r="E272">
        <v>8</v>
      </c>
      <c r="F272">
        <v>52</v>
      </c>
      <c r="G272" t="s">
        <v>40</v>
      </c>
      <c r="H272" t="s">
        <v>71</v>
      </c>
      <c r="I272" t="s">
        <v>9</v>
      </c>
    </row>
    <row r="273" spans="1:9" hidden="1">
      <c r="A273" t="s">
        <v>6</v>
      </c>
      <c r="B273" t="s">
        <v>187</v>
      </c>
      <c r="C273" s="1">
        <v>41995</v>
      </c>
      <c r="D273" t="s">
        <v>196</v>
      </c>
      <c r="E273">
        <v>2</v>
      </c>
      <c r="F273">
        <v>52</v>
      </c>
      <c r="G273" t="s">
        <v>40</v>
      </c>
      <c r="H273" t="s">
        <v>71</v>
      </c>
      <c r="I273" t="s">
        <v>224</v>
      </c>
    </row>
    <row r="274" spans="1:9" hidden="1">
      <c r="A274" t="s">
        <v>266</v>
      </c>
      <c r="B274" t="s">
        <v>267</v>
      </c>
      <c r="C274" s="1">
        <v>42009</v>
      </c>
      <c r="D274" t="s">
        <v>84</v>
      </c>
      <c r="E274">
        <v>10</v>
      </c>
      <c r="F274">
        <v>2</v>
      </c>
      <c r="G274" t="s">
        <v>40</v>
      </c>
      <c r="H274" t="s">
        <v>71</v>
      </c>
      <c r="I274" t="s">
        <v>219</v>
      </c>
    </row>
    <row r="275" spans="1:9" hidden="1">
      <c r="A275" t="s">
        <v>266</v>
      </c>
      <c r="B275" t="s">
        <v>267</v>
      </c>
      <c r="C275" s="1">
        <v>42009</v>
      </c>
      <c r="D275" t="s">
        <v>8</v>
      </c>
      <c r="E275">
        <v>28</v>
      </c>
      <c r="F275">
        <v>2</v>
      </c>
      <c r="G275" t="s">
        <v>40</v>
      </c>
      <c r="H275" t="s">
        <v>71</v>
      </c>
      <c r="I275" t="s">
        <v>8</v>
      </c>
    </row>
    <row r="276" spans="1:9" hidden="1">
      <c r="A276" t="s">
        <v>266</v>
      </c>
      <c r="B276" t="s">
        <v>267</v>
      </c>
      <c r="C276" s="1">
        <v>42009</v>
      </c>
      <c r="D276" t="s">
        <v>196</v>
      </c>
      <c r="E276">
        <v>2</v>
      </c>
      <c r="F276">
        <v>2</v>
      </c>
      <c r="G276" t="s">
        <v>40</v>
      </c>
      <c r="H276" t="s">
        <v>71</v>
      </c>
      <c r="I276" t="s">
        <v>224</v>
      </c>
    </row>
    <row r="277" spans="1:9" hidden="1">
      <c r="A277" t="s">
        <v>266</v>
      </c>
      <c r="B277" t="s">
        <v>267</v>
      </c>
      <c r="C277" s="1">
        <v>42016</v>
      </c>
      <c r="D277" t="s">
        <v>84</v>
      </c>
      <c r="E277">
        <v>10</v>
      </c>
      <c r="F277">
        <v>3</v>
      </c>
      <c r="G277" t="s">
        <v>40</v>
      </c>
      <c r="H277" t="s">
        <v>71</v>
      </c>
      <c r="I277" t="s">
        <v>219</v>
      </c>
    </row>
    <row r="278" spans="1:9" hidden="1">
      <c r="A278" t="s">
        <v>266</v>
      </c>
      <c r="B278" t="s">
        <v>267</v>
      </c>
      <c r="C278" s="1">
        <v>42016</v>
      </c>
      <c r="D278" t="s">
        <v>8</v>
      </c>
      <c r="E278">
        <v>26</v>
      </c>
      <c r="F278">
        <v>3</v>
      </c>
      <c r="G278" t="s">
        <v>40</v>
      </c>
      <c r="H278" t="s">
        <v>71</v>
      </c>
      <c r="I278" t="s">
        <v>8</v>
      </c>
    </row>
    <row r="279" spans="1:9" hidden="1">
      <c r="A279" t="s">
        <v>266</v>
      </c>
      <c r="B279" t="s">
        <v>267</v>
      </c>
      <c r="C279" s="1">
        <v>42016</v>
      </c>
      <c r="D279" t="s">
        <v>196</v>
      </c>
      <c r="E279">
        <v>4</v>
      </c>
      <c r="F279">
        <v>3</v>
      </c>
      <c r="G279" t="s">
        <v>40</v>
      </c>
      <c r="H279" t="s">
        <v>71</v>
      </c>
      <c r="I279" t="s">
        <v>224</v>
      </c>
    </row>
    <row r="280" spans="1:9" hidden="1">
      <c r="A280" t="s">
        <v>266</v>
      </c>
      <c r="B280" t="s">
        <v>267</v>
      </c>
      <c r="C280" s="1">
        <v>42023</v>
      </c>
      <c r="D280" t="s">
        <v>36</v>
      </c>
      <c r="E280">
        <v>2</v>
      </c>
      <c r="F280">
        <v>4</v>
      </c>
      <c r="G280" t="s">
        <v>40</v>
      </c>
      <c r="H280" t="s">
        <v>71</v>
      </c>
      <c r="I280" t="s">
        <v>213</v>
      </c>
    </row>
    <row r="281" spans="1:9" hidden="1">
      <c r="A281" t="s">
        <v>266</v>
      </c>
      <c r="B281" t="s">
        <v>267</v>
      </c>
      <c r="C281" s="1">
        <v>42023</v>
      </c>
      <c r="D281" t="s">
        <v>84</v>
      </c>
      <c r="E281">
        <v>2</v>
      </c>
      <c r="F281">
        <v>4</v>
      </c>
      <c r="G281" t="s">
        <v>40</v>
      </c>
      <c r="H281" t="s">
        <v>71</v>
      </c>
      <c r="I281" t="s">
        <v>219</v>
      </c>
    </row>
    <row r="282" spans="1:9" hidden="1">
      <c r="A282" t="s">
        <v>266</v>
      </c>
      <c r="B282" t="s">
        <v>267</v>
      </c>
      <c r="C282" s="1">
        <v>42023</v>
      </c>
      <c r="D282" t="s">
        <v>8</v>
      </c>
      <c r="E282">
        <v>26</v>
      </c>
      <c r="F282">
        <v>4</v>
      </c>
      <c r="G282" t="s">
        <v>40</v>
      </c>
      <c r="H282" t="s">
        <v>71</v>
      </c>
      <c r="I282" t="s">
        <v>8</v>
      </c>
    </row>
    <row r="283" spans="1:9" hidden="1">
      <c r="A283" t="s">
        <v>266</v>
      </c>
      <c r="B283" t="s">
        <v>267</v>
      </c>
      <c r="C283" s="1">
        <v>42023</v>
      </c>
      <c r="D283" t="s">
        <v>16</v>
      </c>
      <c r="E283">
        <v>8</v>
      </c>
      <c r="F283">
        <v>4</v>
      </c>
      <c r="G283" t="s">
        <v>40</v>
      </c>
      <c r="H283" t="s">
        <v>71</v>
      </c>
      <c r="I283" t="s">
        <v>16</v>
      </c>
    </row>
    <row r="284" spans="1:9" hidden="1">
      <c r="A284" t="s">
        <v>266</v>
      </c>
      <c r="B284" t="s">
        <v>267</v>
      </c>
      <c r="C284" s="1">
        <v>42023</v>
      </c>
      <c r="D284" t="s">
        <v>21</v>
      </c>
      <c r="E284">
        <v>2</v>
      </c>
      <c r="F284">
        <v>4</v>
      </c>
      <c r="G284" t="s">
        <v>40</v>
      </c>
      <c r="H284" t="s">
        <v>71</v>
      </c>
      <c r="I284" t="s">
        <v>220</v>
      </c>
    </row>
    <row r="285" spans="1:9" hidden="1">
      <c r="A285" t="s">
        <v>266</v>
      </c>
      <c r="B285" t="s">
        <v>267</v>
      </c>
      <c r="C285" s="1">
        <v>42030</v>
      </c>
      <c r="D285" t="s">
        <v>84</v>
      </c>
      <c r="E285">
        <v>2</v>
      </c>
      <c r="F285">
        <v>5</v>
      </c>
      <c r="G285" t="s">
        <v>40</v>
      </c>
      <c r="H285" t="s">
        <v>71</v>
      </c>
      <c r="I285" t="s">
        <v>219</v>
      </c>
    </row>
    <row r="286" spans="1:9" hidden="1">
      <c r="A286" t="s">
        <v>266</v>
      </c>
      <c r="B286" t="s">
        <v>267</v>
      </c>
      <c r="C286" s="1">
        <v>42030</v>
      </c>
      <c r="D286" t="s">
        <v>8</v>
      </c>
      <c r="E286">
        <v>30</v>
      </c>
      <c r="F286">
        <v>5</v>
      </c>
      <c r="G286" t="s">
        <v>40</v>
      </c>
      <c r="H286" t="s">
        <v>71</v>
      </c>
      <c r="I286" t="s">
        <v>8</v>
      </c>
    </row>
    <row r="287" spans="1:9" hidden="1">
      <c r="A287" t="s">
        <v>266</v>
      </c>
      <c r="B287" t="s">
        <v>267</v>
      </c>
      <c r="C287" s="1">
        <v>42030</v>
      </c>
      <c r="D287" t="s">
        <v>9</v>
      </c>
      <c r="E287">
        <v>8</v>
      </c>
      <c r="F287">
        <v>5</v>
      </c>
      <c r="G287" t="s">
        <v>40</v>
      </c>
      <c r="H287" t="s">
        <v>71</v>
      </c>
      <c r="I287" t="s">
        <v>9</v>
      </c>
    </row>
    <row r="288" spans="1:9" hidden="1">
      <c r="A288" t="s">
        <v>266</v>
      </c>
      <c r="B288" t="s">
        <v>304</v>
      </c>
      <c r="C288" s="1">
        <v>42037</v>
      </c>
      <c r="D288" t="s">
        <v>36</v>
      </c>
      <c r="E288">
        <v>2</v>
      </c>
      <c r="F288">
        <v>6</v>
      </c>
      <c r="G288" t="s">
        <v>40</v>
      </c>
      <c r="H288" t="s">
        <v>71</v>
      </c>
      <c r="I288" t="s">
        <v>213</v>
      </c>
    </row>
    <row r="289" spans="1:9" hidden="1">
      <c r="A289" t="s">
        <v>266</v>
      </c>
      <c r="B289" t="s">
        <v>304</v>
      </c>
      <c r="C289" s="1">
        <v>42037</v>
      </c>
      <c r="D289" t="s">
        <v>84</v>
      </c>
      <c r="E289">
        <v>2</v>
      </c>
      <c r="F289">
        <v>6</v>
      </c>
      <c r="G289" t="s">
        <v>40</v>
      </c>
      <c r="H289" t="s">
        <v>71</v>
      </c>
      <c r="I289" t="s">
        <v>219</v>
      </c>
    </row>
    <row r="290" spans="1:9" hidden="1">
      <c r="A290" t="s">
        <v>266</v>
      </c>
      <c r="B290" t="s">
        <v>304</v>
      </c>
      <c r="C290" s="1">
        <v>42037</v>
      </c>
      <c r="D290" t="s">
        <v>8</v>
      </c>
      <c r="E290">
        <v>34</v>
      </c>
      <c r="F290">
        <v>6</v>
      </c>
      <c r="G290" t="s">
        <v>40</v>
      </c>
      <c r="H290" t="s">
        <v>71</v>
      </c>
      <c r="I290" t="s">
        <v>8</v>
      </c>
    </row>
    <row r="291" spans="1:9" hidden="1">
      <c r="A291" t="s">
        <v>266</v>
      </c>
      <c r="B291" t="s">
        <v>304</v>
      </c>
      <c r="C291" s="1">
        <v>42037</v>
      </c>
      <c r="D291" t="s">
        <v>90</v>
      </c>
      <c r="E291">
        <v>2</v>
      </c>
      <c r="F291">
        <v>6</v>
      </c>
      <c r="G291" t="s">
        <v>40</v>
      </c>
      <c r="H291" t="s">
        <v>71</v>
      </c>
      <c r="I291" t="s">
        <v>214</v>
      </c>
    </row>
    <row r="292" spans="1:9" hidden="1">
      <c r="A292" t="s">
        <v>266</v>
      </c>
      <c r="B292" t="s">
        <v>304</v>
      </c>
      <c r="C292" s="1">
        <v>42044</v>
      </c>
      <c r="D292" t="s">
        <v>305</v>
      </c>
      <c r="E292">
        <v>8</v>
      </c>
      <c r="F292">
        <v>7</v>
      </c>
      <c r="G292" t="s">
        <v>40</v>
      </c>
      <c r="H292" t="s">
        <v>71</v>
      </c>
      <c r="I292" t="s">
        <v>305</v>
      </c>
    </row>
    <row r="293" spans="1:9" hidden="1">
      <c r="A293" t="s">
        <v>266</v>
      </c>
      <c r="B293" t="s">
        <v>304</v>
      </c>
      <c r="C293" s="1">
        <v>42044</v>
      </c>
      <c r="D293" t="s">
        <v>8</v>
      </c>
      <c r="E293">
        <v>20</v>
      </c>
      <c r="F293">
        <v>7</v>
      </c>
      <c r="G293" t="s">
        <v>40</v>
      </c>
      <c r="H293" t="s">
        <v>71</v>
      </c>
      <c r="I293" t="s">
        <v>8</v>
      </c>
    </row>
    <row r="294" spans="1:9" hidden="1">
      <c r="A294" t="s">
        <v>266</v>
      </c>
      <c r="B294" t="s">
        <v>304</v>
      </c>
      <c r="C294" s="1">
        <v>42044</v>
      </c>
      <c r="D294" t="s">
        <v>9</v>
      </c>
      <c r="E294">
        <v>12</v>
      </c>
      <c r="F294">
        <v>7</v>
      </c>
      <c r="G294" t="s">
        <v>40</v>
      </c>
      <c r="H294" t="s">
        <v>71</v>
      </c>
      <c r="I294" t="s">
        <v>9</v>
      </c>
    </row>
    <row r="295" spans="1:9" hidden="1">
      <c r="A295" t="s">
        <v>266</v>
      </c>
      <c r="B295" t="s">
        <v>304</v>
      </c>
      <c r="C295" s="1">
        <v>42051</v>
      </c>
      <c r="D295" t="s">
        <v>30</v>
      </c>
      <c r="E295">
        <v>16</v>
      </c>
      <c r="F295">
        <v>8</v>
      </c>
      <c r="G295" t="s">
        <v>40</v>
      </c>
      <c r="H295" t="s">
        <v>71</v>
      </c>
      <c r="I295" t="s">
        <v>30</v>
      </c>
    </row>
    <row r="296" spans="1:9" hidden="1">
      <c r="A296" t="s">
        <v>266</v>
      </c>
      <c r="B296" t="s">
        <v>304</v>
      </c>
      <c r="C296" s="1">
        <v>42051</v>
      </c>
      <c r="D296" t="s">
        <v>84</v>
      </c>
      <c r="E296">
        <v>2</v>
      </c>
      <c r="F296">
        <v>8</v>
      </c>
      <c r="G296" t="s">
        <v>40</v>
      </c>
      <c r="H296" t="s">
        <v>71</v>
      </c>
      <c r="I296" t="s">
        <v>219</v>
      </c>
    </row>
    <row r="297" spans="1:9" hidden="1">
      <c r="A297" t="s">
        <v>266</v>
      </c>
      <c r="B297" t="s">
        <v>304</v>
      </c>
      <c r="C297" s="1">
        <v>42051</v>
      </c>
      <c r="D297" t="s">
        <v>8</v>
      </c>
      <c r="E297">
        <v>20</v>
      </c>
      <c r="F297">
        <v>8</v>
      </c>
      <c r="G297" t="s">
        <v>40</v>
      </c>
      <c r="H297" t="s">
        <v>71</v>
      </c>
      <c r="I297" t="s">
        <v>8</v>
      </c>
    </row>
    <row r="298" spans="1:9" hidden="1">
      <c r="A298" t="s">
        <v>266</v>
      </c>
      <c r="B298" t="s">
        <v>304</v>
      </c>
      <c r="C298" s="1">
        <v>42051</v>
      </c>
      <c r="D298" t="s">
        <v>76</v>
      </c>
      <c r="E298">
        <v>2</v>
      </c>
      <c r="F298">
        <v>8</v>
      </c>
      <c r="G298" t="s">
        <v>40</v>
      </c>
      <c r="H298" t="s">
        <v>71</v>
      </c>
      <c r="I298" t="s">
        <v>207</v>
      </c>
    </row>
    <row r="299" spans="1:9" hidden="1">
      <c r="A299" t="s">
        <v>266</v>
      </c>
      <c r="B299" t="s">
        <v>304</v>
      </c>
      <c r="C299" s="1">
        <v>42058</v>
      </c>
      <c r="D299" t="s">
        <v>30</v>
      </c>
      <c r="E299">
        <v>8</v>
      </c>
      <c r="F299">
        <v>9</v>
      </c>
      <c r="G299" t="s">
        <v>40</v>
      </c>
      <c r="H299" t="s">
        <v>71</v>
      </c>
      <c r="I299" t="s">
        <v>30</v>
      </c>
    </row>
    <row r="300" spans="1:9" hidden="1">
      <c r="A300" t="s">
        <v>266</v>
      </c>
      <c r="B300" t="s">
        <v>304</v>
      </c>
      <c r="C300" s="1">
        <v>42058</v>
      </c>
      <c r="D300" t="s">
        <v>84</v>
      </c>
      <c r="E300">
        <v>14</v>
      </c>
      <c r="F300">
        <v>9</v>
      </c>
      <c r="G300" t="s">
        <v>40</v>
      </c>
      <c r="H300" t="s">
        <v>71</v>
      </c>
      <c r="I300" t="s">
        <v>219</v>
      </c>
    </row>
    <row r="301" spans="1:9" hidden="1">
      <c r="A301" t="s">
        <v>266</v>
      </c>
      <c r="B301" t="s">
        <v>304</v>
      </c>
      <c r="C301" s="1">
        <v>42058</v>
      </c>
      <c r="D301" t="s">
        <v>8</v>
      </c>
      <c r="E301">
        <v>16</v>
      </c>
      <c r="F301">
        <v>9</v>
      </c>
      <c r="G301" t="s">
        <v>40</v>
      </c>
      <c r="H301" t="s">
        <v>71</v>
      </c>
      <c r="I301" t="s">
        <v>8</v>
      </c>
    </row>
    <row r="302" spans="1:9" hidden="1">
      <c r="A302" t="s">
        <v>266</v>
      </c>
      <c r="B302" t="s">
        <v>304</v>
      </c>
      <c r="C302" s="1">
        <v>42058</v>
      </c>
      <c r="D302" t="s">
        <v>90</v>
      </c>
      <c r="E302">
        <v>2</v>
      </c>
      <c r="F302">
        <v>9</v>
      </c>
      <c r="G302" t="s">
        <v>40</v>
      </c>
      <c r="H302" t="s">
        <v>71</v>
      </c>
      <c r="I302" t="s">
        <v>214</v>
      </c>
    </row>
    <row r="303" spans="1:9" hidden="1">
      <c r="A303" t="s">
        <v>6</v>
      </c>
      <c r="B303" t="s">
        <v>29</v>
      </c>
      <c r="C303" s="1">
        <v>41729</v>
      </c>
      <c r="D303" t="s">
        <v>8</v>
      </c>
      <c r="E303">
        <v>15</v>
      </c>
      <c r="F303">
        <v>14</v>
      </c>
      <c r="G303" t="s">
        <v>41</v>
      </c>
      <c r="H303" t="s">
        <v>71</v>
      </c>
      <c r="I303" t="s">
        <v>8</v>
      </c>
    </row>
    <row r="304" spans="1:9" hidden="1">
      <c r="A304" t="s">
        <v>6</v>
      </c>
      <c r="B304" t="s">
        <v>29</v>
      </c>
      <c r="C304" s="1">
        <v>41729</v>
      </c>
      <c r="D304" t="s">
        <v>9</v>
      </c>
      <c r="E304">
        <v>25</v>
      </c>
      <c r="F304">
        <v>14</v>
      </c>
      <c r="G304" t="s">
        <v>41</v>
      </c>
      <c r="H304" t="s">
        <v>71</v>
      </c>
      <c r="I304" t="s">
        <v>9</v>
      </c>
    </row>
    <row r="305" spans="1:9" hidden="1">
      <c r="A305" t="s">
        <v>6</v>
      </c>
      <c r="B305" t="s">
        <v>7</v>
      </c>
      <c r="C305" s="1">
        <v>41736</v>
      </c>
      <c r="D305" t="s">
        <v>34</v>
      </c>
      <c r="E305">
        <v>16</v>
      </c>
      <c r="F305">
        <v>15</v>
      </c>
      <c r="G305" t="s">
        <v>41</v>
      </c>
      <c r="H305" t="s">
        <v>71</v>
      </c>
      <c r="I305" t="s">
        <v>34</v>
      </c>
    </row>
    <row r="306" spans="1:9" hidden="1">
      <c r="A306" t="s">
        <v>6</v>
      </c>
      <c r="B306" t="s">
        <v>7</v>
      </c>
      <c r="C306" s="1">
        <v>41736</v>
      </c>
      <c r="D306" t="s">
        <v>8</v>
      </c>
      <c r="E306">
        <v>12</v>
      </c>
      <c r="F306">
        <v>15</v>
      </c>
      <c r="G306" t="s">
        <v>41</v>
      </c>
      <c r="H306" t="s">
        <v>71</v>
      </c>
      <c r="I306" t="s">
        <v>8</v>
      </c>
    </row>
    <row r="307" spans="1:9" hidden="1">
      <c r="A307" t="s">
        <v>6</v>
      </c>
      <c r="B307" t="s">
        <v>7</v>
      </c>
      <c r="C307" s="1">
        <v>41736</v>
      </c>
      <c r="D307" t="s">
        <v>9</v>
      </c>
      <c r="E307">
        <v>12</v>
      </c>
      <c r="F307">
        <v>15</v>
      </c>
      <c r="G307" t="s">
        <v>41</v>
      </c>
      <c r="H307" t="s">
        <v>71</v>
      </c>
      <c r="I307" t="s">
        <v>9</v>
      </c>
    </row>
    <row r="308" spans="1:9" hidden="1">
      <c r="A308" t="s">
        <v>6</v>
      </c>
      <c r="B308" t="s">
        <v>7</v>
      </c>
      <c r="C308" s="1">
        <v>41743</v>
      </c>
      <c r="D308" t="s">
        <v>34</v>
      </c>
      <c r="E308">
        <v>8</v>
      </c>
      <c r="F308">
        <v>16</v>
      </c>
      <c r="G308" t="s">
        <v>41</v>
      </c>
      <c r="H308" t="s">
        <v>71</v>
      </c>
      <c r="I308" t="s">
        <v>34</v>
      </c>
    </row>
    <row r="309" spans="1:9" hidden="1">
      <c r="A309" t="s">
        <v>6</v>
      </c>
      <c r="B309" t="s">
        <v>7</v>
      </c>
      <c r="C309" s="1">
        <v>41743</v>
      </c>
      <c r="D309" t="s">
        <v>8</v>
      </c>
      <c r="E309">
        <v>9</v>
      </c>
      <c r="F309">
        <v>16</v>
      </c>
      <c r="G309" t="s">
        <v>41</v>
      </c>
      <c r="H309" t="s">
        <v>71</v>
      </c>
      <c r="I309" t="s">
        <v>8</v>
      </c>
    </row>
    <row r="310" spans="1:9" hidden="1">
      <c r="A310" t="s">
        <v>6</v>
      </c>
      <c r="B310" t="s">
        <v>7</v>
      </c>
      <c r="C310" s="1">
        <v>41743</v>
      </c>
      <c r="D310" t="s">
        <v>19</v>
      </c>
      <c r="E310">
        <v>8</v>
      </c>
      <c r="F310">
        <v>16</v>
      </c>
      <c r="G310" t="s">
        <v>41</v>
      </c>
      <c r="H310" t="s">
        <v>71</v>
      </c>
      <c r="I310" t="s">
        <v>225</v>
      </c>
    </row>
    <row r="311" spans="1:9" hidden="1">
      <c r="A311" t="s">
        <v>6</v>
      </c>
      <c r="B311" t="s">
        <v>7</v>
      </c>
      <c r="C311" s="1">
        <v>41743</v>
      </c>
      <c r="D311" t="s">
        <v>9</v>
      </c>
      <c r="E311">
        <v>15</v>
      </c>
      <c r="F311">
        <v>16</v>
      </c>
      <c r="G311" t="s">
        <v>41</v>
      </c>
      <c r="H311" t="s">
        <v>71</v>
      </c>
      <c r="I311" t="s">
        <v>9</v>
      </c>
    </row>
    <row r="312" spans="1:9" hidden="1">
      <c r="A312" t="s">
        <v>6</v>
      </c>
      <c r="B312" t="s">
        <v>7</v>
      </c>
      <c r="C312" s="1">
        <v>41750</v>
      </c>
      <c r="D312" t="s">
        <v>8</v>
      </c>
      <c r="E312">
        <v>9</v>
      </c>
      <c r="F312">
        <v>17</v>
      </c>
      <c r="G312" t="s">
        <v>41</v>
      </c>
      <c r="H312" t="s">
        <v>71</v>
      </c>
      <c r="I312" t="s">
        <v>8</v>
      </c>
    </row>
    <row r="313" spans="1:9" hidden="1">
      <c r="A313" t="s">
        <v>6</v>
      </c>
      <c r="B313" t="s">
        <v>7</v>
      </c>
      <c r="C313" s="1">
        <v>41750</v>
      </c>
      <c r="D313" t="s">
        <v>17</v>
      </c>
      <c r="E313">
        <v>12</v>
      </c>
      <c r="F313">
        <v>17</v>
      </c>
      <c r="G313" t="s">
        <v>41</v>
      </c>
      <c r="H313" t="s">
        <v>71</v>
      </c>
      <c r="I313" t="s">
        <v>226</v>
      </c>
    </row>
    <row r="314" spans="1:9" hidden="1">
      <c r="A314" t="s">
        <v>6</v>
      </c>
      <c r="B314" t="s">
        <v>7</v>
      </c>
      <c r="C314" s="1">
        <v>41750</v>
      </c>
      <c r="D314" t="s">
        <v>9</v>
      </c>
      <c r="E314">
        <v>16</v>
      </c>
      <c r="F314">
        <v>17</v>
      </c>
      <c r="G314" t="s">
        <v>41</v>
      </c>
      <c r="H314" t="s">
        <v>71</v>
      </c>
      <c r="I314" t="s">
        <v>9</v>
      </c>
    </row>
    <row r="315" spans="1:9" hidden="1">
      <c r="A315" t="s">
        <v>6</v>
      </c>
      <c r="B315" t="s">
        <v>7</v>
      </c>
      <c r="C315" s="1">
        <v>41750</v>
      </c>
      <c r="D315" t="s">
        <v>62</v>
      </c>
      <c r="E315">
        <v>3</v>
      </c>
      <c r="F315">
        <v>17</v>
      </c>
      <c r="G315" t="s">
        <v>41</v>
      </c>
      <c r="H315" t="s">
        <v>71</v>
      </c>
      <c r="I315" t="s">
        <v>227</v>
      </c>
    </row>
    <row r="316" spans="1:9" hidden="1">
      <c r="A316" t="s">
        <v>6</v>
      </c>
      <c r="B316" t="s">
        <v>74</v>
      </c>
      <c r="C316" s="1">
        <v>41785</v>
      </c>
      <c r="D316" t="s">
        <v>36</v>
      </c>
      <c r="E316">
        <v>2</v>
      </c>
      <c r="F316">
        <v>22</v>
      </c>
      <c r="G316" t="s">
        <v>41</v>
      </c>
      <c r="H316" t="s">
        <v>71</v>
      </c>
      <c r="I316" t="s">
        <v>213</v>
      </c>
    </row>
    <row r="317" spans="1:9" hidden="1">
      <c r="A317" t="s">
        <v>6</v>
      </c>
      <c r="B317" t="s">
        <v>74</v>
      </c>
      <c r="C317" s="1">
        <v>41785</v>
      </c>
      <c r="D317" t="s">
        <v>67</v>
      </c>
      <c r="E317">
        <v>2</v>
      </c>
      <c r="F317">
        <v>22</v>
      </c>
      <c r="G317" t="s">
        <v>41</v>
      </c>
      <c r="H317" t="s">
        <v>71</v>
      </c>
      <c r="I317" t="s">
        <v>204</v>
      </c>
    </row>
    <row r="318" spans="1:9" hidden="1">
      <c r="A318" t="s">
        <v>6</v>
      </c>
      <c r="B318" t="s">
        <v>74</v>
      </c>
      <c r="C318" s="1">
        <v>41785</v>
      </c>
      <c r="D318" t="s">
        <v>9</v>
      </c>
      <c r="E318">
        <v>11</v>
      </c>
      <c r="F318">
        <v>22</v>
      </c>
      <c r="G318" t="s">
        <v>41</v>
      </c>
      <c r="H318" t="s">
        <v>71</v>
      </c>
      <c r="I318" t="s">
        <v>9</v>
      </c>
    </row>
    <row r="319" spans="1:9" hidden="1">
      <c r="A319" t="s">
        <v>6</v>
      </c>
      <c r="B319" t="s">
        <v>74</v>
      </c>
      <c r="C319" s="1">
        <v>41785</v>
      </c>
      <c r="D319" t="s">
        <v>76</v>
      </c>
      <c r="E319">
        <v>3</v>
      </c>
      <c r="F319">
        <v>22</v>
      </c>
      <c r="G319" t="s">
        <v>41</v>
      </c>
      <c r="H319" t="s">
        <v>71</v>
      </c>
      <c r="I319" t="s">
        <v>207</v>
      </c>
    </row>
    <row r="320" spans="1:9" hidden="1">
      <c r="A320" t="s">
        <v>6</v>
      </c>
      <c r="B320" t="s">
        <v>74</v>
      </c>
      <c r="C320" s="1">
        <v>41785</v>
      </c>
      <c r="D320" t="s">
        <v>62</v>
      </c>
      <c r="E320">
        <v>1</v>
      </c>
      <c r="F320">
        <v>22</v>
      </c>
      <c r="G320" t="s">
        <v>41</v>
      </c>
      <c r="H320" t="s">
        <v>71</v>
      </c>
      <c r="I320" t="s">
        <v>227</v>
      </c>
    </row>
    <row r="321" spans="1:9" hidden="1">
      <c r="A321" t="s">
        <v>6</v>
      </c>
      <c r="B321" t="s">
        <v>74</v>
      </c>
      <c r="C321" s="1">
        <v>41785</v>
      </c>
      <c r="D321" t="s">
        <v>20</v>
      </c>
      <c r="E321">
        <v>11</v>
      </c>
      <c r="F321">
        <v>22</v>
      </c>
      <c r="G321" t="s">
        <v>41</v>
      </c>
      <c r="H321" t="s">
        <v>71</v>
      </c>
      <c r="I321" t="s">
        <v>228</v>
      </c>
    </row>
    <row r="322" spans="1:9" hidden="1">
      <c r="A322" t="s">
        <v>6</v>
      </c>
      <c r="B322" t="s">
        <v>74</v>
      </c>
      <c r="C322" s="1">
        <v>41785</v>
      </c>
      <c r="D322" t="s">
        <v>85</v>
      </c>
      <c r="E322">
        <v>10</v>
      </c>
      <c r="F322">
        <v>22</v>
      </c>
      <c r="G322" t="s">
        <v>41</v>
      </c>
      <c r="H322" t="s">
        <v>71</v>
      </c>
      <c r="I322" t="s">
        <v>229</v>
      </c>
    </row>
    <row r="323" spans="1:9" hidden="1">
      <c r="A323" t="s">
        <v>6</v>
      </c>
      <c r="B323" t="s">
        <v>75</v>
      </c>
      <c r="C323" s="1">
        <v>41792</v>
      </c>
      <c r="D323" t="s">
        <v>9</v>
      </c>
      <c r="E323">
        <v>23</v>
      </c>
      <c r="F323">
        <v>23</v>
      </c>
      <c r="G323" t="s">
        <v>41</v>
      </c>
      <c r="H323" t="s">
        <v>71</v>
      </c>
      <c r="I323" t="s">
        <v>9</v>
      </c>
    </row>
    <row r="324" spans="1:9" hidden="1">
      <c r="A324" t="s">
        <v>6</v>
      </c>
      <c r="B324" t="s">
        <v>75</v>
      </c>
      <c r="C324" s="1">
        <v>41792</v>
      </c>
      <c r="D324" t="s">
        <v>62</v>
      </c>
      <c r="E324">
        <v>2</v>
      </c>
      <c r="F324">
        <v>23</v>
      </c>
      <c r="G324" t="s">
        <v>41</v>
      </c>
      <c r="H324" t="s">
        <v>71</v>
      </c>
      <c r="I324" t="s">
        <v>227</v>
      </c>
    </row>
    <row r="325" spans="1:9" hidden="1">
      <c r="A325" t="s">
        <v>6</v>
      </c>
      <c r="B325" t="s">
        <v>75</v>
      </c>
      <c r="C325" s="1">
        <v>41792</v>
      </c>
      <c r="D325" t="s">
        <v>87</v>
      </c>
      <c r="E325">
        <v>1</v>
      </c>
      <c r="F325">
        <v>23</v>
      </c>
      <c r="G325" t="s">
        <v>41</v>
      </c>
      <c r="H325" t="s">
        <v>71</v>
      </c>
      <c r="I325" t="s">
        <v>230</v>
      </c>
    </row>
    <row r="326" spans="1:9" hidden="1">
      <c r="A326" t="s">
        <v>6</v>
      </c>
      <c r="B326" t="s">
        <v>75</v>
      </c>
      <c r="C326" s="1">
        <v>41792</v>
      </c>
      <c r="D326" t="s">
        <v>20</v>
      </c>
      <c r="E326">
        <v>1</v>
      </c>
      <c r="F326">
        <v>23</v>
      </c>
      <c r="G326" t="s">
        <v>41</v>
      </c>
      <c r="H326" t="s">
        <v>71</v>
      </c>
      <c r="I326" t="s">
        <v>228</v>
      </c>
    </row>
    <row r="327" spans="1:9" hidden="1">
      <c r="A327" t="s">
        <v>6</v>
      </c>
      <c r="B327" t="s">
        <v>75</v>
      </c>
      <c r="C327" s="1">
        <v>41792</v>
      </c>
      <c r="D327" t="s">
        <v>85</v>
      </c>
      <c r="E327">
        <v>6</v>
      </c>
      <c r="F327">
        <v>23</v>
      </c>
      <c r="G327" t="s">
        <v>41</v>
      </c>
      <c r="H327" t="s">
        <v>71</v>
      </c>
      <c r="I327" t="s">
        <v>229</v>
      </c>
    </row>
    <row r="328" spans="1:9" hidden="1">
      <c r="A328" t="s">
        <v>6</v>
      </c>
      <c r="B328" t="s">
        <v>75</v>
      </c>
      <c r="C328" s="1">
        <v>41792</v>
      </c>
      <c r="D328" t="s">
        <v>66</v>
      </c>
      <c r="E328">
        <v>3</v>
      </c>
      <c r="F328">
        <v>23</v>
      </c>
      <c r="G328" t="s">
        <v>41</v>
      </c>
      <c r="H328" t="s">
        <v>71</v>
      </c>
      <c r="I328" t="s">
        <v>231</v>
      </c>
    </row>
    <row r="329" spans="1:9" hidden="1">
      <c r="A329" t="s">
        <v>6</v>
      </c>
      <c r="B329" t="s">
        <v>75</v>
      </c>
      <c r="C329" s="1">
        <v>41792</v>
      </c>
      <c r="D329" t="s">
        <v>86</v>
      </c>
      <c r="E329">
        <v>4</v>
      </c>
      <c r="F329">
        <v>23</v>
      </c>
      <c r="G329" t="s">
        <v>41</v>
      </c>
      <c r="H329" t="s">
        <v>71</v>
      </c>
      <c r="I329" t="s">
        <v>232</v>
      </c>
    </row>
    <row r="330" spans="1:9" hidden="1">
      <c r="A330" t="s">
        <v>6</v>
      </c>
      <c r="B330" t="s">
        <v>75</v>
      </c>
      <c r="C330" s="1">
        <v>41799</v>
      </c>
      <c r="D330" t="s">
        <v>15</v>
      </c>
      <c r="E330">
        <v>2</v>
      </c>
      <c r="F330">
        <v>24</v>
      </c>
      <c r="G330" t="s">
        <v>41</v>
      </c>
      <c r="H330" t="s">
        <v>71</v>
      </c>
      <c r="I330" t="s">
        <v>233</v>
      </c>
    </row>
    <row r="331" spans="1:9" hidden="1">
      <c r="A331" t="s">
        <v>6</v>
      </c>
      <c r="B331" t="s">
        <v>75</v>
      </c>
      <c r="C331" s="1">
        <v>41799</v>
      </c>
      <c r="D331" t="s">
        <v>88</v>
      </c>
      <c r="E331">
        <v>2</v>
      </c>
      <c r="F331">
        <v>24</v>
      </c>
      <c r="G331" t="s">
        <v>41</v>
      </c>
      <c r="H331" t="s">
        <v>71</v>
      </c>
      <c r="I331" t="s">
        <v>234</v>
      </c>
    </row>
    <row r="332" spans="1:9" hidden="1">
      <c r="A332" t="s">
        <v>6</v>
      </c>
      <c r="B332" t="s">
        <v>75</v>
      </c>
      <c r="C332" s="1">
        <v>41799</v>
      </c>
      <c r="D332" t="s">
        <v>17</v>
      </c>
      <c r="E332">
        <v>5</v>
      </c>
      <c r="F332">
        <v>24</v>
      </c>
      <c r="G332" t="s">
        <v>41</v>
      </c>
      <c r="H332" t="s">
        <v>71</v>
      </c>
      <c r="I332" t="s">
        <v>226</v>
      </c>
    </row>
    <row r="333" spans="1:9" hidden="1">
      <c r="A333" t="s">
        <v>6</v>
      </c>
      <c r="B333" t="s">
        <v>75</v>
      </c>
      <c r="C333" s="1">
        <v>41799</v>
      </c>
      <c r="D333" t="s">
        <v>9</v>
      </c>
      <c r="E333">
        <v>27</v>
      </c>
      <c r="F333">
        <v>24</v>
      </c>
      <c r="G333" t="s">
        <v>41</v>
      </c>
      <c r="H333" t="s">
        <v>71</v>
      </c>
      <c r="I333" t="s">
        <v>9</v>
      </c>
    </row>
    <row r="334" spans="1:9" hidden="1">
      <c r="A334" t="s">
        <v>6</v>
      </c>
      <c r="B334" t="s">
        <v>75</v>
      </c>
      <c r="C334" s="1">
        <v>41799</v>
      </c>
      <c r="D334" t="s">
        <v>76</v>
      </c>
      <c r="E334">
        <v>4</v>
      </c>
      <c r="F334">
        <v>24</v>
      </c>
      <c r="G334" t="s">
        <v>41</v>
      </c>
      <c r="H334" t="s">
        <v>71</v>
      </c>
      <c r="I334" t="s">
        <v>207</v>
      </c>
    </row>
    <row r="335" spans="1:9" hidden="1">
      <c r="A335" t="s">
        <v>6</v>
      </c>
      <c r="B335" t="s">
        <v>75</v>
      </c>
      <c r="C335" s="1">
        <v>41806</v>
      </c>
      <c r="D335" t="s">
        <v>12</v>
      </c>
      <c r="E335">
        <v>3</v>
      </c>
      <c r="F335">
        <v>25</v>
      </c>
      <c r="G335" t="s">
        <v>41</v>
      </c>
      <c r="H335" t="s">
        <v>71</v>
      </c>
      <c r="I335" t="s">
        <v>206</v>
      </c>
    </row>
    <row r="336" spans="1:9" hidden="1">
      <c r="A336" t="s">
        <v>6</v>
      </c>
      <c r="B336" t="s">
        <v>75</v>
      </c>
      <c r="C336" s="1">
        <v>41806</v>
      </c>
      <c r="D336" t="s">
        <v>67</v>
      </c>
      <c r="E336">
        <v>2</v>
      </c>
      <c r="F336">
        <v>25</v>
      </c>
      <c r="G336" t="s">
        <v>41</v>
      </c>
      <c r="H336" t="s">
        <v>71</v>
      </c>
      <c r="I336" t="s">
        <v>204</v>
      </c>
    </row>
    <row r="337" spans="1:9" hidden="1">
      <c r="A337" t="s">
        <v>6</v>
      </c>
      <c r="B337" t="s">
        <v>75</v>
      </c>
      <c r="C337" s="1">
        <v>41806</v>
      </c>
      <c r="D337" t="s">
        <v>9</v>
      </c>
      <c r="E337">
        <v>35</v>
      </c>
      <c r="F337">
        <v>25</v>
      </c>
      <c r="G337" t="s">
        <v>41</v>
      </c>
      <c r="H337" t="s">
        <v>71</v>
      </c>
      <c r="I337" t="s">
        <v>9</v>
      </c>
    </row>
    <row r="338" spans="1:9" hidden="1">
      <c r="A338" t="s">
        <v>6</v>
      </c>
      <c r="B338" t="s">
        <v>75</v>
      </c>
      <c r="C338" s="1">
        <v>41813</v>
      </c>
      <c r="D338" t="s">
        <v>36</v>
      </c>
      <c r="E338">
        <v>4</v>
      </c>
      <c r="F338">
        <v>26</v>
      </c>
      <c r="G338" t="s">
        <v>41</v>
      </c>
      <c r="H338" t="s">
        <v>71</v>
      </c>
      <c r="I338" t="s">
        <v>213</v>
      </c>
    </row>
    <row r="339" spans="1:9" hidden="1">
      <c r="A339" t="s">
        <v>6</v>
      </c>
      <c r="B339" t="s">
        <v>75</v>
      </c>
      <c r="C339" s="1">
        <v>41813</v>
      </c>
      <c r="D339" t="s">
        <v>9</v>
      </c>
      <c r="E339">
        <v>28</v>
      </c>
      <c r="F339">
        <v>26</v>
      </c>
      <c r="G339" t="s">
        <v>41</v>
      </c>
      <c r="H339" t="s">
        <v>71</v>
      </c>
      <c r="I339" t="s">
        <v>9</v>
      </c>
    </row>
    <row r="340" spans="1:9" hidden="1">
      <c r="A340" t="s">
        <v>6</v>
      </c>
      <c r="B340" t="s">
        <v>75</v>
      </c>
      <c r="C340" s="1">
        <v>41813</v>
      </c>
      <c r="D340" t="s">
        <v>86</v>
      </c>
      <c r="E340">
        <v>8</v>
      </c>
      <c r="F340">
        <v>26</v>
      </c>
      <c r="G340" t="s">
        <v>41</v>
      </c>
      <c r="H340" t="s">
        <v>71</v>
      </c>
      <c r="I340" t="s">
        <v>232</v>
      </c>
    </row>
    <row r="341" spans="1:9" hidden="1">
      <c r="A341" t="s">
        <v>6</v>
      </c>
      <c r="B341" t="s">
        <v>75</v>
      </c>
      <c r="C341" s="1">
        <v>41820</v>
      </c>
      <c r="D341" t="s">
        <v>89</v>
      </c>
      <c r="E341">
        <v>40</v>
      </c>
      <c r="F341">
        <v>27</v>
      </c>
      <c r="G341" t="s">
        <v>41</v>
      </c>
      <c r="H341" t="s">
        <v>71</v>
      </c>
      <c r="I341" t="s">
        <v>89</v>
      </c>
    </row>
    <row r="342" spans="1:9" hidden="1">
      <c r="A342" t="s">
        <v>6</v>
      </c>
      <c r="B342" t="s">
        <v>77</v>
      </c>
      <c r="C342" s="1">
        <v>41827</v>
      </c>
      <c r="D342" t="s">
        <v>27</v>
      </c>
      <c r="E342">
        <v>8</v>
      </c>
      <c r="F342">
        <v>28</v>
      </c>
      <c r="G342" t="s">
        <v>41</v>
      </c>
      <c r="H342" t="s">
        <v>71</v>
      </c>
      <c r="I342" t="s">
        <v>27</v>
      </c>
    </row>
    <row r="343" spans="1:9" hidden="1">
      <c r="A343" t="s">
        <v>6</v>
      </c>
      <c r="B343" t="s">
        <v>77</v>
      </c>
      <c r="C343" s="1">
        <v>41827</v>
      </c>
      <c r="D343" t="s">
        <v>9</v>
      </c>
      <c r="E343">
        <v>28</v>
      </c>
      <c r="F343">
        <v>28</v>
      </c>
      <c r="G343" t="s">
        <v>41</v>
      </c>
      <c r="H343" t="s">
        <v>71</v>
      </c>
      <c r="I343" t="s">
        <v>9</v>
      </c>
    </row>
    <row r="344" spans="1:9" hidden="1">
      <c r="A344" t="s">
        <v>6</v>
      </c>
      <c r="B344" t="s">
        <v>77</v>
      </c>
      <c r="C344" s="1">
        <v>41827</v>
      </c>
      <c r="D344" t="s">
        <v>66</v>
      </c>
      <c r="E344">
        <v>4</v>
      </c>
      <c r="F344">
        <v>28</v>
      </c>
      <c r="G344" t="s">
        <v>41</v>
      </c>
      <c r="H344" t="s">
        <v>71</v>
      </c>
      <c r="I344" t="s">
        <v>231</v>
      </c>
    </row>
    <row r="345" spans="1:9" hidden="1">
      <c r="A345" t="s">
        <v>6</v>
      </c>
      <c r="B345" t="s">
        <v>77</v>
      </c>
      <c r="C345" s="1">
        <v>41834</v>
      </c>
      <c r="D345" t="s">
        <v>17</v>
      </c>
      <c r="E345">
        <v>4</v>
      </c>
      <c r="F345">
        <v>29</v>
      </c>
      <c r="G345" t="s">
        <v>41</v>
      </c>
      <c r="H345" t="s">
        <v>71</v>
      </c>
      <c r="I345" t="s">
        <v>226</v>
      </c>
    </row>
    <row r="346" spans="1:9" hidden="1">
      <c r="A346" t="s">
        <v>6</v>
      </c>
      <c r="B346" t="s">
        <v>77</v>
      </c>
      <c r="C346" s="1">
        <v>41834</v>
      </c>
      <c r="D346" t="s">
        <v>9</v>
      </c>
      <c r="E346">
        <v>21</v>
      </c>
      <c r="F346">
        <v>29</v>
      </c>
      <c r="G346" t="s">
        <v>41</v>
      </c>
      <c r="H346" t="s">
        <v>71</v>
      </c>
      <c r="I346" t="s">
        <v>9</v>
      </c>
    </row>
    <row r="347" spans="1:9" hidden="1">
      <c r="A347" t="s">
        <v>6</v>
      </c>
      <c r="B347" t="s">
        <v>77</v>
      </c>
      <c r="C347" s="1">
        <v>41834</v>
      </c>
      <c r="D347" t="s">
        <v>83</v>
      </c>
      <c r="E347">
        <v>6</v>
      </c>
      <c r="F347">
        <v>29</v>
      </c>
      <c r="G347" t="s">
        <v>41</v>
      </c>
      <c r="H347" t="s">
        <v>71</v>
      </c>
      <c r="I347" t="s">
        <v>218</v>
      </c>
    </row>
    <row r="348" spans="1:9" hidden="1">
      <c r="A348" t="s">
        <v>6</v>
      </c>
      <c r="B348" t="s">
        <v>77</v>
      </c>
      <c r="C348" s="1">
        <v>41834</v>
      </c>
      <c r="D348" t="s">
        <v>20</v>
      </c>
      <c r="E348">
        <v>3</v>
      </c>
      <c r="F348">
        <v>29</v>
      </c>
      <c r="G348" t="s">
        <v>41</v>
      </c>
      <c r="H348" t="s">
        <v>71</v>
      </c>
      <c r="I348" t="s">
        <v>228</v>
      </c>
    </row>
    <row r="349" spans="1:9" hidden="1">
      <c r="A349" t="s">
        <v>6</v>
      </c>
      <c r="B349" t="s">
        <v>77</v>
      </c>
      <c r="C349" s="1">
        <v>41834</v>
      </c>
      <c r="D349" t="s">
        <v>90</v>
      </c>
      <c r="E349">
        <v>4</v>
      </c>
      <c r="F349">
        <v>29</v>
      </c>
      <c r="G349" t="s">
        <v>41</v>
      </c>
      <c r="H349" t="s">
        <v>71</v>
      </c>
      <c r="I349" t="s">
        <v>214</v>
      </c>
    </row>
    <row r="350" spans="1:9" hidden="1">
      <c r="A350" t="s">
        <v>6</v>
      </c>
      <c r="B350" t="s">
        <v>77</v>
      </c>
      <c r="C350" s="1">
        <v>41834</v>
      </c>
      <c r="D350" t="s">
        <v>91</v>
      </c>
      <c r="E350">
        <v>2</v>
      </c>
      <c r="F350">
        <v>29</v>
      </c>
      <c r="G350" t="s">
        <v>41</v>
      </c>
      <c r="H350" t="s">
        <v>71</v>
      </c>
      <c r="I350" t="s">
        <v>222</v>
      </c>
    </row>
    <row r="351" spans="1:9" hidden="1">
      <c r="A351" t="s">
        <v>6</v>
      </c>
      <c r="B351" t="s">
        <v>77</v>
      </c>
      <c r="C351" s="1">
        <v>41841</v>
      </c>
      <c r="D351" t="s">
        <v>92</v>
      </c>
      <c r="E351">
        <v>4</v>
      </c>
      <c r="F351">
        <v>30</v>
      </c>
      <c r="G351" t="s">
        <v>41</v>
      </c>
      <c r="H351" t="s">
        <v>71</v>
      </c>
      <c r="I351" t="s">
        <v>235</v>
      </c>
    </row>
    <row r="352" spans="1:9" hidden="1">
      <c r="A352" t="s">
        <v>6</v>
      </c>
      <c r="B352" t="s">
        <v>77</v>
      </c>
      <c r="C352" s="1">
        <v>41841</v>
      </c>
      <c r="D352" t="s">
        <v>12</v>
      </c>
      <c r="E352">
        <v>1</v>
      </c>
      <c r="F352">
        <v>30</v>
      </c>
      <c r="G352" t="s">
        <v>41</v>
      </c>
      <c r="H352" t="s">
        <v>71</v>
      </c>
      <c r="I352" t="s">
        <v>206</v>
      </c>
    </row>
    <row r="353" spans="1:9" hidden="1">
      <c r="A353" t="s">
        <v>6</v>
      </c>
      <c r="B353" t="s">
        <v>77</v>
      </c>
      <c r="C353" s="1">
        <v>41841</v>
      </c>
      <c r="D353" t="s">
        <v>8</v>
      </c>
      <c r="E353">
        <v>7</v>
      </c>
      <c r="F353">
        <v>30</v>
      </c>
      <c r="G353" t="s">
        <v>41</v>
      </c>
      <c r="H353" t="s">
        <v>71</v>
      </c>
      <c r="I353" t="s">
        <v>8</v>
      </c>
    </row>
    <row r="354" spans="1:9" hidden="1">
      <c r="A354" t="s">
        <v>6</v>
      </c>
      <c r="B354" t="s">
        <v>77</v>
      </c>
      <c r="C354" s="1">
        <v>41841</v>
      </c>
      <c r="D354" t="s">
        <v>78</v>
      </c>
      <c r="E354">
        <v>1</v>
      </c>
      <c r="F354">
        <v>30</v>
      </c>
      <c r="G354" t="s">
        <v>41</v>
      </c>
      <c r="H354" t="s">
        <v>71</v>
      </c>
      <c r="I354" t="s">
        <v>208</v>
      </c>
    </row>
    <row r="355" spans="1:9" hidden="1">
      <c r="A355" t="s">
        <v>6</v>
      </c>
      <c r="B355" t="s">
        <v>77</v>
      </c>
      <c r="C355" s="1">
        <v>41841</v>
      </c>
      <c r="D355" t="s">
        <v>9</v>
      </c>
      <c r="E355">
        <v>25</v>
      </c>
      <c r="F355">
        <v>30</v>
      </c>
      <c r="G355" t="s">
        <v>41</v>
      </c>
      <c r="H355" t="s">
        <v>71</v>
      </c>
      <c r="I355" t="s">
        <v>9</v>
      </c>
    </row>
    <row r="356" spans="1:9" hidden="1">
      <c r="A356" t="s">
        <v>6</v>
      </c>
      <c r="B356" t="s">
        <v>77</v>
      </c>
      <c r="C356" s="1">
        <v>41841</v>
      </c>
      <c r="D356" t="s">
        <v>23</v>
      </c>
      <c r="E356">
        <v>2</v>
      </c>
      <c r="F356">
        <v>30</v>
      </c>
      <c r="G356" t="s">
        <v>41</v>
      </c>
      <c r="H356" t="s">
        <v>71</v>
      </c>
      <c r="I356" t="s">
        <v>236</v>
      </c>
    </row>
    <row r="357" spans="1:9" hidden="1">
      <c r="A357" t="s">
        <v>6</v>
      </c>
      <c r="B357" t="s">
        <v>77</v>
      </c>
      <c r="C357" s="1">
        <v>41848</v>
      </c>
      <c r="D357" t="s">
        <v>93</v>
      </c>
      <c r="E357">
        <v>1</v>
      </c>
      <c r="F357">
        <v>31</v>
      </c>
      <c r="G357" t="s">
        <v>41</v>
      </c>
      <c r="H357" t="s">
        <v>71</v>
      </c>
      <c r="I357" t="s">
        <v>211</v>
      </c>
    </row>
    <row r="358" spans="1:9" hidden="1">
      <c r="A358" t="s">
        <v>6</v>
      </c>
      <c r="B358" t="s">
        <v>77</v>
      </c>
      <c r="C358" s="1">
        <v>41848</v>
      </c>
      <c r="D358" t="s">
        <v>8</v>
      </c>
      <c r="E358">
        <v>4</v>
      </c>
      <c r="F358">
        <v>31</v>
      </c>
      <c r="G358" t="s">
        <v>41</v>
      </c>
      <c r="H358" t="s">
        <v>71</v>
      </c>
      <c r="I358" t="s">
        <v>8</v>
      </c>
    </row>
    <row r="359" spans="1:9" hidden="1">
      <c r="A359" t="s">
        <v>6</v>
      </c>
      <c r="B359" t="s">
        <v>77</v>
      </c>
      <c r="C359" s="1">
        <v>41848</v>
      </c>
      <c r="D359" t="s">
        <v>9</v>
      </c>
      <c r="E359">
        <v>32</v>
      </c>
      <c r="F359">
        <v>31</v>
      </c>
      <c r="G359" t="s">
        <v>41</v>
      </c>
      <c r="H359" t="s">
        <v>71</v>
      </c>
      <c r="I359" t="s">
        <v>9</v>
      </c>
    </row>
    <row r="360" spans="1:9" hidden="1">
      <c r="A360" t="s">
        <v>6</v>
      </c>
      <c r="B360" t="s">
        <v>77</v>
      </c>
      <c r="C360" s="1">
        <v>41848</v>
      </c>
      <c r="D360" t="s">
        <v>94</v>
      </c>
      <c r="E360">
        <v>1</v>
      </c>
      <c r="F360">
        <v>31</v>
      </c>
      <c r="G360" t="s">
        <v>41</v>
      </c>
      <c r="H360" t="s">
        <v>71</v>
      </c>
      <c r="I360" t="s">
        <v>237</v>
      </c>
    </row>
    <row r="361" spans="1:9" hidden="1">
      <c r="A361" t="s">
        <v>6</v>
      </c>
      <c r="B361" t="s">
        <v>77</v>
      </c>
      <c r="C361" s="1">
        <v>41848</v>
      </c>
      <c r="D361" t="s">
        <v>95</v>
      </c>
      <c r="E361">
        <v>2</v>
      </c>
      <c r="F361">
        <v>31</v>
      </c>
      <c r="G361" t="s">
        <v>41</v>
      </c>
      <c r="H361" t="s">
        <v>71</v>
      </c>
      <c r="I361" t="s">
        <v>238</v>
      </c>
    </row>
    <row r="362" spans="1:9">
      <c r="A362" t="s">
        <v>6</v>
      </c>
      <c r="B362" t="s">
        <v>79</v>
      </c>
      <c r="C362" s="1">
        <v>41855</v>
      </c>
      <c r="D362" t="s">
        <v>8</v>
      </c>
      <c r="E362">
        <v>10</v>
      </c>
      <c r="F362">
        <v>32</v>
      </c>
      <c r="G362" t="s">
        <v>41</v>
      </c>
      <c r="H362" t="s">
        <v>71</v>
      </c>
      <c r="I362" t="s">
        <v>8</v>
      </c>
    </row>
    <row r="363" spans="1:9">
      <c r="A363" t="s">
        <v>6</v>
      </c>
      <c r="B363" t="s">
        <v>79</v>
      </c>
      <c r="C363" s="1">
        <v>41855</v>
      </c>
      <c r="D363" t="s">
        <v>97</v>
      </c>
      <c r="E363">
        <v>1</v>
      </c>
      <c r="F363">
        <v>32</v>
      </c>
      <c r="G363" t="s">
        <v>41</v>
      </c>
      <c r="H363" t="s">
        <v>71</v>
      </c>
      <c r="I363" t="s">
        <v>97</v>
      </c>
    </row>
    <row r="364" spans="1:9">
      <c r="A364" t="s">
        <v>6</v>
      </c>
      <c r="B364" t="s">
        <v>79</v>
      </c>
      <c r="C364" s="1">
        <v>41855</v>
      </c>
      <c r="D364" t="s">
        <v>9</v>
      </c>
      <c r="E364">
        <v>21</v>
      </c>
      <c r="F364">
        <v>32</v>
      </c>
      <c r="G364" t="s">
        <v>41</v>
      </c>
      <c r="H364" t="s">
        <v>71</v>
      </c>
      <c r="I364" t="s">
        <v>9</v>
      </c>
    </row>
    <row r="365" spans="1:9">
      <c r="A365" t="s">
        <v>6</v>
      </c>
      <c r="B365" t="s">
        <v>79</v>
      </c>
      <c r="C365" s="1">
        <v>41855</v>
      </c>
      <c r="D365" t="s">
        <v>94</v>
      </c>
      <c r="E365">
        <v>1</v>
      </c>
      <c r="F365">
        <v>32</v>
      </c>
      <c r="G365" t="s">
        <v>41</v>
      </c>
      <c r="H365" t="s">
        <v>71</v>
      </c>
      <c r="I365" t="s">
        <v>237</v>
      </c>
    </row>
    <row r="366" spans="1:9">
      <c r="A366" t="s">
        <v>6</v>
      </c>
      <c r="B366" t="s">
        <v>79</v>
      </c>
      <c r="C366" s="1">
        <v>41855</v>
      </c>
      <c r="D366" t="s">
        <v>62</v>
      </c>
      <c r="E366">
        <v>4</v>
      </c>
      <c r="F366">
        <v>32</v>
      </c>
      <c r="G366" t="s">
        <v>41</v>
      </c>
      <c r="H366" t="s">
        <v>71</v>
      </c>
      <c r="I366" t="s">
        <v>227</v>
      </c>
    </row>
    <row r="367" spans="1:9">
      <c r="A367" t="s">
        <v>6</v>
      </c>
      <c r="B367" t="s">
        <v>79</v>
      </c>
      <c r="C367" s="1">
        <v>41855</v>
      </c>
      <c r="D367" t="s">
        <v>96</v>
      </c>
      <c r="E367">
        <v>3</v>
      </c>
      <c r="F367">
        <v>32</v>
      </c>
      <c r="G367" t="s">
        <v>41</v>
      </c>
      <c r="H367" t="s">
        <v>71</v>
      </c>
      <c r="I367" t="s">
        <v>239</v>
      </c>
    </row>
    <row r="368" spans="1:9">
      <c r="A368" t="s">
        <v>6</v>
      </c>
      <c r="B368" t="s">
        <v>79</v>
      </c>
      <c r="C368" s="1">
        <v>41862</v>
      </c>
      <c r="D368" t="s">
        <v>65</v>
      </c>
      <c r="E368">
        <v>3</v>
      </c>
      <c r="F368">
        <v>33</v>
      </c>
      <c r="G368" t="s">
        <v>41</v>
      </c>
      <c r="H368" t="s">
        <v>71</v>
      </c>
      <c r="I368" t="s">
        <v>240</v>
      </c>
    </row>
    <row r="369" spans="1:9">
      <c r="A369" t="s">
        <v>6</v>
      </c>
      <c r="B369" t="s">
        <v>79</v>
      </c>
      <c r="C369" s="1">
        <v>41862</v>
      </c>
      <c r="D369" t="s">
        <v>98</v>
      </c>
      <c r="E369">
        <v>2</v>
      </c>
      <c r="F369">
        <v>33</v>
      </c>
      <c r="G369" t="s">
        <v>41</v>
      </c>
      <c r="H369" t="s">
        <v>71</v>
      </c>
      <c r="I369" t="s">
        <v>241</v>
      </c>
    </row>
    <row r="370" spans="1:9">
      <c r="A370" t="s">
        <v>6</v>
      </c>
      <c r="B370" t="s">
        <v>79</v>
      </c>
      <c r="C370" s="1">
        <v>41862</v>
      </c>
      <c r="D370" t="s">
        <v>97</v>
      </c>
      <c r="E370">
        <v>3</v>
      </c>
      <c r="F370">
        <v>33</v>
      </c>
      <c r="G370" t="s">
        <v>41</v>
      </c>
      <c r="H370" t="s">
        <v>71</v>
      </c>
      <c r="I370" t="s">
        <v>97</v>
      </c>
    </row>
    <row r="371" spans="1:9">
      <c r="A371" t="s">
        <v>6</v>
      </c>
      <c r="B371" t="s">
        <v>79</v>
      </c>
      <c r="C371" s="1">
        <v>41862</v>
      </c>
      <c r="D371" t="s">
        <v>78</v>
      </c>
      <c r="E371">
        <v>2</v>
      </c>
      <c r="F371">
        <v>33</v>
      </c>
      <c r="G371" t="s">
        <v>41</v>
      </c>
      <c r="H371" t="s">
        <v>71</v>
      </c>
      <c r="I371" t="s">
        <v>208</v>
      </c>
    </row>
    <row r="372" spans="1:9">
      <c r="A372" t="s">
        <v>6</v>
      </c>
      <c r="B372" t="s">
        <v>79</v>
      </c>
      <c r="C372" s="1">
        <v>41862</v>
      </c>
      <c r="D372" t="s">
        <v>9</v>
      </c>
      <c r="E372">
        <v>25</v>
      </c>
      <c r="F372">
        <v>33</v>
      </c>
      <c r="G372" t="s">
        <v>41</v>
      </c>
      <c r="H372" t="s">
        <v>71</v>
      </c>
      <c r="I372" t="s">
        <v>9</v>
      </c>
    </row>
    <row r="373" spans="1:9">
      <c r="A373" t="s">
        <v>6</v>
      </c>
      <c r="B373" t="s">
        <v>79</v>
      </c>
      <c r="C373" s="1">
        <v>41862</v>
      </c>
      <c r="D373" t="s">
        <v>94</v>
      </c>
      <c r="E373">
        <v>1</v>
      </c>
      <c r="F373">
        <v>33</v>
      </c>
      <c r="G373" t="s">
        <v>41</v>
      </c>
      <c r="H373" t="s">
        <v>71</v>
      </c>
      <c r="I373" t="s">
        <v>237</v>
      </c>
    </row>
    <row r="374" spans="1:9">
      <c r="A374" t="s">
        <v>6</v>
      </c>
      <c r="B374" t="s">
        <v>79</v>
      </c>
      <c r="C374" s="1">
        <v>41862</v>
      </c>
      <c r="D374" t="s">
        <v>76</v>
      </c>
      <c r="E374">
        <v>1</v>
      </c>
      <c r="F374">
        <v>33</v>
      </c>
      <c r="G374" t="s">
        <v>41</v>
      </c>
      <c r="H374" t="s">
        <v>71</v>
      </c>
      <c r="I374" t="s">
        <v>207</v>
      </c>
    </row>
    <row r="375" spans="1:9">
      <c r="A375" t="s">
        <v>6</v>
      </c>
      <c r="B375" t="s">
        <v>79</v>
      </c>
      <c r="C375" s="1">
        <v>41862</v>
      </c>
      <c r="D375" t="s">
        <v>62</v>
      </c>
      <c r="E375">
        <v>1</v>
      </c>
      <c r="F375">
        <v>33</v>
      </c>
      <c r="G375" t="s">
        <v>41</v>
      </c>
      <c r="H375" t="s">
        <v>71</v>
      </c>
      <c r="I375" t="s">
        <v>227</v>
      </c>
    </row>
    <row r="376" spans="1:9">
      <c r="A376" t="s">
        <v>6</v>
      </c>
      <c r="B376" t="s">
        <v>79</v>
      </c>
      <c r="C376" s="1">
        <v>41862</v>
      </c>
      <c r="D376" t="s">
        <v>22</v>
      </c>
      <c r="E376">
        <v>2</v>
      </c>
      <c r="F376">
        <v>33</v>
      </c>
      <c r="G376" t="s">
        <v>41</v>
      </c>
      <c r="H376" t="s">
        <v>71</v>
      </c>
      <c r="I376" t="s">
        <v>242</v>
      </c>
    </row>
    <row r="377" spans="1:9">
      <c r="A377" t="s">
        <v>6</v>
      </c>
      <c r="B377" t="s">
        <v>79</v>
      </c>
      <c r="C377" s="1">
        <v>41869</v>
      </c>
      <c r="D377" t="s">
        <v>8</v>
      </c>
      <c r="E377">
        <v>13</v>
      </c>
      <c r="F377">
        <v>34</v>
      </c>
      <c r="G377" t="s">
        <v>41</v>
      </c>
      <c r="H377" t="s">
        <v>71</v>
      </c>
      <c r="I377" t="s">
        <v>8</v>
      </c>
    </row>
    <row r="378" spans="1:9">
      <c r="A378" t="s">
        <v>6</v>
      </c>
      <c r="B378" t="s">
        <v>79</v>
      </c>
      <c r="C378" s="1">
        <v>41869</v>
      </c>
      <c r="D378" t="s">
        <v>9</v>
      </c>
      <c r="E378">
        <v>3</v>
      </c>
      <c r="F378">
        <v>34</v>
      </c>
      <c r="G378" t="s">
        <v>41</v>
      </c>
      <c r="H378" t="s">
        <v>71</v>
      </c>
      <c r="I378" t="s">
        <v>9</v>
      </c>
    </row>
    <row r="379" spans="1:9">
      <c r="A379" t="s">
        <v>6</v>
      </c>
      <c r="B379" t="s">
        <v>79</v>
      </c>
      <c r="C379" s="1">
        <v>41869</v>
      </c>
      <c r="D379" t="s">
        <v>83</v>
      </c>
      <c r="E379">
        <v>7</v>
      </c>
      <c r="F379">
        <v>34</v>
      </c>
      <c r="G379" t="s">
        <v>41</v>
      </c>
      <c r="H379" t="s">
        <v>71</v>
      </c>
      <c r="I379" t="s">
        <v>218</v>
      </c>
    </row>
    <row r="380" spans="1:9">
      <c r="A380" t="s">
        <v>6</v>
      </c>
      <c r="B380" t="s">
        <v>79</v>
      </c>
      <c r="C380" s="1">
        <v>41869</v>
      </c>
      <c r="D380" t="s">
        <v>13</v>
      </c>
      <c r="E380">
        <v>4</v>
      </c>
      <c r="F380">
        <v>34</v>
      </c>
      <c r="G380" t="s">
        <v>41</v>
      </c>
      <c r="H380" t="s">
        <v>71</v>
      </c>
      <c r="I380" t="s">
        <v>13</v>
      </c>
    </row>
    <row r="381" spans="1:9">
      <c r="A381" t="s">
        <v>6</v>
      </c>
      <c r="B381" t="s">
        <v>79</v>
      </c>
      <c r="C381" s="1">
        <v>41869</v>
      </c>
      <c r="D381" t="s">
        <v>23</v>
      </c>
      <c r="E381">
        <v>3</v>
      </c>
      <c r="F381">
        <v>34</v>
      </c>
      <c r="G381" t="s">
        <v>41</v>
      </c>
      <c r="H381" t="s">
        <v>71</v>
      </c>
      <c r="I381" t="s">
        <v>236</v>
      </c>
    </row>
    <row r="382" spans="1:9">
      <c r="A382" t="s">
        <v>6</v>
      </c>
      <c r="B382" t="s">
        <v>79</v>
      </c>
      <c r="C382" s="1">
        <v>41869</v>
      </c>
      <c r="D382" t="s">
        <v>20</v>
      </c>
      <c r="E382">
        <v>5</v>
      </c>
      <c r="F382">
        <v>34</v>
      </c>
      <c r="G382" t="s">
        <v>41</v>
      </c>
      <c r="H382" t="s">
        <v>71</v>
      </c>
      <c r="I382" t="s">
        <v>228</v>
      </c>
    </row>
    <row r="383" spans="1:9">
      <c r="A383" t="s">
        <v>6</v>
      </c>
      <c r="B383" t="s">
        <v>79</v>
      </c>
      <c r="C383" s="1">
        <v>41869</v>
      </c>
      <c r="D383" t="s">
        <v>66</v>
      </c>
      <c r="E383">
        <v>5</v>
      </c>
      <c r="F383">
        <v>34</v>
      </c>
      <c r="G383" t="s">
        <v>41</v>
      </c>
      <c r="H383" t="s">
        <v>71</v>
      </c>
      <c r="I383" t="s">
        <v>231</v>
      </c>
    </row>
    <row r="384" spans="1:9">
      <c r="A384" t="s">
        <v>6</v>
      </c>
      <c r="B384" t="s">
        <v>79</v>
      </c>
      <c r="C384" s="1">
        <v>41876</v>
      </c>
      <c r="D384" t="s">
        <v>93</v>
      </c>
      <c r="E384">
        <v>3</v>
      </c>
      <c r="F384">
        <v>35</v>
      </c>
      <c r="G384" t="s">
        <v>41</v>
      </c>
      <c r="H384" t="s">
        <v>71</v>
      </c>
      <c r="I384" t="s">
        <v>211</v>
      </c>
    </row>
    <row r="385" spans="1:9">
      <c r="A385" t="s">
        <v>6</v>
      </c>
      <c r="B385" t="s">
        <v>79</v>
      </c>
      <c r="C385" s="1">
        <v>41876</v>
      </c>
      <c r="D385" t="s">
        <v>36</v>
      </c>
      <c r="E385">
        <v>5</v>
      </c>
      <c r="F385">
        <v>35</v>
      </c>
      <c r="G385" t="s">
        <v>41</v>
      </c>
      <c r="H385" t="s">
        <v>71</v>
      </c>
      <c r="I385" t="s">
        <v>213</v>
      </c>
    </row>
    <row r="386" spans="1:9">
      <c r="A386" t="s">
        <v>6</v>
      </c>
      <c r="B386" t="s">
        <v>79</v>
      </c>
      <c r="C386" s="1">
        <v>41876</v>
      </c>
      <c r="D386" t="s">
        <v>9</v>
      </c>
      <c r="E386">
        <v>20</v>
      </c>
      <c r="F386">
        <v>35</v>
      </c>
      <c r="G386" t="s">
        <v>41</v>
      </c>
      <c r="H386" t="s">
        <v>71</v>
      </c>
      <c r="I386" t="s">
        <v>9</v>
      </c>
    </row>
    <row r="387" spans="1:9">
      <c r="A387" t="s">
        <v>6</v>
      </c>
      <c r="B387" t="s">
        <v>79</v>
      </c>
      <c r="C387" s="1">
        <v>41876</v>
      </c>
      <c r="D387" t="s">
        <v>25</v>
      </c>
      <c r="E387">
        <v>3</v>
      </c>
      <c r="F387">
        <v>35</v>
      </c>
      <c r="G387" t="s">
        <v>41</v>
      </c>
      <c r="H387" t="s">
        <v>71</v>
      </c>
      <c r="I387" t="s">
        <v>205</v>
      </c>
    </row>
    <row r="388" spans="1:9">
      <c r="A388" t="s">
        <v>6</v>
      </c>
      <c r="B388" t="s">
        <v>79</v>
      </c>
      <c r="C388" s="1">
        <v>41876</v>
      </c>
      <c r="D388" t="s">
        <v>99</v>
      </c>
      <c r="E388">
        <v>6</v>
      </c>
      <c r="F388">
        <v>35</v>
      </c>
      <c r="G388" t="s">
        <v>41</v>
      </c>
      <c r="H388" t="s">
        <v>71</v>
      </c>
      <c r="I388" t="s">
        <v>243</v>
      </c>
    </row>
    <row r="389" spans="1:9">
      <c r="A389" t="s">
        <v>6</v>
      </c>
      <c r="B389" t="s">
        <v>79</v>
      </c>
      <c r="C389" s="1">
        <v>41876</v>
      </c>
      <c r="D389" t="s">
        <v>13</v>
      </c>
      <c r="E389">
        <v>3</v>
      </c>
      <c r="F389">
        <v>35</v>
      </c>
      <c r="G389" t="s">
        <v>41</v>
      </c>
      <c r="H389" t="s">
        <v>71</v>
      </c>
      <c r="I389" t="s">
        <v>13</v>
      </c>
    </row>
    <row r="390" spans="1:9" hidden="1">
      <c r="A390" t="s">
        <v>6</v>
      </c>
      <c r="B390" t="s">
        <v>81</v>
      </c>
      <c r="C390" s="1">
        <v>41883</v>
      </c>
      <c r="D390" t="s">
        <v>92</v>
      </c>
      <c r="E390">
        <v>2</v>
      </c>
      <c r="F390">
        <v>36</v>
      </c>
      <c r="G390" t="s">
        <v>41</v>
      </c>
      <c r="H390" t="s">
        <v>71</v>
      </c>
      <c r="I390" t="s">
        <v>235</v>
      </c>
    </row>
    <row r="391" spans="1:9" hidden="1">
      <c r="A391" t="s">
        <v>6</v>
      </c>
      <c r="B391" t="s">
        <v>81</v>
      </c>
      <c r="C391" s="1">
        <v>41883</v>
      </c>
      <c r="D391" t="s">
        <v>9</v>
      </c>
      <c r="E391">
        <v>28</v>
      </c>
      <c r="F391">
        <v>36</v>
      </c>
      <c r="G391" t="s">
        <v>41</v>
      </c>
      <c r="H391" t="s">
        <v>71</v>
      </c>
      <c r="I391" t="s">
        <v>9</v>
      </c>
    </row>
    <row r="392" spans="1:9" hidden="1">
      <c r="A392" t="s">
        <v>6</v>
      </c>
      <c r="B392" t="s">
        <v>81</v>
      </c>
      <c r="C392" s="1">
        <v>41883</v>
      </c>
      <c r="D392" t="s">
        <v>83</v>
      </c>
      <c r="E392">
        <v>2</v>
      </c>
      <c r="F392">
        <v>36</v>
      </c>
      <c r="G392" t="s">
        <v>41</v>
      </c>
      <c r="H392" t="s">
        <v>71</v>
      </c>
      <c r="I392" t="s">
        <v>218</v>
      </c>
    </row>
    <row r="393" spans="1:9" hidden="1">
      <c r="A393" t="s">
        <v>6</v>
      </c>
      <c r="B393" t="s">
        <v>81</v>
      </c>
      <c r="C393" s="1">
        <v>41883</v>
      </c>
      <c r="D393" t="s">
        <v>20</v>
      </c>
      <c r="E393">
        <v>4</v>
      </c>
      <c r="F393">
        <v>36</v>
      </c>
      <c r="G393" t="s">
        <v>41</v>
      </c>
      <c r="H393" t="s">
        <v>71</v>
      </c>
      <c r="I393" t="s">
        <v>228</v>
      </c>
    </row>
    <row r="394" spans="1:9" hidden="1">
      <c r="A394" t="s">
        <v>6</v>
      </c>
      <c r="B394" t="s">
        <v>81</v>
      </c>
      <c r="C394" s="1">
        <v>41883</v>
      </c>
      <c r="D394" t="s">
        <v>90</v>
      </c>
      <c r="E394">
        <v>4</v>
      </c>
      <c r="F394">
        <v>36</v>
      </c>
      <c r="G394" t="s">
        <v>41</v>
      </c>
      <c r="H394" t="s">
        <v>71</v>
      </c>
      <c r="I394" t="s">
        <v>214</v>
      </c>
    </row>
    <row r="395" spans="1:9" hidden="1">
      <c r="A395" t="s">
        <v>6</v>
      </c>
      <c r="B395" t="s">
        <v>81</v>
      </c>
      <c r="C395" s="1">
        <v>41890</v>
      </c>
      <c r="D395" t="s">
        <v>93</v>
      </c>
      <c r="E395">
        <v>1</v>
      </c>
      <c r="F395">
        <v>37</v>
      </c>
      <c r="G395" t="s">
        <v>41</v>
      </c>
      <c r="H395" t="s">
        <v>71</v>
      </c>
      <c r="I395" t="s">
        <v>211</v>
      </c>
    </row>
    <row r="396" spans="1:9" hidden="1">
      <c r="A396" t="s">
        <v>6</v>
      </c>
      <c r="B396" t="s">
        <v>81</v>
      </c>
      <c r="C396" s="1">
        <v>41890</v>
      </c>
      <c r="D396" t="s">
        <v>30</v>
      </c>
      <c r="E396">
        <v>8</v>
      </c>
      <c r="F396">
        <v>37</v>
      </c>
      <c r="G396" t="s">
        <v>41</v>
      </c>
      <c r="H396" t="s">
        <v>71</v>
      </c>
      <c r="I396" t="s">
        <v>30</v>
      </c>
    </row>
    <row r="397" spans="1:9" hidden="1">
      <c r="A397" t="s">
        <v>6</v>
      </c>
      <c r="B397" t="s">
        <v>81</v>
      </c>
      <c r="C397" s="1">
        <v>41890</v>
      </c>
      <c r="D397" t="s">
        <v>84</v>
      </c>
      <c r="E397">
        <v>1</v>
      </c>
      <c r="F397">
        <v>37</v>
      </c>
      <c r="G397" t="s">
        <v>41</v>
      </c>
      <c r="H397" t="s">
        <v>71</v>
      </c>
      <c r="I397" t="s">
        <v>219</v>
      </c>
    </row>
    <row r="398" spans="1:9" hidden="1">
      <c r="A398" t="s">
        <v>6</v>
      </c>
      <c r="B398" t="s">
        <v>81</v>
      </c>
      <c r="C398" s="1">
        <v>41890</v>
      </c>
      <c r="D398" t="s">
        <v>97</v>
      </c>
      <c r="E398">
        <v>9</v>
      </c>
      <c r="F398">
        <v>37</v>
      </c>
      <c r="G398" t="s">
        <v>41</v>
      </c>
      <c r="H398" t="s">
        <v>71</v>
      </c>
      <c r="I398" t="s">
        <v>97</v>
      </c>
    </row>
    <row r="399" spans="1:9" hidden="1">
      <c r="A399" t="s">
        <v>6</v>
      </c>
      <c r="B399" t="s">
        <v>81</v>
      </c>
      <c r="C399" s="1">
        <v>41890</v>
      </c>
      <c r="D399" t="s">
        <v>9</v>
      </c>
      <c r="E399">
        <v>16</v>
      </c>
      <c r="F399">
        <v>37</v>
      </c>
      <c r="G399" t="s">
        <v>41</v>
      </c>
      <c r="H399" t="s">
        <v>71</v>
      </c>
      <c r="I399" t="s">
        <v>9</v>
      </c>
    </row>
    <row r="400" spans="1:9" hidden="1">
      <c r="A400" t="s">
        <v>6</v>
      </c>
      <c r="B400" t="s">
        <v>81</v>
      </c>
      <c r="C400" s="1">
        <v>41890</v>
      </c>
      <c r="D400" t="s">
        <v>100</v>
      </c>
      <c r="E400">
        <v>3</v>
      </c>
      <c r="F400">
        <v>37</v>
      </c>
      <c r="G400" t="s">
        <v>41</v>
      </c>
      <c r="H400" t="s">
        <v>71</v>
      </c>
      <c r="I400" t="s">
        <v>221</v>
      </c>
    </row>
    <row r="401" spans="1:9" hidden="1">
      <c r="A401" t="s">
        <v>6</v>
      </c>
      <c r="B401" t="s">
        <v>81</v>
      </c>
      <c r="C401" s="1">
        <v>41890</v>
      </c>
      <c r="D401" t="s">
        <v>91</v>
      </c>
      <c r="E401">
        <v>2</v>
      </c>
      <c r="F401">
        <v>37</v>
      </c>
      <c r="G401" t="s">
        <v>41</v>
      </c>
      <c r="H401" t="s">
        <v>71</v>
      </c>
      <c r="I401" t="s">
        <v>222</v>
      </c>
    </row>
    <row r="402" spans="1:9" hidden="1">
      <c r="A402" t="s">
        <v>6</v>
      </c>
      <c r="B402" t="s">
        <v>81</v>
      </c>
      <c r="C402" s="1">
        <v>41897</v>
      </c>
      <c r="D402" t="s">
        <v>93</v>
      </c>
      <c r="E402">
        <v>8</v>
      </c>
      <c r="F402">
        <v>38</v>
      </c>
      <c r="G402" t="s">
        <v>41</v>
      </c>
      <c r="H402" t="s">
        <v>71</v>
      </c>
      <c r="I402" t="s">
        <v>211</v>
      </c>
    </row>
    <row r="403" spans="1:9" hidden="1">
      <c r="A403" t="s">
        <v>6</v>
      </c>
      <c r="B403" t="s">
        <v>81</v>
      </c>
      <c r="C403" s="1">
        <v>41897</v>
      </c>
      <c r="D403" t="s">
        <v>9</v>
      </c>
      <c r="E403">
        <v>28</v>
      </c>
      <c r="F403">
        <v>38</v>
      </c>
      <c r="G403" t="s">
        <v>41</v>
      </c>
      <c r="H403" t="s">
        <v>71</v>
      </c>
      <c r="I403" t="s">
        <v>9</v>
      </c>
    </row>
    <row r="404" spans="1:9" hidden="1">
      <c r="A404" t="s">
        <v>6</v>
      </c>
      <c r="B404" t="s">
        <v>81</v>
      </c>
      <c r="C404" s="1">
        <v>41897</v>
      </c>
      <c r="D404" t="s">
        <v>62</v>
      </c>
      <c r="E404">
        <v>4</v>
      </c>
      <c r="F404">
        <v>38</v>
      </c>
      <c r="G404" t="s">
        <v>41</v>
      </c>
      <c r="H404" t="s">
        <v>71</v>
      </c>
      <c r="I404" t="s">
        <v>227</v>
      </c>
    </row>
    <row r="405" spans="1:9" hidden="1">
      <c r="A405" t="s">
        <v>6</v>
      </c>
      <c r="B405" t="s">
        <v>81</v>
      </c>
      <c r="C405" s="1">
        <v>41904</v>
      </c>
      <c r="D405" t="s">
        <v>27</v>
      </c>
      <c r="E405">
        <v>40</v>
      </c>
      <c r="F405">
        <v>39</v>
      </c>
      <c r="G405" t="s">
        <v>41</v>
      </c>
      <c r="H405" t="s">
        <v>71</v>
      </c>
      <c r="I405" t="s">
        <v>27</v>
      </c>
    </row>
    <row r="406" spans="1:9" hidden="1">
      <c r="A406" t="s">
        <v>6</v>
      </c>
      <c r="B406" t="s">
        <v>81</v>
      </c>
      <c r="C406" s="1">
        <v>41911</v>
      </c>
      <c r="D406" t="s">
        <v>30</v>
      </c>
      <c r="E406">
        <v>24</v>
      </c>
      <c r="F406">
        <v>40</v>
      </c>
      <c r="G406" t="s">
        <v>41</v>
      </c>
      <c r="H406" t="s">
        <v>71</v>
      </c>
      <c r="I406" t="s">
        <v>30</v>
      </c>
    </row>
    <row r="407" spans="1:9" hidden="1">
      <c r="A407" t="s">
        <v>6</v>
      </c>
      <c r="B407" t="s">
        <v>81</v>
      </c>
      <c r="C407" s="1">
        <v>41911</v>
      </c>
      <c r="D407" t="s">
        <v>27</v>
      </c>
      <c r="E407">
        <v>16</v>
      </c>
      <c r="F407">
        <v>40</v>
      </c>
      <c r="G407" t="s">
        <v>41</v>
      </c>
      <c r="H407" t="s">
        <v>71</v>
      </c>
      <c r="I407" t="s">
        <v>27</v>
      </c>
    </row>
    <row r="408" spans="1:9" hidden="1">
      <c r="A408" t="s">
        <v>6</v>
      </c>
      <c r="B408" t="s">
        <v>183</v>
      </c>
      <c r="C408" s="1">
        <v>41918</v>
      </c>
      <c r="D408" t="s">
        <v>93</v>
      </c>
      <c r="E408">
        <v>4</v>
      </c>
      <c r="F408">
        <v>41</v>
      </c>
      <c r="G408" t="s">
        <v>41</v>
      </c>
      <c r="H408" t="s">
        <v>71</v>
      </c>
      <c r="I408" t="s">
        <v>211</v>
      </c>
    </row>
    <row r="409" spans="1:9" hidden="1">
      <c r="A409" t="s">
        <v>6</v>
      </c>
      <c r="B409" t="s">
        <v>183</v>
      </c>
      <c r="C409" s="1">
        <v>41918</v>
      </c>
      <c r="D409" t="s">
        <v>9</v>
      </c>
      <c r="E409">
        <v>32</v>
      </c>
      <c r="F409">
        <v>41</v>
      </c>
      <c r="G409" t="s">
        <v>41</v>
      </c>
      <c r="H409" t="s">
        <v>71</v>
      </c>
      <c r="I409" t="s">
        <v>9</v>
      </c>
    </row>
    <row r="410" spans="1:9" hidden="1">
      <c r="A410" t="s">
        <v>6</v>
      </c>
      <c r="B410" t="s">
        <v>183</v>
      </c>
      <c r="C410" s="1">
        <v>41918</v>
      </c>
      <c r="D410" t="s">
        <v>91</v>
      </c>
      <c r="E410">
        <v>4</v>
      </c>
      <c r="F410">
        <v>41</v>
      </c>
      <c r="G410" t="s">
        <v>41</v>
      </c>
      <c r="H410" t="s">
        <v>71</v>
      </c>
      <c r="I410" t="s">
        <v>222</v>
      </c>
    </row>
    <row r="411" spans="1:9" hidden="1">
      <c r="A411" t="s">
        <v>6</v>
      </c>
      <c r="B411" t="s">
        <v>183</v>
      </c>
      <c r="C411" s="1">
        <v>41925</v>
      </c>
      <c r="D411" t="s">
        <v>17</v>
      </c>
      <c r="E411">
        <v>4</v>
      </c>
      <c r="F411">
        <v>42</v>
      </c>
      <c r="G411" t="s">
        <v>41</v>
      </c>
      <c r="H411" t="s">
        <v>71</v>
      </c>
      <c r="I411" t="s">
        <v>226</v>
      </c>
    </row>
    <row r="412" spans="1:9" hidden="1">
      <c r="A412" t="s">
        <v>6</v>
      </c>
      <c r="B412" t="s">
        <v>183</v>
      </c>
      <c r="C412" s="1">
        <v>41925</v>
      </c>
      <c r="D412" t="s">
        <v>9</v>
      </c>
      <c r="E412">
        <v>28</v>
      </c>
      <c r="F412">
        <v>42</v>
      </c>
      <c r="G412" t="s">
        <v>41</v>
      </c>
      <c r="H412" t="s">
        <v>71</v>
      </c>
      <c r="I412" t="s">
        <v>9</v>
      </c>
    </row>
    <row r="413" spans="1:9" hidden="1">
      <c r="A413" t="s">
        <v>6</v>
      </c>
      <c r="B413" t="s">
        <v>183</v>
      </c>
      <c r="C413" s="1">
        <v>41925</v>
      </c>
      <c r="D413" t="s">
        <v>90</v>
      </c>
      <c r="E413">
        <v>4</v>
      </c>
      <c r="F413">
        <v>42</v>
      </c>
      <c r="G413" t="s">
        <v>41</v>
      </c>
      <c r="H413" t="s">
        <v>71</v>
      </c>
      <c r="I413" t="s">
        <v>214</v>
      </c>
    </row>
    <row r="414" spans="1:9" hidden="1">
      <c r="A414" t="s">
        <v>6</v>
      </c>
      <c r="B414" t="s">
        <v>183</v>
      </c>
      <c r="C414" s="1">
        <v>41925</v>
      </c>
      <c r="D414" t="s">
        <v>66</v>
      </c>
      <c r="E414">
        <v>4</v>
      </c>
      <c r="F414">
        <v>42</v>
      </c>
      <c r="G414" t="s">
        <v>41</v>
      </c>
      <c r="H414" t="s">
        <v>71</v>
      </c>
      <c r="I414" t="s">
        <v>231</v>
      </c>
    </row>
    <row r="415" spans="1:9" hidden="1">
      <c r="A415" t="s">
        <v>6</v>
      </c>
      <c r="B415" t="s">
        <v>183</v>
      </c>
      <c r="C415" s="1">
        <v>41932</v>
      </c>
      <c r="D415" t="s">
        <v>9</v>
      </c>
      <c r="E415">
        <v>28</v>
      </c>
      <c r="F415">
        <v>43</v>
      </c>
      <c r="G415" t="s">
        <v>41</v>
      </c>
      <c r="H415" t="s">
        <v>71</v>
      </c>
      <c r="I415" t="s">
        <v>9</v>
      </c>
    </row>
    <row r="416" spans="1:9" hidden="1">
      <c r="A416" t="s">
        <v>6</v>
      </c>
      <c r="B416" t="s">
        <v>183</v>
      </c>
      <c r="C416" s="1">
        <v>41932</v>
      </c>
      <c r="D416" t="s">
        <v>20</v>
      </c>
      <c r="E416">
        <v>4</v>
      </c>
      <c r="F416">
        <v>43</v>
      </c>
      <c r="G416" t="s">
        <v>41</v>
      </c>
      <c r="H416" t="s">
        <v>71</v>
      </c>
      <c r="I416" t="s">
        <v>228</v>
      </c>
    </row>
    <row r="417" spans="1:9" hidden="1">
      <c r="A417" t="s">
        <v>6</v>
      </c>
      <c r="B417" t="s">
        <v>183</v>
      </c>
      <c r="C417" s="1">
        <v>41932</v>
      </c>
      <c r="D417" t="s">
        <v>90</v>
      </c>
      <c r="E417">
        <v>4</v>
      </c>
      <c r="F417">
        <v>43</v>
      </c>
      <c r="G417" t="s">
        <v>41</v>
      </c>
      <c r="H417" t="s">
        <v>71</v>
      </c>
      <c r="I417" t="s">
        <v>214</v>
      </c>
    </row>
    <row r="418" spans="1:9" hidden="1">
      <c r="A418" t="s">
        <v>6</v>
      </c>
      <c r="B418" t="s">
        <v>183</v>
      </c>
      <c r="C418" s="1">
        <v>41932</v>
      </c>
      <c r="D418" t="s">
        <v>178</v>
      </c>
      <c r="E418">
        <v>4</v>
      </c>
      <c r="F418">
        <v>43</v>
      </c>
      <c r="G418" t="s">
        <v>41</v>
      </c>
      <c r="H418" t="s">
        <v>71</v>
      </c>
      <c r="I418" t="s">
        <v>244</v>
      </c>
    </row>
    <row r="419" spans="1:9" hidden="1">
      <c r="A419" t="s">
        <v>6</v>
      </c>
      <c r="B419" t="s">
        <v>183</v>
      </c>
      <c r="C419" s="1">
        <v>41939</v>
      </c>
      <c r="D419" t="s">
        <v>36</v>
      </c>
      <c r="E419">
        <v>4</v>
      </c>
      <c r="F419">
        <v>44</v>
      </c>
      <c r="G419" t="s">
        <v>41</v>
      </c>
      <c r="H419" t="s">
        <v>71</v>
      </c>
      <c r="I419" t="s">
        <v>213</v>
      </c>
    </row>
    <row r="420" spans="1:9" hidden="1">
      <c r="A420" t="s">
        <v>6</v>
      </c>
      <c r="B420" t="s">
        <v>183</v>
      </c>
      <c r="C420" s="1">
        <v>41939</v>
      </c>
      <c r="D420" t="s">
        <v>9</v>
      </c>
      <c r="E420">
        <v>32</v>
      </c>
      <c r="F420">
        <v>44</v>
      </c>
      <c r="G420" t="s">
        <v>41</v>
      </c>
      <c r="H420" t="s">
        <v>71</v>
      </c>
      <c r="I420" t="s">
        <v>9</v>
      </c>
    </row>
    <row r="421" spans="1:9" hidden="1">
      <c r="A421" t="s">
        <v>6</v>
      </c>
      <c r="B421" t="s">
        <v>183</v>
      </c>
      <c r="C421" s="1">
        <v>41939</v>
      </c>
      <c r="D421" t="s">
        <v>90</v>
      </c>
      <c r="E421">
        <v>4</v>
      </c>
      <c r="F421">
        <v>44</v>
      </c>
      <c r="G421" t="s">
        <v>41</v>
      </c>
      <c r="H421" t="s">
        <v>71</v>
      </c>
      <c r="I421" t="s">
        <v>214</v>
      </c>
    </row>
    <row r="422" spans="1:9" hidden="1">
      <c r="A422" t="s">
        <v>6</v>
      </c>
      <c r="B422" t="s">
        <v>185</v>
      </c>
      <c r="C422" s="1">
        <v>41946</v>
      </c>
      <c r="D422" t="s">
        <v>93</v>
      </c>
      <c r="E422">
        <v>3</v>
      </c>
      <c r="F422">
        <v>45</v>
      </c>
      <c r="G422" t="s">
        <v>41</v>
      </c>
      <c r="H422" t="s">
        <v>71</v>
      </c>
      <c r="I422" t="s">
        <v>211</v>
      </c>
    </row>
    <row r="423" spans="1:9" hidden="1">
      <c r="A423" t="s">
        <v>6</v>
      </c>
      <c r="B423" t="s">
        <v>185</v>
      </c>
      <c r="C423" s="1">
        <v>41946</v>
      </c>
      <c r="D423" t="s">
        <v>36</v>
      </c>
      <c r="E423">
        <v>6</v>
      </c>
      <c r="F423">
        <v>45</v>
      </c>
      <c r="G423" t="s">
        <v>41</v>
      </c>
      <c r="H423" t="s">
        <v>71</v>
      </c>
      <c r="I423" t="s">
        <v>213</v>
      </c>
    </row>
    <row r="424" spans="1:9" hidden="1">
      <c r="A424" t="s">
        <v>6</v>
      </c>
      <c r="B424" t="s">
        <v>185</v>
      </c>
      <c r="C424" s="1">
        <v>41946</v>
      </c>
      <c r="D424" t="s">
        <v>15</v>
      </c>
      <c r="E424">
        <v>3</v>
      </c>
      <c r="F424">
        <v>45</v>
      </c>
      <c r="G424" t="s">
        <v>41</v>
      </c>
      <c r="H424" t="s">
        <v>71</v>
      </c>
      <c r="I424" t="s">
        <v>233</v>
      </c>
    </row>
    <row r="425" spans="1:9" hidden="1">
      <c r="A425" t="s">
        <v>6</v>
      </c>
      <c r="B425" t="s">
        <v>185</v>
      </c>
      <c r="C425" s="1">
        <v>41946</v>
      </c>
      <c r="D425" t="s">
        <v>9</v>
      </c>
      <c r="E425">
        <v>18</v>
      </c>
      <c r="F425">
        <v>45</v>
      </c>
      <c r="G425" t="s">
        <v>41</v>
      </c>
      <c r="H425" t="s">
        <v>71</v>
      </c>
      <c r="I425" t="s">
        <v>9</v>
      </c>
    </row>
    <row r="426" spans="1:9" hidden="1">
      <c r="A426" t="s">
        <v>6</v>
      </c>
      <c r="B426" t="s">
        <v>185</v>
      </c>
      <c r="C426" s="1">
        <v>41946</v>
      </c>
      <c r="D426" t="s">
        <v>178</v>
      </c>
      <c r="E426">
        <v>4</v>
      </c>
      <c r="F426">
        <v>45</v>
      </c>
      <c r="G426" t="s">
        <v>41</v>
      </c>
      <c r="H426" t="s">
        <v>71</v>
      </c>
      <c r="I426" t="s">
        <v>244</v>
      </c>
    </row>
    <row r="427" spans="1:9" hidden="1">
      <c r="A427" t="s">
        <v>6</v>
      </c>
      <c r="B427" t="s">
        <v>185</v>
      </c>
      <c r="C427" s="1">
        <v>41946</v>
      </c>
      <c r="D427" t="s">
        <v>100</v>
      </c>
      <c r="E427">
        <v>3</v>
      </c>
      <c r="F427">
        <v>45</v>
      </c>
      <c r="G427" t="s">
        <v>41</v>
      </c>
      <c r="H427" t="s">
        <v>71</v>
      </c>
      <c r="I427" t="s">
        <v>221</v>
      </c>
    </row>
    <row r="428" spans="1:9" hidden="1">
      <c r="A428" t="s">
        <v>6</v>
      </c>
      <c r="B428" t="s">
        <v>185</v>
      </c>
      <c r="C428" s="1">
        <v>41946</v>
      </c>
      <c r="D428" t="s">
        <v>91</v>
      </c>
      <c r="E428">
        <v>3</v>
      </c>
      <c r="F428">
        <v>45</v>
      </c>
      <c r="G428" t="s">
        <v>41</v>
      </c>
      <c r="H428" t="s">
        <v>71</v>
      </c>
      <c r="I428" t="s">
        <v>222</v>
      </c>
    </row>
    <row r="429" spans="1:9" hidden="1">
      <c r="A429" t="s">
        <v>6</v>
      </c>
      <c r="B429" t="s">
        <v>185</v>
      </c>
      <c r="C429" s="1">
        <v>41953</v>
      </c>
      <c r="D429" t="s">
        <v>9</v>
      </c>
      <c r="E429">
        <v>19</v>
      </c>
      <c r="F429">
        <v>46</v>
      </c>
      <c r="G429" t="s">
        <v>41</v>
      </c>
      <c r="H429" t="s">
        <v>71</v>
      </c>
      <c r="I429" t="s">
        <v>9</v>
      </c>
    </row>
    <row r="430" spans="1:9" hidden="1">
      <c r="A430" t="s">
        <v>6</v>
      </c>
      <c r="B430" t="s">
        <v>185</v>
      </c>
      <c r="C430" s="1">
        <v>41953</v>
      </c>
      <c r="D430" t="s">
        <v>188</v>
      </c>
      <c r="E430">
        <v>1</v>
      </c>
      <c r="F430">
        <v>46</v>
      </c>
      <c r="G430" t="s">
        <v>41</v>
      </c>
      <c r="H430" t="s">
        <v>71</v>
      </c>
      <c r="I430" t="s">
        <v>245</v>
      </c>
    </row>
    <row r="431" spans="1:9" hidden="1">
      <c r="A431" t="s">
        <v>6</v>
      </c>
      <c r="B431" t="s">
        <v>185</v>
      </c>
      <c r="C431" s="1">
        <v>41953</v>
      </c>
      <c r="D431" t="s">
        <v>76</v>
      </c>
      <c r="E431">
        <v>2</v>
      </c>
      <c r="F431">
        <v>46</v>
      </c>
      <c r="G431" t="s">
        <v>41</v>
      </c>
      <c r="H431" t="s">
        <v>71</v>
      </c>
      <c r="I431" t="s">
        <v>207</v>
      </c>
    </row>
    <row r="432" spans="1:9" hidden="1">
      <c r="A432" t="s">
        <v>6</v>
      </c>
      <c r="B432" t="s">
        <v>185</v>
      </c>
      <c r="C432" s="1">
        <v>41953</v>
      </c>
      <c r="D432" t="s">
        <v>62</v>
      </c>
      <c r="E432">
        <v>1</v>
      </c>
      <c r="F432">
        <v>46</v>
      </c>
      <c r="G432" t="s">
        <v>41</v>
      </c>
      <c r="H432" t="s">
        <v>71</v>
      </c>
      <c r="I432" t="s">
        <v>227</v>
      </c>
    </row>
    <row r="433" spans="1:9" hidden="1">
      <c r="A433" t="s">
        <v>6</v>
      </c>
      <c r="B433" t="s">
        <v>185</v>
      </c>
      <c r="C433" s="1">
        <v>41953</v>
      </c>
      <c r="D433" t="s">
        <v>87</v>
      </c>
      <c r="E433">
        <v>4</v>
      </c>
      <c r="F433">
        <v>46</v>
      </c>
      <c r="G433" t="s">
        <v>41</v>
      </c>
      <c r="H433" t="s">
        <v>71</v>
      </c>
      <c r="I433" t="s">
        <v>230</v>
      </c>
    </row>
    <row r="434" spans="1:9" hidden="1">
      <c r="A434" t="s">
        <v>6</v>
      </c>
      <c r="B434" t="s">
        <v>185</v>
      </c>
      <c r="C434" s="1">
        <v>41953</v>
      </c>
      <c r="D434" t="s">
        <v>90</v>
      </c>
      <c r="E434">
        <v>8</v>
      </c>
      <c r="F434">
        <v>46</v>
      </c>
      <c r="G434" t="s">
        <v>41</v>
      </c>
      <c r="H434" t="s">
        <v>71</v>
      </c>
      <c r="I434" t="s">
        <v>214</v>
      </c>
    </row>
    <row r="435" spans="1:9" hidden="1">
      <c r="A435" t="s">
        <v>6</v>
      </c>
      <c r="B435" t="s">
        <v>185</v>
      </c>
      <c r="C435" s="1">
        <v>41953</v>
      </c>
      <c r="D435" t="s">
        <v>178</v>
      </c>
      <c r="E435">
        <v>2</v>
      </c>
      <c r="F435">
        <v>46</v>
      </c>
      <c r="G435" t="s">
        <v>41</v>
      </c>
      <c r="H435" t="s">
        <v>71</v>
      </c>
      <c r="I435" t="s">
        <v>244</v>
      </c>
    </row>
    <row r="436" spans="1:9" hidden="1">
      <c r="A436" t="s">
        <v>6</v>
      </c>
      <c r="B436" t="s">
        <v>185</v>
      </c>
      <c r="C436" s="1">
        <v>41953</v>
      </c>
      <c r="D436" t="s">
        <v>66</v>
      </c>
      <c r="E436">
        <v>3</v>
      </c>
      <c r="F436">
        <v>46</v>
      </c>
      <c r="G436" t="s">
        <v>41</v>
      </c>
      <c r="H436" t="s">
        <v>71</v>
      </c>
      <c r="I436" t="s">
        <v>231</v>
      </c>
    </row>
    <row r="437" spans="1:9" hidden="1">
      <c r="A437" t="s">
        <v>6</v>
      </c>
      <c r="B437" t="s">
        <v>185</v>
      </c>
      <c r="C437" s="1">
        <v>41960</v>
      </c>
      <c r="D437" t="s">
        <v>97</v>
      </c>
      <c r="E437">
        <v>2</v>
      </c>
      <c r="F437">
        <v>47</v>
      </c>
      <c r="G437" t="s">
        <v>41</v>
      </c>
      <c r="H437" t="s">
        <v>71</v>
      </c>
      <c r="I437" t="s">
        <v>97</v>
      </c>
    </row>
    <row r="438" spans="1:9" hidden="1">
      <c r="A438" t="s">
        <v>6</v>
      </c>
      <c r="B438" t="s">
        <v>185</v>
      </c>
      <c r="C438" s="1">
        <v>41960</v>
      </c>
      <c r="D438" t="s">
        <v>27</v>
      </c>
      <c r="E438">
        <v>32</v>
      </c>
      <c r="F438">
        <v>47</v>
      </c>
      <c r="G438" t="s">
        <v>41</v>
      </c>
      <c r="H438" t="s">
        <v>71</v>
      </c>
      <c r="I438" t="s">
        <v>27</v>
      </c>
    </row>
    <row r="439" spans="1:9" hidden="1">
      <c r="A439" t="s">
        <v>6</v>
      </c>
      <c r="B439" t="s">
        <v>185</v>
      </c>
      <c r="C439" s="1">
        <v>41960</v>
      </c>
      <c r="D439" t="s">
        <v>9</v>
      </c>
      <c r="E439">
        <v>4</v>
      </c>
      <c r="F439">
        <v>47</v>
      </c>
      <c r="G439" t="s">
        <v>41</v>
      </c>
      <c r="H439" t="s">
        <v>71</v>
      </c>
      <c r="I439" t="s">
        <v>9</v>
      </c>
    </row>
    <row r="440" spans="1:9" hidden="1">
      <c r="A440" t="s">
        <v>6</v>
      </c>
      <c r="B440" t="s">
        <v>185</v>
      </c>
      <c r="C440" s="1">
        <v>41960</v>
      </c>
      <c r="D440" t="s">
        <v>23</v>
      </c>
      <c r="E440">
        <v>1</v>
      </c>
      <c r="F440">
        <v>47</v>
      </c>
      <c r="G440" t="s">
        <v>41</v>
      </c>
      <c r="H440" t="s">
        <v>71</v>
      </c>
      <c r="I440" t="s">
        <v>236</v>
      </c>
    </row>
    <row r="441" spans="1:9" hidden="1">
      <c r="A441" t="s">
        <v>6</v>
      </c>
      <c r="B441" t="s">
        <v>185</v>
      </c>
      <c r="C441" s="1">
        <v>41960</v>
      </c>
      <c r="D441" t="s">
        <v>20</v>
      </c>
      <c r="E441">
        <v>1</v>
      </c>
      <c r="F441">
        <v>47</v>
      </c>
      <c r="G441" t="s">
        <v>41</v>
      </c>
      <c r="H441" t="s">
        <v>71</v>
      </c>
      <c r="I441" t="s">
        <v>228</v>
      </c>
    </row>
    <row r="442" spans="1:9" hidden="1">
      <c r="A442" t="s">
        <v>6</v>
      </c>
      <c r="B442" t="s">
        <v>185</v>
      </c>
      <c r="C442" s="1">
        <v>41967</v>
      </c>
      <c r="D442" t="s">
        <v>93</v>
      </c>
      <c r="E442">
        <v>2</v>
      </c>
      <c r="F442">
        <v>48</v>
      </c>
      <c r="G442" t="s">
        <v>41</v>
      </c>
      <c r="H442" t="s">
        <v>71</v>
      </c>
      <c r="I442" t="s">
        <v>211</v>
      </c>
    </row>
    <row r="443" spans="1:9" hidden="1">
      <c r="A443" t="s">
        <v>6</v>
      </c>
      <c r="B443" t="s">
        <v>185</v>
      </c>
      <c r="C443" s="1">
        <v>41967</v>
      </c>
      <c r="D443" t="s">
        <v>12</v>
      </c>
      <c r="E443">
        <v>6</v>
      </c>
      <c r="F443">
        <v>48</v>
      </c>
      <c r="G443" t="s">
        <v>41</v>
      </c>
      <c r="H443" t="s">
        <v>71</v>
      </c>
      <c r="I443" t="s">
        <v>206</v>
      </c>
    </row>
    <row r="444" spans="1:9" hidden="1">
      <c r="A444" t="s">
        <v>6</v>
      </c>
      <c r="B444" t="s">
        <v>185</v>
      </c>
      <c r="C444" s="1">
        <v>41967</v>
      </c>
      <c r="D444" t="s">
        <v>103</v>
      </c>
      <c r="E444">
        <v>8</v>
      </c>
      <c r="F444">
        <v>48</v>
      </c>
      <c r="G444" t="s">
        <v>41</v>
      </c>
      <c r="H444" t="s">
        <v>71</v>
      </c>
      <c r="I444" t="s">
        <v>246</v>
      </c>
    </row>
    <row r="445" spans="1:9" hidden="1">
      <c r="A445" t="s">
        <v>6</v>
      </c>
      <c r="B445" t="s">
        <v>185</v>
      </c>
      <c r="C445" s="1">
        <v>41967</v>
      </c>
      <c r="D445" t="s">
        <v>17</v>
      </c>
      <c r="E445">
        <v>4</v>
      </c>
      <c r="F445">
        <v>48</v>
      </c>
      <c r="G445" t="s">
        <v>41</v>
      </c>
      <c r="H445" t="s">
        <v>71</v>
      </c>
      <c r="I445" t="s">
        <v>226</v>
      </c>
    </row>
    <row r="446" spans="1:9" hidden="1">
      <c r="A446" t="s">
        <v>6</v>
      </c>
      <c r="B446" t="s">
        <v>185</v>
      </c>
      <c r="C446" s="1">
        <v>41967</v>
      </c>
      <c r="D446" t="s">
        <v>9</v>
      </c>
      <c r="E446">
        <v>12</v>
      </c>
      <c r="F446">
        <v>48</v>
      </c>
      <c r="G446" t="s">
        <v>41</v>
      </c>
      <c r="H446" t="s">
        <v>71</v>
      </c>
      <c r="I446" t="s">
        <v>9</v>
      </c>
    </row>
    <row r="447" spans="1:9" hidden="1">
      <c r="A447" t="s">
        <v>6</v>
      </c>
      <c r="B447" t="s">
        <v>185</v>
      </c>
      <c r="C447" s="1">
        <v>41967</v>
      </c>
      <c r="D447" t="s">
        <v>87</v>
      </c>
      <c r="E447">
        <v>2</v>
      </c>
      <c r="F447">
        <v>48</v>
      </c>
      <c r="G447" t="s">
        <v>41</v>
      </c>
      <c r="H447" t="s">
        <v>71</v>
      </c>
      <c r="I447" t="s">
        <v>230</v>
      </c>
    </row>
    <row r="448" spans="1:9" hidden="1">
      <c r="A448" t="s">
        <v>6</v>
      </c>
      <c r="B448" t="s">
        <v>185</v>
      </c>
      <c r="C448" s="1">
        <v>41967</v>
      </c>
      <c r="D448" t="s">
        <v>178</v>
      </c>
      <c r="E448">
        <v>2</v>
      </c>
      <c r="F448">
        <v>48</v>
      </c>
      <c r="G448" t="s">
        <v>41</v>
      </c>
      <c r="H448" t="s">
        <v>71</v>
      </c>
      <c r="I448" t="s">
        <v>244</v>
      </c>
    </row>
    <row r="449" spans="1:9" hidden="1">
      <c r="A449" t="s">
        <v>6</v>
      </c>
      <c r="B449" t="s">
        <v>185</v>
      </c>
      <c r="C449" s="1">
        <v>41967</v>
      </c>
      <c r="D449" t="s">
        <v>91</v>
      </c>
      <c r="E449">
        <v>4</v>
      </c>
      <c r="F449">
        <v>48</v>
      </c>
      <c r="G449" t="s">
        <v>41</v>
      </c>
      <c r="H449" t="s">
        <v>71</v>
      </c>
      <c r="I449" t="s">
        <v>222</v>
      </c>
    </row>
    <row r="450" spans="1:9" hidden="1">
      <c r="A450" t="s">
        <v>6</v>
      </c>
      <c r="B450" t="s">
        <v>187</v>
      </c>
      <c r="C450" s="1">
        <v>42002</v>
      </c>
      <c r="D450" t="s">
        <v>30</v>
      </c>
      <c r="E450">
        <v>8</v>
      </c>
      <c r="F450">
        <v>1</v>
      </c>
      <c r="G450" t="s">
        <v>41</v>
      </c>
      <c r="H450" t="s">
        <v>71</v>
      </c>
      <c r="I450" t="s">
        <v>30</v>
      </c>
    </row>
    <row r="451" spans="1:9" hidden="1">
      <c r="A451" t="s">
        <v>6</v>
      </c>
      <c r="B451" t="s">
        <v>187</v>
      </c>
      <c r="C451" s="1">
        <v>42002</v>
      </c>
      <c r="D451" t="s">
        <v>27</v>
      </c>
      <c r="E451">
        <v>8</v>
      </c>
      <c r="F451">
        <v>1</v>
      </c>
      <c r="G451" t="s">
        <v>41</v>
      </c>
      <c r="H451" t="s">
        <v>71</v>
      </c>
      <c r="I451" t="s">
        <v>27</v>
      </c>
    </row>
    <row r="452" spans="1:9" hidden="1">
      <c r="A452" t="s">
        <v>6</v>
      </c>
      <c r="B452" t="s">
        <v>187</v>
      </c>
      <c r="C452" s="1">
        <v>42002</v>
      </c>
      <c r="D452" t="s">
        <v>90</v>
      </c>
      <c r="E452">
        <v>8</v>
      </c>
      <c r="F452">
        <v>1</v>
      </c>
      <c r="G452" t="s">
        <v>41</v>
      </c>
      <c r="H452" t="s">
        <v>71</v>
      </c>
      <c r="I452" t="s">
        <v>214</v>
      </c>
    </row>
    <row r="453" spans="1:9" hidden="1">
      <c r="A453" t="s">
        <v>6</v>
      </c>
      <c r="B453" t="s">
        <v>187</v>
      </c>
      <c r="C453" s="1">
        <v>42002</v>
      </c>
      <c r="D453" t="s">
        <v>66</v>
      </c>
      <c r="E453">
        <v>16</v>
      </c>
      <c r="F453">
        <v>1</v>
      </c>
      <c r="G453" t="s">
        <v>41</v>
      </c>
      <c r="H453" t="s">
        <v>71</v>
      </c>
      <c r="I453" t="s">
        <v>231</v>
      </c>
    </row>
    <row r="454" spans="1:9" hidden="1">
      <c r="A454" t="s">
        <v>6</v>
      </c>
      <c r="B454" t="s">
        <v>187</v>
      </c>
      <c r="C454" s="1">
        <v>41974</v>
      </c>
      <c r="D454" t="s">
        <v>189</v>
      </c>
      <c r="E454">
        <v>2</v>
      </c>
      <c r="F454">
        <v>49</v>
      </c>
      <c r="G454" t="s">
        <v>41</v>
      </c>
      <c r="H454" t="s">
        <v>71</v>
      </c>
      <c r="I454" t="s">
        <v>247</v>
      </c>
    </row>
    <row r="455" spans="1:9" hidden="1">
      <c r="A455" t="s">
        <v>6</v>
      </c>
      <c r="B455" t="s">
        <v>187</v>
      </c>
      <c r="C455" s="1">
        <v>41974</v>
      </c>
      <c r="D455" t="s">
        <v>12</v>
      </c>
      <c r="E455">
        <v>25</v>
      </c>
      <c r="F455">
        <v>49</v>
      </c>
      <c r="G455" t="s">
        <v>41</v>
      </c>
      <c r="H455" t="s">
        <v>71</v>
      </c>
      <c r="I455" t="s">
        <v>206</v>
      </c>
    </row>
    <row r="456" spans="1:9" hidden="1">
      <c r="A456" t="s">
        <v>6</v>
      </c>
      <c r="B456" t="s">
        <v>187</v>
      </c>
      <c r="C456" s="1">
        <v>41974</v>
      </c>
      <c r="D456" t="s">
        <v>190</v>
      </c>
      <c r="E456">
        <v>8</v>
      </c>
      <c r="F456">
        <v>49</v>
      </c>
      <c r="G456" t="s">
        <v>41</v>
      </c>
      <c r="H456" t="s">
        <v>71</v>
      </c>
      <c r="I456" t="s">
        <v>248</v>
      </c>
    </row>
    <row r="457" spans="1:9" hidden="1">
      <c r="A457" t="s">
        <v>6</v>
      </c>
      <c r="B457" t="s">
        <v>187</v>
      </c>
      <c r="C457" s="1">
        <v>41974</v>
      </c>
      <c r="D457" t="s">
        <v>9</v>
      </c>
      <c r="E457">
        <v>5</v>
      </c>
      <c r="F457">
        <v>49</v>
      </c>
      <c r="G457" t="s">
        <v>41</v>
      </c>
      <c r="H457" t="s">
        <v>71</v>
      </c>
      <c r="I457" t="s">
        <v>9</v>
      </c>
    </row>
    <row r="458" spans="1:9" hidden="1">
      <c r="A458" t="s">
        <v>6</v>
      </c>
      <c r="B458" t="s">
        <v>187</v>
      </c>
      <c r="C458" s="1">
        <v>41981</v>
      </c>
      <c r="D458" t="s">
        <v>197</v>
      </c>
      <c r="E458">
        <v>6</v>
      </c>
      <c r="F458">
        <v>50</v>
      </c>
      <c r="G458" t="s">
        <v>41</v>
      </c>
      <c r="H458" t="s">
        <v>71</v>
      </c>
      <c r="I458" t="s">
        <v>249</v>
      </c>
    </row>
    <row r="459" spans="1:9" hidden="1">
      <c r="A459" t="s">
        <v>6</v>
      </c>
      <c r="B459" t="s">
        <v>187</v>
      </c>
      <c r="C459" s="1">
        <v>41981</v>
      </c>
      <c r="D459" t="s">
        <v>9</v>
      </c>
      <c r="E459">
        <v>12</v>
      </c>
      <c r="F459">
        <v>50</v>
      </c>
      <c r="G459" t="s">
        <v>41</v>
      </c>
      <c r="H459" t="s">
        <v>71</v>
      </c>
      <c r="I459" t="s">
        <v>9</v>
      </c>
    </row>
    <row r="460" spans="1:9" hidden="1">
      <c r="A460" t="s">
        <v>6</v>
      </c>
      <c r="B460" t="s">
        <v>187</v>
      </c>
      <c r="C460" s="1">
        <v>41981</v>
      </c>
      <c r="D460" t="s">
        <v>87</v>
      </c>
      <c r="E460">
        <v>2</v>
      </c>
      <c r="F460">
        <v>50</v>
      </c>
      <c r="G460" t="s">
        <v>41</v>
      </c>
      <c r="H460" t="s">
        <v>71</v>
      </c>
      <c r="I460" t="s">
        <v>230</v>
      </c>
    </row>
    <row r="461" spans="1:9" hidden="1">
      <c r="A461" t="s">
        <v>6</v>
      </c>
      <c r="B461" t="s">
        <v>187</v>
      </c>
      <c r="C461" s="1">
        <v>41981</v>
      </c>
      <c r="D461" t="s">
        <v>90</v>
      </c>
      <c r="E461">
        <v>10</v>
      </c>
      <c r="F461">
        <v>50</v>
      </c>
      <c r="G461" t="s">
        <v>41</v>
      </c>
      <c r="H461" t="s">
        <v>71</v>
      </c>
      <c r="I461" t="s">
        <v>214</v>
      </c>
    </row>
    <row r="462" spans="1:9" hidden="1">
      <c r="A462" t="s">
        <v>6</v>
      </c>
      <c r="B462" t="s">
        <v>187</v>
      </c>
      <c r="C462" s="1">
        <v>41981</v>
      </c>
      <c r="D462" t="s">
        <v>178</v>
      </c>
      <c r="E462">
        <v>8</v>
      </c>
      <c r="F462">
        <v>50</v>
      </c>
      <c r="G462" t="s">
        <v>41</v>
      </c>
      <c r="H462" t="s">
        <v>71</v>
      </c>
      <c r="I462" t="s">
        <v>244</v>
      </c>
    </row>
    <row r="463" spans="1:9" hidden="1">
      <c r="A463" t="s">
        <v>6</v>
      </c>
      <c r="B463" t="s">
        <v>187</v>
      </c>
      <c r="C463" s="1">
        <v>41981</v>
      </c>
      <c r="D463" t="s">
        <v>91</v>
      </c>
      <c r="E463">
        <v>2</v>
      </c>
      <c r="F463">
        <v>50</v>
      </c>
      <c r="G463" t="s">
        <v>41</v>
      </c>
      <c r="H463" t="s">
        <v>71</v>
      </c>
      <c r="I463" t="s">
        <v>222</v>
      </c>
    </row>
    <row r="464" spans="1:9" hidden="1">
      <c r="A464" t="s">
        <v>6</v>
      </c>
      <c r="B464" t="s">
        <v>187</v>
      </c>
      <c r="C464" s="1">
        <v>41988</v>
      </c>
      <c r="D464" t="s">
        <v>189</v>
      </c>
      <c r="E464">
        <v>2</v>
      </c>
      <c r="F464">
        <v>51</v>
      </c>
      <c r="G464" t="s">
        <v>41</v>
      </c>
      <c r="H464" t="s">
        <v>71</v>
      </c>
      <c r="I464" t="s">
        <v>247</v>
      </c>
    </row>
    <row r="465" spans="1:9" hidden="1">
      <c r="A465" t="s">
        <v>6</v>
      </c>
      <c r="B465" t="s">
        <v>187</v>
      </c>
      <c r="C465" s="1">
        <v>41988</v>
      </c>
      <c r="D465" t="s">
        <v>36</v>
      </c>
      <c r="E465">
        <v>4</v>
      </c>
      <c r="F465">
        <v>51</v>
      </c>
      <c r="G465" t="s">
        <v>41</v>
      </c>
      <c r="H465" t="s">
        <v>71</v>
      </c>
      <c r="I465" t="s">
        <v>213</v>
      </c>
    </row>
    <row r="466" spans="1:9" hidden="1">
      <c r="A466" t="s">
        <v>6</v>
      </c>
      <c r="B466" t="s">
        <v>187</v>
      </c>
      <c r="C466" s="1">
        <v>41988</v>
      </c>
      <c r="D466" t="s">
        <v>12</v>
      </c>
      <c r="E466">
        <v>12</v>
      </c>
      <c r="F466">
        <v>51</v>
      </c>
      <c r="G466" t="s">
        <v>41</v>
      </c>
      <c r="H466" t="s">
        <v>71</v>
      </c>
      <c r="I466" t="s">
        <v>206</v>
      </c>
    </row>
    <row r="467" spans="1:9" hidden="1">
      <c r="A467" t="s">
        <v>6</v>
      </c>
      <c r="B467" t="s">
        <v>187</v>
      </c>
      <c r="C467" s="1">
        <v>41988</v>
      </c>
      <c r="D467" t="s">
        <v>191</v>
      </c>
      <c r="E467">
        <v>4</v>
      </c>
      <c r="F467">
        <v>51</v>
      </c>
      <c r="G467" t="s">
        <v>41</v>
      </c>
      <c r="H467" t="s">
        <v>71</v>
      </c>
      <c r="I467" t="s">
        <v>250</v>
      </c>
    </row>
    <row r="468" spans="1:9" hidden="1">
      <c r="A468" t="s">
        <v>6</v>
      </c>
      <c r="B468" t="s">
        <v>187</v>
      </c>
      <c r="C468" s="1">
        <v>41988</v>
      </c>
      <c r="D468" t="s">
        <v>9</v>
      </c>
      <c r="E468">
        <v>8</v>
      </c>
      <c r="F468">
        <v>51</v>
      </c>
      <c r="G468" t="s">
        <v>41</v>
      </c>
      <c r="H468" t="s">
        <v>71</v>
      </c>
      <c r="I468" t="s">
        <v>9</v>
      </c>
    </row>
    <row r="469" spans="1:9" hidden="1">
      <c r="A469" t="s">
        <v>6</v>
      </c>
      <c r="B469" t="s">
        <v>187</v>
      </c>
      <c r="C469" s="1">
        <v>41988</v>
      </c>
      <c r="D469" t="s">
        <v>90</v>
      </c>
      <c r="E469">
        <v>6</v>
      </c>
      <c r="F469">
        <v>51</v>
      </c>
      <c r="G469" t="s">
        <v>41</v>
      </c>
      <c r="H469" t="s">
        <v>71</v>
      </c>
      <c r="I469" t="s">
        <v>214</v>
      </c>
    </row>
    <row r="470" spans="1:9" hidden="1">
      <c r="A470" t="s">
        <v>6</v>
      </c>
      <c r="B470" t="s">
        <v>187</v>
      </c>
      <c r="C470" s="1">
        <v>41988</v>
      </c>
      <c r="D470" t="s">
        <v>198</v>
      </c>
      <c r="E470">
        <v>4</v>
      </c>
      <c r="F470">
        <v>51</v>
      </c>
      <c r="G470" t="s">
        <v>41</v>
      </c>
      <c r="H470" t="s">
        <v>71</v>
      </c>
      <c r="I470" t="s">
        <v>251</v>
      </c>
    </row>
    <row r="471" spans="1:9" hidden="1">
      <c r="A471" t="s">
        <v>6</v>
      </c>
      <c r="B471" t="s">
        <v>187</v>
      </c>
      <c r="C471" s="1">
        <v>41995</v>
      </c>
      <c r="D471" t="s">
        <v>27</v>
      </c>
      <c r="E471">
        <v>16</v>
      </c>
      <c r="F471">
        <v>52</v>
      </c>
      <c r="G471" t="s">
        <v>41</v>
      </c>
      <c r="H471" t="s">
        <v>71</v>
      </c>
      <c r="I471" t="s">
        <v>27</v>
      </c>
    </row>
    <row r="472" spans="1:9" hidden="1">
      <c r="A472" t="s">
        <v>6</v>
      </c>
      <c r="B472" t="s">
        <v>187</v>
      </c>
      <c r="C472" s="1">
        <v>41995</v>
      </c>
      <c r="D472" t="s">
        <v>191</v>
      </c>
      <c r="E472">
        <v>8</v>
      </c>
      <c r="F472">
        <v>52</v>
      </c>
      <c r="G472" t="s">
        <v>41</v>
      </c>
      <c r="H472" t="s">
        <v>71</v>
      </c>
      <c r="I472" t="s">
        <v>250</v>
      </c>
    </row>
    <row r="473" spans="1:9" hidden="1">
      <c r="A473" t="s">
        <v>6</v>
      </c>
      <c r="B473" t="s">
        <v>187</v>
      </c>
      <c r="C473" s="1">
        <v>41995</v>
      </c>
      <c r="D473" t="s">
        <v>179</v>
      </c>
      <c r="E473">
        <v>4</v>
      </c>
      <c r="F473">
        <v>52</v>
      </c>
      <c r="G473" t="s">
        <v>41</v>
      </c>
      <c r="H473" t="s">
        <v>71</v>
      </c>
      <c r="I473" t="s">
        <v>252</v>
      </c>
    </row>
    <row r="474" spans="1:9" hidden="1">
      <c r="A474" t="s">
        <v>6</v>
      </c>
      <c r="B474" t="s">
        <v>187</v>
      </c>
      <c r="C474" s="1">
        <v>41995</v>
      </c>
      <c r="D474" t="s">
        <v>9</v>
      </c>
      <c r="E474">
        <v>4</v>
      </c>
      <c r="F474">
        <v>52</v>
      </c>
      <c r="G474" t="s">
        <v>41</v>
      </c>
      <c r="H474" t="s">
        <v>71</v>
      </c>
      <c r="I474" t="s">
        <v>9</v>
      </c>
    </row>
    <row r="475" spans="1:9" hidden="1">
      <c r="A475" t="s">
        <v>6</v>
      </c>
      <c r="B475" t="s">
        <v>187</v>
      </c>
      <c r="C475" s="1">
        <v>41995</v>
      </c>
      <c r="D475" t="s">
        <v>90</v>
      </c>
      <c r="E475">
        <v>8</v>
      </c>
      <c r="F475">
        <v>52</v>
      </c>
      <c r="G475" t="s">
        <v>41</v>
      </c>
      <c r="H475" t="s">
        <v>71</v>
      </c>
      <c r="I475" t="s">
        <v>214</v>
      </c>
    </row>
    <row r="476" spans="1:9" hidden="1">
      <c r="A476" t="s">
        <v>266</v>
      </c>
      <c r="B476" t="s">
        <v>267</v>
      </c>
      <c r="C476" s="1">
        <v>42009</v>
      </c>
      <c r="D476" t="s">
        <v>9</v>
      </c>
      <c r="E476">
        <v>40</v>
      </c>
      <c r="F476">
        <v>2</v>
      </c>
      <c r="G476" t="s">
        <v>41</v>
      </c>
      <c r="H476" t="s">
        <v>71</v>
      </c>
      <c r="I476" t="s">
        <v>9</v>
      </c>
    </row>
    <row r="477" spans="1:9" hidden="1">
      <c r="A477" t="s">
        <v>266</v>
      </c>
      <c r="B477" t="s">
        <v>267</v>
      </c>
      <c r="C477" s="1">
        <v>42016</v>
      </c>
      <c r="D477" t="s">
        <v>197</v>
      </c>
      <c r="E477">
        <v>8</v>
      </c>
      <c r="F477">
        <v>3</v>
      </c>
      <c r="G477" t="s">
        <v>41</v>
      </c>
      <c r="H477" t="s">
        <v>71</v>
      </c>
      <c r="I477" t="s">
        <v>249</v>
      </c>
    </row>
    <row r="478" spans="1:9" hidden="1">
      <c r="A478" t="s">
        <v>266</v>
      </c>
      <c r="B478" t="s">
        <v>267</v>
      </c>
      <c r="C478" s="1">
        <v>42016</v>
      </c>
      <c r="D478" t="s">
        <v>9</v>
      </c>
      <c r="E478">
        <v>32</v>
      </c>
      <c r="F478">
        <v>3</v>
      </c>
      <c r="G478" t="s">
        <v>41</v>
      </c>
      <c r="H478" t="s">
        <v>71</v>
      </c>
      <c r="I478" t="s">
        <v>9</v>
      </c>
    </row>
    <row r="479" spans="1:9" hidden="1">
      <c r="A479" t="s">
        <v>6</v>
      </c>
      <c r="B479" t="s">
        <v>29</v>
      </c>
      <c r="C479" s="1">
        <v>41729</v>
      </c>
      <c r="D479" t="s">
        <v>8</v>
      </c>
      <c r="E479">
        <v>16</v>
      </c>
      <c r="F479">
        <v>14</v>
      </c>
      <c r="G479" t="s">
        <v>42</v>
      </c>
      <c r="H479" t="s">
        <v>71</v>
      </c>
      <c r="I479" t="s">
        <v>8</v>
      </c>
    </row>
    <row r="480" spans="1:9" hidden="1">
      <c r="A480" t="s">
        <v>6</v>
      </c>
      <c r="B480" t="s">
        <v>29</v>
      </c>
      <c r="C480" s="1">
        <v>41729</v>
      </c>
      <c r="D480" t="s">
        <v>63</v>
      </c>
      <c r="E480">
        <v>24</v>
      </c>
      <c r="F480">
        <v>14</v>
      </c>
      <c r="G480" t="s">
        <v>42</v>
      </c>
      <c r="H480" t="s">
        <v>71</v>
      </c>
      <c r="I480" t="s">
        <v>63</v>
      </c>
    </row>
    <row r="481" spans="1:9" hidden="1">
      <c r="A481" t="s">
        <v>6</v>
      </c>
      <c r="B481" t="s">
        <v>7</v>
      </c>
      <c r="C481" s="1">
        <v>41736</v>
      </c>
      <c r="D481" t="s">
        <v>30</v>
      </c>
      <c r="E481">
        <v>8</v>
      </c>
      <c r="F481">
        <v>15</v>
      </c>
      <c r="G481" t="s">
        <v>42</v>
      </c>
      <c r="H481" t="s">
        <v>71</v>
      </c>
      <c r="I481" t="s">
        <v>30</v>
      </c>
    </row>
    <row r="482" spans="1:9" hidden="1">
      <c r="A482" t="s">
        <v>6</v>
      </c>
      <c r="B482" t="s">
        <v>7</v>
      </c>
      <c r="C482" s="1">
        <v>41736</v>
      </c>
      <c r="D482" t="s">
        <v>27</v>
      </c>
      <c r="E482">
        <v>32</v>
      </c>
      <c r="F482">
        <v>15</v>
      </c>
      <c r="G482" t="s">
        <v>42</v>
      </c>
      <c r="H482" t="s">
        <v>71</v>
      </c>
      <c r="I482" t="s">
        <v>27</v>
      </c>
    </row>
    <row r="483" spans="1:9" hidden="1">
      <c r="A483" t="s">
        <v>6</v>
      </c>
      <c r="B483" t="s">
        <v>7</v>
      </c>
      <c r="C483" s="1">
        <v>41743</v>
      </c>
      <c r="D483" t="s">
        <v>8</v>
      </c>
      <c r="E483">
        <v>28</v>
      </c>
      <c r="F483">
        <v>16</v>
      </c>
      <c r="G483" t="s">
        <v>42</v>
      </c>
      <c r="H483" t="s">
        <v>71</v>
      </c>
      <c r="I483" t="s">
        <v>8</v>
      </c>
    </row>
    <row r="484" spans="1:9" hidden="1">
      <c r="A484" t="s">
        <v>6</v>
      </c>
      <c r="B484" t="s">
        <v>7</v>
      </c>
      <c r="C484" s="1">
        <v>41743</v>
      </c>
      <c r="D484" t="s">
        <v>9</v>
      </c>
      <c r="E484">
        <v>12</v>
      </c>
      <c r="F484">
        <v>16</v>
      </c>
      <c r="G484" t="s">
        <v>42</v>
      </c>
      <c r="H484" t="s">
        <v>71</v>
      </c>
      <c r="I484" t="s">
        <v>9</v>
      </c>
    </row>
    <row r="485" spans="1:9" hidden="1">
      <c r="A485" t="s">
        <v>6</v>
      </c>
      <c r="B485" t="s">
        <v>7</v>
      </c>
      <c r="C485" s="1">
        <v>41750</v>
      </c>
      <c r="D485" t="s">
        <v>8</v>
      </c>
      <c r="E485">
        <v>24</v>
      </c>
      <c r="F485">
        <v>17</v>
      </c>
      <c r="G485" t="s">
        <v>42</v>
      </c>
      <c r="H485" t="s">
        <v>71</v>
      </c>
      <c r="I485" t="s">
        <v>8</v>
      </c>
    </row>
    <row r="486" spans="1:9" hidden="1">
      <c r="A486" t="s">
        <v>6</v>
      </c>
      <c r="B486" t="s">
        <v>7</v>
      </c>
      <c r="C486" s="1">
        <v>41750</v>
      </c>
      <c r="D486" t="s">
        <v>64</v>
      </c>
      <c r="E486">
        <v>16</v>
      </c>
      <c r="F486">
        <v>17</v>
      </c>
      <c r="G486" t="s">
        <v>42</v>
      </c>
      <c r="H486" t="s">
        <v>71</v>
      </c>
      <c r="I486" t="s">
        <v>215</v>
      </c>
    </row>
    <row r="487" spans="1:9" hidden="1">
      <c r="A487" t="s">
        <v>6</v>
      </c>
      <c r="B487" t="s">
        <v>7</v>
      </c>
      <c r="C487" s="1">
        <v>41757</v>
      </c>
      <c r="D487" t="s">
        <v>30</v>
      </c>
      <c r="E487">
        <v>8</v>
      </c>
      <c r="F487">
        <v>18</v>
      </c>
      <c r="G487" t="s">
        <v>42</v>
      </c>
      <c r="H487" t="s">
        <v>71</v>
      </c>
      <c r="I487" t="s">
        <v>30</v>
      </c>
    </row>
    <row r="488" spans="1:9" hidden="1">
      <c r="A488" t="s">
        <v>6</v>
      </c>
      <c r="B488" t="s">
        <v>7</v>
      </c>
      <c r="C488" s="1">
        <v>41757</v>
      </c>
      <c r="D488" t="s">
        <v>8</v>
      </c>
      <c r="E488">
        <v>16</v>
      </c>
      <c r="F488">
        <v>18</v>
      </c>
      <c r="G488" t="s">
        <v>42</v>
      </c>
      <c r="H488" t="s">
        <v>71</v>
      </c>
      <c r="I488" t="s">
        <v>8</v>
      </c>
    </row>
    <row r="489" spans="1:9" hidden="1">
      <c r="A489" t="s">
        <v>6</v>
      </c>
      <c r="B489" t="s">
        <v>7</v>
      </c>
      <c r="C489" s="1">
        <v>41757</v>
      </c>
      <c r="D489" t="s">
        <v>64</v>
      </c>
      <c r="E489">
        <v>16</v>
      </c>
      <c r="F489">
        <v>18</v>
      </c>
      <c r="G489" t="s">
        <v>42</v>
      </c>
      <c r="H489" t="s">
        <v>71</v>
      </c>
      <c r="I489" t="s">
        <v>215</v>
      </c>
    </row>
    <row r="490" spans="1:9" hidden="1">
      <c r="A490" t="s">
        <v>6</v>
      </c>
      <c r="B490" t="s">
        <v>74</v>
      </c>
      <c r="C490" s="1">
        <v>41764</v>
      </c>
      <c r="D490" t="s">
        <v>34</v>
      </c>
      <c r="E490">
        <v>4</v>
      </c>
      <c r="F490">
        <v>19</v>
      </c>
      <c r="G490" t="s">
        <v>42</v>
      </c>
      <c r="H490" t="s">
        <v>71</v>
      </c>
      <c r="I490" t="s">
        <v>34</v>
      </c>
    </row>
    <row r="491" spans="1:9" hidden="1">
      <c r="A491" t="s">
        <v>6</v>
      </c>
      <c r="B491" t="s">
        <v>74</v>
      </c>
      <c r="C491" s="1">
        <v>41764</v>
      </c>
      <c r="D491" t="s">
        <v>8</v>
      </c>
      <c r="E491">
        <v>29</v>
      </c>
      <c r="F491">
        <v>19</v>
      </c>
      <c r="G491" t="s">
        <v>42</v>
      </c>
      <c r="H491" t="s">
        <v>71</v>
      </c>
      <c r="I491" t="s">
        <v>8</v>
      </c>
    </row>
    <row r="492" spans="1:9" hidden="1">
      <c r="A492" t="s">
        <v>6</v>
      </c>
      <c r="B492" t="s">
        <v>74</v>
      </c>
      <c r="C492" s="1">
        <v>41764</v>
      </c>
      <c r="D492" t="s">
        <v>9</v>
      </c>
      <c r="E492">
        <v>3</v>
      </c>
      <c r="F492">
        <v>19</v>
      </c>
      <c r="G492" t="s">
        <v>42</v>
      </c>
      <c r="H492" t="s">
        <v>71</v>
      </c>
      <c r="I492" t="s">
        <v>9</v>
      </c>
    </row>
    <row r="493" spans="1:9" hidden="1">
      <c r="A493" t="s">
        <v>6</v>
      </c>
      <c r="B493" t="s">
        <v>74</v>
      </c>
      <c r="C493" s="1">
        <v>41764</v>
      </c>
      <c r="D493" t="s">
        <v>64</v>
      </c>
      <c r="E493">
        <v>4</v>
      </c>
      <c r="F493">
        <v>19</v>
      </c>
      <c r="G493" t="s">
        <v>42</v>
      </c>
      <c r="H493" t="s">
        <v>71</v>
      </c>
      <c r="I493" t="s">
        <v>215</v>
      </c>
    </row>
    <row r="494" spans="1:9" hidden="1">
      <c r="A494" t="s">
        <v>6</v>
      </c>
      <c r="B494" t="s">
        <v>74</v>
      </c>
      <c r="C494" s="1">
        <v>41771</v>
      </c>
      <c r="D494" t="s">
        <v>8</v>
      </c>
      <c r="E494">
        <v>40</v>
      </c>
      <c r="F494">
        <v>20</v>
      </c>
      <c r="G494" t="s">
        <v>42</v>
      </c>
      <c r="H494" t="s">
        <v>71</v>
      </c>
      <c r="I494" t="s">
        <v>8</v>
      </c>
    </row>
    <row r="495" spans="1:9" hidden="1">
      <c r="A495" t="s">
        <v>6</v>
      </c>
      <c r="B495" t="s">
        <v>74</v>
      </c>
      <c r="C495" s="1">
        <v>41778</v>
      </c>
      <c r="D495" t="s">
        <v>8</v>
      </c>
      <c r="E495">
        <v>40</v>
      </c>
      <c r="F495">
        <v>21</v>
      </c>
      <c r="G495" t="s">
        <v>42</v>
      </c>
      <c r="H495" t="s">
        <v>71</v>
      </c>
      <c r="I495" t="s">
        <v>8</v>
      </c>
    </row>
    <row r="496" spans="1:9" hidden="1">
      <c r="A496" t="s">
        <v>6</v>
      </c>
      <c r="B496" t="s">
        <v>74</v>
      </c>
      <c r="C496" s="1">
        <v>41785</v>
      </c>
      <c r="D496" t="s">
        <v>34</v>
      </c>
      <c r="E496">
        <v>8</v>
      </c>
      <c r="F496">
        <v>22</v>
      </c>
      <c r="G496" t="s">
        <v>42</v>
      </c>
      <c r="H496" t="s">
        <v>71</v>
      </c>
      <c r="I496" t="s">
        <v>34</v>
      </c>
    </row>
    <row r="497" spans="1:9" hidden="1">
      <c r="A497" t="s">
        <v>6</v>
      </c>
      <c r="B497" t="s">
        <v>74</v>
      </c>
      <c r="C497" s="1">
        <v>41785</v>
      </c>
      <c r="D497" t="s">
        <v>8</v>
      </c>
      <c r="E497">
        <v>32</v>
      </c>
      <c r="F497">
        <v>22</v>
      </c>
      <c r="G497" t="s">
        <v>42</v>
      </c>
      <c r="H497" t="s">
        <v>71</v>
      </c>
      <c r="I497" t="s">
        <v>8</v>
      </c>
    </row>
    <row r="498" spans="1:9" hidden="1">
      <c r="A498" t="s">
        <v>6</v>
      </c>
      <c r="B498" t="s">
        <v>75</v>
      </c>
      <c r="C498" s="1">
        <v>41792</v>
      </c>
      <c r="D498" t="s">
        <v>30</v>
      </c>
      <c r="E498">
        <v>8</v>
      </c>
      <c r="F498">
        <v>23</v>
      </c>
      <c r="G498" t="s">
        <v>42</v>
      </c>
      <c r="H498" t="s">
        <v>71</v>
      </c>
      <c r="I498" t="s">
        <v>30</v>
      </c>
    </row>
    <row r="499" spans="1:9" hidden="1">
      <c r="A499" t="s">
        <v>6</v>
      </c>
      <c r="B499" t="s">
        <v>75</v>
      </c>
      <c r="C499" s="1">
        <v>41792</v>
      </c>
      <c r="D499" t="s">
        <v>8</v>
      </c>
      <c r="E499">
        <v>32</v>
      </c>
      <c r="F499">
        <v>23</v>
      </c>
      <c r="G499" t="s">
        <v>42</v>
      </c>
      <c r="H499" t="s">
        <v>71</v>
      </c>
      <c r="I499" t="s">
        <v>8</v>
      </c>
    </row>
    <row r="500" spans="1:9" hidden="1">
      <c r="A500" t="s">
        <v>6</v>
      </c>
      <c r="B500" t="s">
        <v>75</v>
      </c>
      <c r="C500" s="1">
        <v>41799</v>
      </c>
      <c r="D500" t="s">
        <v>8</v>
      </c>
      <c r="E500">
        <v>40</v>
      </c>
      <c r="F500">
        <v>24</v>
      </c>
      <c r="G500" t="s">
        <v>42</v>
      </c>
      <c r="H500" t="s">
        <v>71</v>
      </c>
      <c r="I500" t="s">
        <v>8</v>
      </c>
    </row>
    <row r="501" spans="1:9" hidden="1">
      <c r="A501" t="s">
        <v>6</v>
      </c>
      <c r="B501" t="s">
        <v>75</v>
      </c>
      <c r="C501" s="1">
        <v>41806</v>
      </c>
      <c r="D501" t="s">
        <v>8</v>
      </c>
      <c r="E501">
        <v>40</v>
      </c>
      <c r="F501">
        <v>25</v>
      </c>
      <c r="G501" t="s">
        <v>42</v>
      </c>
      <c r="H501" t="s">
        <v>71</v>
      </c>
      <c r="I501" t="s">
        <v>8</v>
      </c>
    </row>
    <row r="502" spans="1:9" hidden="1">
      <c r="A502" t="s">
        <v>6</v>
      </c>
      <c r="B502" t="s">
        <v>75</v>
      </c>
      <c r="C502" s="1">
        <v>41813</v>
      </c>
      <c r="D502" t="s">
        <v>34</v>
      </c>
      <c r="E502">
        <v>8</v>
      </c>
      <c r="F502">
        <v>26</v>
      </c>
      <c r="G502" t="s">
        <v>42</v>
      </c>
      <c r="H502" t="s">
        <v>71</v>
      </c>
      <c r="I502" t="s">
        <v>34</v>
      </c>
    </row>
    <row r="503" spans="1:9" hidden="1">
      <c r="A503" t="s">
        <v>6</v>
      </c>
      <c r="B503" t="s">
        <v>75</v>
      </c>
      <c r="C503" s="1">
        <v>41813</v>
      </c>
      <c r="D503" t="s">
        <v>8</v>
      </c>
      <c r="E503">
        <v>24</v>
      </c>
      <c r="F503">
        <v>26</v>
      </c>
      <c r="G503" t="s">
        <v>42</v>
      </c>
      <c r="H503" t="s">
        <v>71</v>
      </c>
      <c r="I503" t="s">
        <v>8</v>
      </c>
    </row>
    <row r="504" spans="1:9" hidden="1">
      <c r="A504" t="s">
        <v>6</v>
      </c>
      <c r="B504" t="s">
        <v>75</v>
      </c>
      <c r="C504" s="1">
        <v>41813</v>
      </c>
      <c r="D504" t="s">
        <v>9</v>
      </c>
      <c r="E504">
        <v>8</v>
      </c>
      <c r="F504">
        <v>26</v>
      </c>
      <c r="G504" t="s">
        <v>42</v>
      </c>
      <c r="H504" t="s">
        <v>71</v>
      </c>
      <c r="I504" t="s">
        <v>9</v>
      </c>
    </row>
    <row r="505" spans="1:9" hidden="1">
      <c r="A505" t="s">
        <v>6</v>
      </c>
      <c r="B505" t="s">
        <v>75</v>
      </c>
      <c r="C505" s="1">
        <v>41820</v>
      </c>
      <c r="D505" t="s">
        <v>8</v>
      </c>
      <c r="E505">
        <v>40</v>
      </c>
      <c r="F505">
        <v>27</v>
      </c>
      <c r="G505" t="s">
        <v>42</v>
      </c>
      <c r="H505" t="s">
        <v>71</v>
      </c>
      <c r="I505" t="s">
        <v>8</v>
      </c>
    </row>
    <row r="506" spans="1:9" hidden="1">
      <c r="A506" t="s">
        <v>6</v>
      </c>
      <c r="B506" t="s">
        <v>77</v>
      </c>
      <c r="C506" s="1">
        <v>41827</v>
      </c>
      <c r="D506" t="s">
        <v>8</v>
      </c>
      <c r="E506">
        <v>24</v>
      </c>
      <c r="F506">
        <v>28</v>
      </c>
      <c r="G506" t="s">
        <v>42</v>
      </c>
      <c r="H506" t="s">
        <v>71</v>
      </c>
      <c r="I506" t="s">
        <v>8</v>
      </c>
    </row>
    <row r="507" spans="1:9" hidden="1">
      <c r="A507" t="s">
        <v>6</v>
      </c>
      <c r="B507" t="s">
        <v>77</v>
      </c>
      <c r="C507" s="1">
        <v>41827</v>
      </c>
      <c r="D507" t="s">
        <v>9</v>
      </c>
      <c r="E507">
        <v>8</v>
      </c>
      <c r="F507">
        <v>28</v>
      </c>
      <c r="G507" t="s">
        <v>42</v>
      </c>
      <c r="H507" t="s">
        <v>71</v>
      </c>
      <c r="I507" t="s">
        <v>9</v>
      </c>
    </row>
    <row r="508" spans="1:9" hidden="1">
      <c r="A508" t="s">
        <v>6</v>
      </c>
      <c r="B508" t="s">
        <v>77</v>
      </c>
      <c r="C508" s="1">
        <v>41827</v>
      </c>
      <c r="D508" t="s">
        <v>76</v>
      </c>
      <c r="E508">
        <v>8</v>
      </c>
      <c r="F508">
        <v>28</v>
      </c>
      <c r="G508" t="s">
        <v>42</v>
      </c>
      <c r="H508" t="s">
        <v>71</v>
      </c>
      <c r="I508" t="s">
        <v>207</v>
      </c>
    </row>
    <row r="509" spans="1:9" hidden="1">
      <c r="A509" t="s">
        <v>6</v>
      </c>
      <c r="B509" t="s">
        <v>77</v>
      </c>
      <c r="C509" s="1">
        <v>41834</v>
      </c>
      <c r="D509" t="s">
        <v>8</v>
      </c>
      <c r="E509">
        <v>24</v>
      </c>
      <c r="F509">
        <v>29</v>
      </c>
      <c r="G509" t="s">
        <v>42</v>
      </c>
      <c r="H509" t="s">
        <v>71</v>
      </c>
      <c r="I509" t="s">
        <v>8</v>
      </c>
    </row>
    <row r="510" spans="1:9" hidden="1">
      <c r="A510" t="s">
        <v>6</v>
      </c>
      <c r="B510" t="s">
        <v>77</v>
      </c>
      <c r="C510" s="1">
        <v>41834</v>
      </c>
      <c r="D510" t="s">
        <v>9</v>
      </c>
      <c r="E510">
        <v>16</v>
      </c>
      <c r="F510">
        <v>29</v>
      </c>
      <c r="G510" t="s">
        <v>42</v>
      </c>
      <c r="H510" t="s">
        <v>71</v>
      </c>
      <c r="I510" t="s">
        <v>9</v>
      </c>
    </row>
    <row r="511" spans="1:9" hidden="1">
      <c r="A511" t="s">
        <v>6</v>
      </c>
      <c r="B511" t="s">
        <v>77</v>
      </c>
      <c r="C511" s="1">
        <v>41841</v>
      </c>
      <c r="D511" t="s">
        <v>8</v>
      </c>
      <c r="E511">
        <v>28</v>
      </c>
      <c r="F511">
        <v>30</v>
      </c>
      <c r="G511" t="s">
        <v>42</v>
      </c>
      <c r="H511" t="s">
        <v>71</v>
      </c>
      <c r="I511" t="s">
        <v>8</v>
      </c>
    </row>
    <row r="512" spans="1:9" hidden="1">
      <c r="A512" t="s">
        <v>6</v>
      </c>
      <c r="B512" t="s">
        <v>77</v>
      </c>
      <c r="C512" s="1">
        <v>41841</v>
      </c>
      <c r="D512" t="s">
        <v>18</v>
      </c>
      <c r="E512">
        <v>10</v>
      </c>
      <c r="F512">
        <v>30</v>
      </c>
      <c r="G512" t="s">
        <v>42</v>
      </c>
      <c r="H512" t="s">
        <v>71</v>
      </c>
      <c r="I512" t="s">
        <v>210</v>
      </c>
    </row>
    <row r="513" spans="1:9" hidden="1">
      <c r="A513" t="s">
        <v>6</v>
      </c>
      <c r="B513" t="s">
        <v>77</v>
      </c>
      <c r="C513" s="1">
        <v>41841</v>
      </c>
      <c r="D513" t="s">
        <v>101</v>
      </c>
      <c r="E513">
        <v>2</v>
      </c>
      <c r="F513">
        <v>30</v>
      </c>
      <c r="G513" t="s">
        <v>42</v>
      </c>
      <c r="H513" t="s">
        <v>71</v>
      </c>
      <c r="I513" t="s">
        <v>253</v>
      </c>
    </row>
    <row r="514" spans="1:9" hidden="1">
      <c r="A514" t="s">
        <v>6</v>
      </c>
      <c r="B514" t="s">
        <v>77</v>
      </c>
      <c r="C514" s="1">
        <v>41848</v>
      </c>
      <c r="D514" t="s">
        <v>82</v>
      </c>
      <c r="E514">
        <v>6</v>
      </c>
      <c r="F514">
        <v>31</v>
      </c>
      <c r="G514" t="s">
        <v>42</v>
      </c>
      <c r="H514" t="s">
        <v>71</v>
      </c>
      <c r="I514" t="s">
        <v>217</v>
      </c>
    </row>
    <row r="515" spans="1:9" hidden="1">
      <c r="A515" t="s">
        <v>6</v>
      </c>
      <c r="B515" t="s">
        <v>77</v>
      </c>
      <c r="C515" s="1">
        <v>41848</v>
      </c>
      <c r="D515" t="s">
        <v>8</v>
      </c>
      <c r="E515">
        <v>26</v>
      </c>
      <c r="F515">
        <v>31</v>
      </c>
      <c r="G515" t="s">
        <v>42</v>
      </c>
      <c r="H515" t="s">
        <v>71</v>
      </c>
      <c r="I515" t="s">
        <v>8</v>
      </c>
    </row>
    <row r="516" spans="1:9" hidden="1">
      <c r="A516" t="s">
        <v>6</v>
      </c>
      <c r="B516" t="s">
        <v>77</v>
      </c>
      <c r="C516" s="1">
        <v>41848</v>
      </c>
      <c r="D516" t="s">
        <v>97</v>
      </c>
      <c r="E516">
        <v>2</v>
      </c>
      <c r="F516">
        <v>31</v>
      </c>
      <c r="G516" t="s">
        <v>42</v>
      </c>
      <c r="H516" t="s">
        <v>71</v>
      </c>
      <c r="I516" t="s">
        <v>97</v>
      </c>
    </row>
    <row r="517" spans="1:9" hidden="1">
      <c r="A517" t="s">
        <v>6</v>
      </c>
      <c r="B517" t="s">
        <v>77</v>
      </c>
      <c r="C517" s="1">
        <v>41848</v>
      </c>
      <c r="D517" t="s">
        <v>9</v>
      </c>
      <c r="E517">
        <v>4</v>
      </c>
      <c r="F517">
        <v>31</v>
      </c>
      <c r="G517" t="s">
        <v>42</v>
      </c>
      <c r="H517" t="s">
        <v>71</v>
      </c>
      <c r="I517" t="s">
        <v>9</v>
      </c>
    </row>
    <row r="518" spans="1:9" hidden="1">
      <c r="A518" t="s">
        <v>6</v>
      </c>
      <c r="B518" t="s">
        <v>77</v>
      </c>
      <c r="C518" s="1">
        <v>41848</v>
      </c>
      <c r="D518" t="s">
        <v>102</v>
      </c>
      <c r="E518">
        <v>2</v>
      </c>
      <c r="F518">
        <v>31</v>
      </c>
      <c r="G518" t="s">
        <v>42</v>
      </c>
      <c r="H518" t="s">
        <v>71</v>
      </c>
      <c r="I518" t="s">
        <v>102</v>
      </c>
    </row>
    <row r="519" spans="1:9">
      <c r="A519" t="s">
        <v>6</v>
      </c>
      <c r="B519" t="s">
        <v>79</v>
      </c>
      <c r="C519" s="1">
        <v>41855</v>
      </c>
      <c r="D519" t="s">
        <v>8</v>
      </c>
      <c r="E519">
        <v>32</v>
      </c>
      <c r="F519">
        <v>32</v>
      </c>
      <c r="G519" t="s">
        <v>42</v>
      </c>
      <c r="H519" t="s">
        <v>71</v>
      </c>
      <c r="I519" t="s">
        <v>8</v>
      </c>
    </row>
    <row r="520" spans="1:9">
      <c r="A520" t="s">
        <v>6</v>
      </c>
      <c r="B520" t="s">
        <v>79</v>
      </c>
      <c r="C520" s="1">
        <v>41855</v>
      </c>
      <c r="D520" t="s">
        <v>9</v>
      </c>
      <c r="E520">
        <v>4</v>
      </c>
      <c r="F520">
        <v>32</v>
      </c>
      <c r="G520" t="s">
        <v>42</v>
      </c>
      <c r="H520" t="s">
        <v>71</v>
      </c>
      <c r="I520" t="s">
        <v>9</v>
      </c>
    </row>
    <row r="521" spans="1:9">
      <c r="A521" t="s">
        <v>6</v>
      </c>
      <c r="B521" t="s">
        <v>79</v>
      </c>
      <c r="C521" s="1">
        <v>41855</v>
      </c>
      <c r="D521" t="s">
        <v>80</v>
      </c>
      <c r="E521">
        <v>4</v>
      </c>
      <c r="F521">
        <v>32</v>
      </c>
      <c r="G521" t="s">
        <v>42</v>
      </c>
      <c r="H521" t="s">
        <v>71</v>
      </c>
      <c r="I521" t="s">
        <v>209</v>
      </c>
    </row>
    <row r="522" spans="1:9">
      <c r="A522" t="s">
        <v>6</v>
      </c>
      <c r="B522" t="s">
        <v>79</v>
      </c>
      <c r="C522" s="1">
        <v>41862</v>
      </c>
      <c r="D522" t="s">
        <v>8</v>
      </c>
      <c r="E522">
        <v>40</v>
      </c>
      <c r="F522">
        <v>33</v>
      </c>
      <c r="G522" t="s">
        <v>42</v>
      </c>
      <c r="H522" t="s">
        <v>71</v>
      </c>
      <c r="I522" t="s">
        <v>8</v>
      </c>
    </row>
    <row r="523" spans="1:9">
      <c r="A523" t="s">
        <v>6</v>
      </c>
      <c r="B523" t="s">
        <v>79</v>
      </c>
      <c r="C523" s="1">
        <v>41869</v>
      </c>
      <c r="D523" t="s">
        <v>8</v>
      </c>
      <c r="E523">
        <v>32</v>
      </c>
      <c r="F523">
        <v>34</v>
      </c>
      <c r="G523" t="s">
        <v>42</v>
      </c>
      <c r="H523" t="s">
        <v>71</v>
      </c>
      <c r="I523" t="s">
        <v>8</v>
      </c>
    </row>
    <row r="524" spans="1:9">
      <c r="A524" t="s">
        <v>6</v>
      </c>
      <c r="B524" t="s">
        <v>79</v>
      </c>
      <c r="C524" s="1">
        <v>41869</v>
      </c>
      <c r="D524" t="s">
        <v>80</v>
      </c>
      <c r="E524">
        <v>8</v>
      </c>
      <c r="F524">
        <v>34</v>
      </c>
      <c r="G524" t="s">
        <v>42</v>
      </c>
      <c r="H524" t="s">
        <v>71</v>
      </c>
      <c r="I524" t="s">
        <v>209</v>
      </c>
    </row>
    <row r="525" spans="1:9">
      <c r="A525" t="s">
        <v>6</v>
      </c>
      <c r="B525" t="s">
        <v>79</v>
      </c>
      <c r="C525" s="1">
        <v>41876</v>
      </c>
      <c r="D525" t="s">
        <v>8</v>
      </c>
      <c r="E525">
        <v>40</v>
      </c>
      <c r="F525">
        <v>35</v>
      </c>
      <c r="G525" t="s">
        <v>42</v>
      </c>
      <c r="H525" t="s">
        <v>71</v>
      </c>
      <c r="I525" t="s">
        <v>8</v>
      </c>
    </row>
    <row r="526" spans="1:9" hidden="1">
      <c r="A526" t="s">
        <v>6</v>
      </c>
      <c r="B526" t="s">
        <v>81</v>
      </c>
      <c r="C526" s="1">
        <v>41883</v>
      </c>
      <c r="D526" t="s">
        <v>8</v>
      </c>
      <c r="E526">
        <v>36</v>
      </c>
      <c r="F526">
        <v>36</v>
      </c>
      <c r="G526" t="s">
        <v>42</v>
      </c>
      <c r="H526" t="s">
        <v>71</v>
      </c>
      <c r="I526" t="s">
        <v>8</v>
      </c>
    </row>
    <row r="527" spans="1:9" hidden="1">
      <c r="A527" t="s">
        <v>6</v>
      </c>
      <c r="B527" t="s">
        <v>81</v>
      </c>
      <c r="C527" s="1">
        <v>41883</v>
      </c>
      <c r="D527" t="s">
        <v>9</v>
      </c>
      <c r="E527">
        <v>3</v>
      </c>
      <c r="F527">
        <v>36</v>
      </c>
      <c r="G527" t="s">
        <v>42</v>
      </c>
      <c r="H527" t="s">
        <v>71</v>
      </c>
      <c r="I527" t="s">
        <v>9</v>
      </c>
    </row>
    <row r="528" spans="1:9" hidden="1">
      <c r="A528" t="s">
        <v>6</v>
      </c>
      <c r="B528" t="s">
        <v>81</v>
      </c>
      <c r="C528" s="1">
        <v>41883</v>
      </c>
      <c r="D528" t="s">
        <v>62</v>
      </c>
      <c r="E528">
        <v>1</v>
      </c>
      <c r="F528">
        <v>36</v>
      </c>
      <c r="G528" t="s">
        <v>42</v>
      </c>
      <c r="H528" t="s">
        <v>71</v>
      </c>
      <c r="I528" t="s">
        <v>227</v>
      </c>
    </row>
    <row r="529" spans="1:9" hidden="1">
      <c r="A529" t="s">
        <v>6</v>
      </c>
      <c r="B529" t="s">
        <v>81</v>
      </c>
      <c r="C529" s="1">
        <v>41890</v>
      </c>
      <c r="D529" t="s">
        <v>30</v>
      </c>
      <c r="E529">
        <v>8</v>
      </c>
      <c r="F529">
        <v>37</v>
      </c>
      <c r="G529" t="s">
        <v>42</v>
      </c>
      <c r="H529" t="s">
        <v>71</v>
      </c>
      <c r="I529" t="s">
        <v>30</v>
      </c>
    </row>
    <row r="530" spans="1:9" hidden="1">
      <c r="A530" t="s">
        <v>6</v>
      </c>
      <c r="B530" t="s">
        <v>81</v>
      </c>
      <c r="C530" s="1">
        <v>41890</v>
      </c>
      <c r="D530" t="s">
        <v>12</v>
      </c>
      <c r="E530">
        <v>2</v>
      </c>
      <c r="F530">
        <v>37</v>
      </c>
      <c r="G530" t="s">
        <v>42</v>
      </c>
      <c r="H530" t="s">
        <v>71</v>
      </c>
      <c r="I530" t="s">
        <v>206</v>
      </c>
    </row>
    <row r="531" spans="1:9" hidden="1">
      <c r="A531" t="s">
        <v>6</v>
      </c>
      <c r="B531" t="s">
        <v>81</v>
      </c>
      <c r="C531" s="1">
        <v>41890</v>
      </c>
      <c r="D531" t="s">
        <v>8</v>
      </c>
      <c r="E531">
        <v>27.5</v>
      </c>
      <c r="F531">
        <v>37</v>
      </c>
      <c r="G531" t="s">
        <v>42</v>
      </c>
      <c r="H531" t="s">
        <v>71</v>
      </c>
      <c r="I531" t="s">
        <v>8</v>
      </c>
    </row>
    <row r="532" spans="1:9" hidden="1">
      <c r="A532" t="s">
        <v>6</v>
      </c>
      <c r="B532" t="s">
        <v>81</v>
      </c>
      <c r="C532" s="1">
        <v>41890</v>
      </c>
      <c r="D532" t="s">
        <v>62</v>
      </c>
      <c r="E532">
        <v>1</v>
      </c>
      <c r="F532">
        <v>37</v>
      </c>
      <c r="G532" t="s">
        <v>42</v>
      </c>
      <c r="H532" t="s">
        <v>71</v>
      </c>
      <c r="I532" t="s">
        <v>227</v>
      </c>
    </row>
    <row r="533" spans="1:9" hidden="1">
      <c r="A533" t="s">
        <v>6</v>
      </c>
      <c r="B533" t="s">
        <v>81</v>
      </c>
      <c r="C533" s="1">
        <v>41890</v>
      </c>
      <c r="D533" t="s">
        <v>90</v>
      </c>
      <c r="E533">
        <v>1</v>
      </c>
      <c r="F533">
        <v>37</v>
      </c>
      <c r="G533" t="s">
        <v>42</v>
      </c>
      <c r="H533" t="s">
        <v>71</v>
      </c>
      <c r="I533" t="s">
        <v>214</v>
      </c>
    </row>
    <row r="534" spans="1:9" hidden="1">
      <c r="A534" t="s">
        <v>6</v>
      </c>
      <c r="B534" t="s">
        <v>81</v>
      </c>
      <c r="C534" s="1">
        <v>41890</v>
      </c>
      <c r="D534" t="s">
        <v>80</v>
      </c>
      <c r="E534">
        <v>0.5</v>
      </c>
      <c r="F534">
        <v>37</v>
      </c>
      <c r="G534" t="s">
        <v>42</v>
      </c>
      <c r="H534" t="s">
        <v>71</v>
      </c>
      <c r="I534" t="s">
        <v>209</v>
      </c>
    </row>
    <row r="535" spans="1:9" hidden="1">
      <c r="A535" t="s">
        <v>6</v>
      </c>
      <c r="B535" t="s">
        <v>81</v>
      </c>
      <c r="C535" s="1">
        <v>41897</v>
      </c>
      <c r="D535" t="s">
        <v>12</v>
      </c>
      <c r="E535">
        <v>2</v>
      </c>
      <c r="F535">
        <v>38</v>
      </c>
      <c r="G535" t="s">
        <v>42</v>
      </c>
      <c r="H535" t="s">
        <v>71</v>
      </c>
      <c r="I535" t="s">
        <v>206</v>
      </c>
    </row>
    <row r="536" spans="1:9" hidden="1">
      <c r="A536" t="s">
        <v>6</v>
      </c>
      <c r="B536" t="s">
        <v>81</v>
      </c>
      <c r="C536" s="1">
        <v>41897</v>
      </c>
      <c r="D536" t="s">
        <v>8</v>
      </c>
      <c r="E536">
        <v>13</v>
      </c>
      <c r="F536">
        <v>38</v>
      </c>
      <c r="G536" t="s">
        <v>42</v>
      </c>
      <c r="H536" t="s">
        <v>71</v>
      </c>
      <c r="I536" t="s">
        <v>8</v>
      </c>
    </row>
    <row r="537" spans="1:9" hidden="1">
      <c r="A537" t="s">
        <v>6</v>
      </c>
      <c r="B537" t="s">
        <v>81</v>
      </c>
      <c r="C537" s="1">
        <v>41897</v>
      </c>
      <c r="D537" t="s">
        <v>27</v>
      </c>
      <c r="E537">
        <v>24</v>
      </c>
      <c r="F537">
        <v>38</v>
      </c>
      <c r="G537" t="s">
        <v>42</v>
      </c>
      <c r="H537" t="s">
        <v>71</v>
      </c>
      <c r="I537" t="s">
        <v>27</v>
      </c>
    </row>
    <row r="538" spans="1:9" hidden="1">
      <c r="A538" t="s">
        <v>6</v>
      </c>
      <c r="B538" t="s">
        <v>81</v>
      </c>
      <c r="C538" s="1">
        <v>41897</v>
      </c>
      <c r="D538" t="s">
        <v>80</v>
      </c>
      <c r="E538">
        <v>1</v>
      </c>
      <c r="F538">
        <v>38</v>
      </c>
      <c r="G538" t="s">
        <v>42</v>
      </c>
      <c r="H538" t="s">
        <v>71</v>
      </c>
      <c r="I538" t="s">
        <v>209</v>
      </c>
    </row>
    <row r="539" spans="1:9" hidden="1">
      <c r="A539" t="s">
        <v>6</v>
      </c>
      <c r="B539" t="s">
        <v>81</v>
      </c>
      <c r="C539" s="1">
        <v>41904</v>
      </c>
      <c r="D539" t="s">
        <v>12</v>
      </c>
      <c r="E539">
        <v>5</v>
      </c>
      <c r="F539">
        <v>39</v>
      </c>
      <c r="G539" t="s">
        <v>42</v>
      </c>
      <c r="H539" t="s">
        <v>71</v>
      </c>
      <c r="I539" t="s">
        <v>206</v>
      </c>
    </row>
    <row r="540" spans="1:9" hidden="1">
      <c r="A540" t="s">
        <v>6</v>
      </c>
      <c r="B540" t="s">
        <v>81</v>
      </c>
      <c r="C540" s="1">
        <v>41904</v>
      </c>
      <c r="D540" t="s">
        <v>84</v>
      </c>
      <c r="E540">
        <v>2</v>
      </c>
      <c r="F540">
        <v>39</v>
      </c>
      <c r="G540" t="s">
        <v>42</v>
      </c>
      <c r="H540" t="s">
        <v>71</v>
      </c>
      <c r="I540" t="s">
        <v>219</v>
      </c>
    </row>
    <row r="541" spans="1:9" hidden="1">
      <c r="A541" t="s">
        <v>6</v>
      </c>
      <c r="B541" t="s">
        <v>81</v>
      </c>
      <c r="C541" s="1">
        <v>41904</v>
      </c>
      <c r="D541" t="s">
        <v>8</v>
      </c>
      <c r="E541">
        <v>32.5</v>
      </c>
      <c r="F541">
        <v>39</v>
      </c>
      <c r="G541" t="s">
        <v>42</v>
      </c>
      <c r="H541" t="s">
        <v>71</v>
      </c>
      <c r="I541" t="s">
        <v>8</v>
      </c>
    </row>
    <row r="542" spans="1:9" hidden="1">
      <c r="A542" t="s">
        <v>6</v>
      </c>
      <c r="B542" t="s">
        <v>81</v>
      </c>
      <c r="C542" s="1">
        <v>41904</v>
      </c>
      <c r="D542" t="s">
        <v>62</v>
      </c>
      <c r="E542">
        <v>0.5</v>
      </c>
      <c r="F542">
        <v>39</v>
      </c>
      <c r="G542" t="s">
        <v>42</v>
      </c>
      <c r="H542" t="s">
        <v>71</v>
      </c>
      <c r="I542" t="s">
        <v>227</v>
      </c>
    </row>
    <row r="543" spans="1:9" hidden="1">
      <c r="A543" t="s">
        <v>6</v>
      </c>
      <c r="B543" t="s">
        <v>81</v>
      </c>
      <c r="C543" s="1">
        <v>41911</v>
      </c>
      <c r="D543" t="s">
        <v>30</v>
      </c>
      <c r="E543">
        <v>32</v>
      </c>
      <c r="F543">
        <v>40</v>
      </c>
      <c r="G543" t="s">
        <v>42</v>
      </c>
      <c r="H543" t="s">
        <v>71</v>
      </c>
      <c r="I543" t="s">
        <v>30</v>
      </c>
    </row>
    <row r="544" spans="1:9" hidden="1">
      <c r="A544" t="s">
        <v>6</v>
      </c>
      <c r="B544" t="s">
        <v>81</v>
      </c>
      <c r="C544" s="1">
        <v>41911</v>
      </c>
      <c r="D544" t="s">
        <v>9</v>
      </c>
      <c r="E544">
        <v>8</v>
      </c>
      <c r="F544">
        <v>40</v>
      </c>
      <c r="G544" t="s">
        <v>42</v>
      </c>
      <c r="H544" t="s">
        <v>71</v>
      </c>
      <c r="I544" t="s">
        <v>9</v>
      </c>
    </row>
    <row r="545" spans="1:9" hidden="1">
      <c r="A545" t="s">
        <v>6</v>
      </c>
      <c r="B545" t="s">
        <v>183</v>
      </c>
      <c r="C545" s="1">
        <v>41918</v>
      </c>
      <c r="D545" t="s">
        <v>8</v>
      </c>
      <c r="E545">
        <v>33</v>
      </c>
      <c r="F545">
        <v>41</v>
      </c>
      <c r="G545" t="s">
        <v>42</v>
      </c>
      <c r="H545" t="s">
        <v>71</v>
      </c>
      <c r="I545" t="s">
        <v>8</v>
      </c>
    </row>
    <row r="546" spans="1:9" hidden="1">
      <c r="A546" t="s">
        <v>6</v>
      </c>
      <c r="B546" t="s">
        <v>183</v>
      </c>
      <c r="C546" s="1">
        <v>41918</v>
      </c>
      <c r="D546" t="s">
        <v>9</v>
      </c>
      <c r="E546">
        <v>7</v>
      </c>
      <c r="F546">
        <v>41</v>
      </c>
      <c r="G546" t="s">
        <v>42</v>
      </c>
      <c r="H546" t="s">
        <v>71</v>
      </c>
      <c r="I546" t="s">
        <v>9</v>
      </c>
    </row>
    <row r="547" spans="1:9" hidden="1">
      <c r="A547" t="s">
        <v>6</v>
      </c>
      <c r="B547" t="s">
        <v>183</v>
      </c>
      <c r="C547" s="1">
        <v>41925</v>
      </c>
      <c r="D547" t="s">
        <v>8</v>
      </c>
      <c r="E547">
        <v>32</v>
      </c>
      <c r="F547">
        <v>42</v>
      </c>
      <c r="G547" t="s">
        <v>42</v>
      </c>
      <c r="H547" t="s">
        <v>71</v>
      </c>
      <c r="I547" t="s">
        <v>8</v>
      </c>
    </row>
    <row r="548" spans="1:9" hidden="1">
      <c r="A548" t="s">
        <v>6</v>
      </c>
      <c r="B548" t="s">
        <v>183</v>
      </c>
      <c r="C548" s="1">
        <v>41925</v>
      </c>
      <c r="D548" t="s">
        <v>9</v>
      </c>
      <c r="E548">
        <v>8</v>
      </c>
      <c r="F548">
        <v>42</v>
      </c>
      <c r="G548" t="s">
        <v>42</v>
      </c>
      <c r="H548" t="s">
        <v>71</v>
      </c>
      <c r="I548" t="s">
        <v>9</v>
      </c>
    </row>
    <row r="549" spans="1:9" hidden="1">
      <c r="A549" t="s">
        <v>6</v>
      </c>
      <c r="B549" t="s">
        <v>183</v>
      </c>
      <c r="C549" s="1">
        <v>41932</v>
      </c>
      <c r="D549" t="s">
        <v>8</v>
      </c>
      <c r="E549">
        <v>40</v>
      </c>
      <c r="F549">
        <v>43</v>
      </c>
      <c r="G549" t="s">
        <v>42</v>
      </c>
      <c r="H549" t="s">
        <v>71</v>
      </c>
      <c r="I549" t="s">
        <v>8</v>
      </c>
    </row>
    <row r="550" spans="1:9" hidden="1">
      <c r="A550" t="s">
        <v>6</v>
      </c>
      <c r="B550" t="s">
        <v>183</v>
      </c>
      <c r="C550" s="1">
        <v>41939</v>
      </c>
      <c r="D550" t="s">
        <v>8</v>
      </c>
      <c r="E550">
        <v>40</v>
      </c>
      <c r="F550">
        <v>44</v>
      </c>
      <c r="G550" t="s">
        <v>42</v>
      </c>
      <c r="H550" t="s">
        <v>71</v>
      </c>
      <c r="I550" t="s">
        <v>8</v>
      </c>
    </row>
    <row r="551" spans="1:9" hidden="1">
      <c r="A551" t="s">
        <v>6</v>
      </c>
      <c r="B551" t="s">
        <v>185</v>
      </c>
      <c r="C551" s="1">
        <v>41946</v>
      </c>
      <c r="D551" t="s">
        <v>8</v>
      </c>
      <c r="E551">
        <v>40</v>
      </c>
      <c r="F551">
        <v>45</v>
      </c>
      <c r="G551" t="s">
        <v>42</v>
      </c>
      <c r="H551" t="s">
        <v>71</v>
      </c>
      <c r="I551" t="s">
        <v>8</v>
      </c>
    </row>
    <row r="552" spans="1:9" hidden="1">
      <c r="A552" t="s">
        <v>6</v>
      </c>
      <c r="B552" t="s">
        <v>185</v>
      </c>
      <c r="C552" s="1">
        <v>41953</v>
      </c>
      <c r="D552" t="s">
        <v>12</v>
      </c>
      <c r="E552">
        <v>8</v>
      </c>
      <c r="F552">
        <v>46</v>
      </c>
      <c r="G552" t="s">
        <v>42</v>
      </c>
      <c r="H552" t="s">
        <v>71</v>
      </c>
      <c r="I552" t="s">
        <v>206</v>
      </c>
    </row>
    <row r="553" spans="1:9" hidden="1">
      <c r="A553" t="s">
        <v>6</v>
      </c>
      <c r="B553" t="s">
        <v>185</v>
      </c>
      <c r="C553" s="1">
        <v>41953</v>
      </c>
      <c r="D553" t="s">
        <v>8</v>
      </c>
      <c r="E553">
        <v>28</v>
      </c>
      <c r="F553">
        <v>46</v>
      </c>
      <c r="G553" t="s">
        <v>42</v>
      </c>
      <c r="H553" t="s">
        <v>71</v>
      </c>
      <c r="I553" t="s">
        <v>8</v>
      </c>
    </row>
    <row r="554" spans="1:9" hidden="1">
      <c r="A554" t="s">
        <v>6</v>
      </c>
      <c r="B554" t="s">
        <v>185</v>
      </c>
      <c r="C554" s="1">
        <v>41953</v>
      </c>
      <c r="D554" t="s">
        <v>62</v>
      </c>
      <c r="E554">
        <v>4</v>
      </c>
      <c r="F554">
        <v>46</v>
      </c>
      <c r="G554" t="s">
        <v>42</v>
      </c>
      <c r="H554" t="s">
        <v>71</v>
      </c>
      <c r="I554" t="s">
        <v>227</v>
      </c>
    </row>
    <row r="555" spans="1:9" hidden="1">
      <c r="A555" t="s">
        <v>6</v>
      </c>
      <c r="B555" t="s">
        <v>185</v>
      </c>
      <c r="C555" s="1">
        <v>41960</v>
      </c>
      <c r="D555" t="s">
        <v>36</v>
      </c>
      <c r="E555">
        <v>8</v>
      </c>
      <c r="F555">
        <v>47</v>
      </c>
      <c r="G555" t="s">
        <v>42</v>
      </c>
      <c r="H555" t="s">
        <v>71</v>
      </c>
      <c r="I555" t="s">
        <v>213</v>
      </c>
    </row>
    <row r="556" spans="1:9" hidden="1">
      <c r="A556" t="s">
        <v>6</v>
      </c>
      <c r="B556" t="s">
        <v>185</v>
      </c>
      <c r="C556" s="1">
        <v>41960</v>
      </c>
      <c r="D556" t="s">
        <v>9</v>
      </c>
      <c r="E556">
        <v>16</v>
      </c>
      <c r="F556">
        <v>47</v>
      </c>
      <c r="G556" t="s">
        <v>42</v>
      </c>
      <c r="H556" t="s">
        <v>71</v>
      </c>
      <c r="I556" t="s">
        <v>9</v>
      </c>
    </row>
    <row r="557" spans="1:9" hidden="1">
      <c r="A557" t="s">
        <v>6</v>
      </c>
      <c r="B557" t="s">
        <v>185</v>
      </c>
      <c r="C557" s="1">
        <v>41960</v>
      </c>
      <c r="D557" t="s">
        <v>90</v>
      </c>
      <c r="E557">
        <v>8</v>
      </c>
      <c r="F557">
        <v>47</v>
      </c>
      <c r="G557" t="s">
        <v>42</v>
      </c>
      <c r="H557" t="s">
        <v>71</v>
      </c>
      <c r="I557" t="s">
        <v>214</v>
      </c>
    </row>
    <row r="558" spans="1:9" hidden="1">
      <c r="A558" t="s">
        <v>6</v>
      </c>
      <c r="B558" t="s">
        <v>185</v>
      </c>
      <c r="C558" s="1">
        <v>41960</v>
      </c>
      <c r="D558" t="s">
        <v>178</v>
      </c>
      <c r="E558">
        <v>8</v>
      </c>
      <c r="F558">
        <v>47</v>
      </c>
      <c r="G558" t="s">
        <v>42</v>
      </c>
      <c r="H558" t="s">
        <v>71</v>
      </c>
      <c r="I558" t="s">
        <v>244</v>
      </c>
    </row>
    <row r="559" spans="1:9" hidden="1">
      <c r="A559" t="s">
        <v>6</v>
      </c>
      <c r="B559" t="s">
        <v>185</v>
      </c>
      <c r="C559" s="1">
        <v>41967</v>
      </c>
      <c r="D559" t="s">
        <v>36</v>
      </c>
      <c r="E559">
        <v>16</v>
      </c>
      <c r="F559">
        <v>48</v>
      </c>
      <c r="G559" t="s">
        <v>42</v>
      </c>
      <c r="H559" t="s">
        <v>71</v>
      </c>
      <c r="I559" t="s">
        <v>213</v>
      </c>
    </row>
    <row r="560" spans="1:9" hidden="1">
      <c r="A560" t="s">
        <v>6</v>
      </c>
      <c r="B560" t="s">
        <v>185</v>
      </c>
      <c r="C560" s="1">
        <v>41967</v>
      </c>
      <c r="D560" t="s">
        <v>62</v>
      </c>
      <c r="E560">
        <v>8</v>
      </c>
      <c r="F560">
        <v>48</v>
      </c>
      <c r="G560" t="s">
        <v>42</v>
      </c>
      <c r="H560" t="s">
        <v>71</v>
      </c>
      <c r="I560" t="s">
        <v>227</v>
      </c>
    </row>
    <row r="561" spans="1:9" hidden="1">
      <c r="A561" t="s">
        <v>6</v>
      </c>
      <c r="B561" t="s">
        <v>185</v>
      </c>
      <c r="C561" s="1">
        <v>41967</v>
      </c>
      <c r="D561" t="s">
        <v>90</v>
      </c>
      <c r="E561">
        <v>8</v>
      </c>
      <c r="F561">
        <v>48</v>
      </c>
      <c r="G561" t="s">
        <v>42</v>
      </c>
      <c r="H561" t="s">
        <v>71</v>
      </c>
      <c r="I561" t="s">
        <v>214</v>
      </c>
    </row>
    <row r="562" spans="1:9" hidden="1">
      <c r="A562" t="s">
        <v>6</v>
      </c>
      <c r="B562" t="s">
        <v>185</v>
      </c>
      <c r="C562" s="1">
        <v>41967</v>
      </c>
      <c r="D562" t="s">
        <v>178</v>
      </c>
      <c r="E562">
        <v>8</v>
      </c>
      <c r="F562">
        <v>48</v>
      </c>
      <c r="G562" t="s">
        <v>42</v>
      </c>
      <c r="H562" t="s">
        <v>71</v>
      </c>
      <c r="I562" t="s">
        <v>244</v>
      </c>
    </row>
    <row r="563" spans="1:9" hidden="1">
      <c r="A563" t="s">
        <v>6</v>
      </c>
      <c r="B563" t="s">
        <v>187</v>
      </c>
      <c r="C563" s="1">
        <v>42002</v>
      </c>
      <c r="D563" t="s">
        <v>93</v>
      </c>
      <c r="E563">
        <v>8</v>
      </c>
      <c r="F563">
        <v>1</v>
      </c>
      <c r="G563" t="s">
        <v>42</v>
      </c>
      <c r="H563" t="s">
        <v>71</v>
      </c>
      <c r="I563" t="s">
        <v>211</v>
      </c>
    </row>
    <row r="564" spans="1:9" hidden="1">
      <c r="A564" t="s">
        <v>6</v>
      </c>
      <c r="B564" t="s">
        <v>187</v>
      </c>
      <c r="C564" s="1">
        <v>42002</v>
      </c>
      <c r="D564" t="s">
        <v>186</v>
      </c>
      <c r="E564">
        <v>8</v>
      </c>
      <c r="F564">
        <v>1</v>
      </c>
      <c r="G564" t="s">
        <v>42</v>
      </c>
      <c r="H564" t="s">
        <v>71</v>
      </c>
      <c r="I564" t="s">
        <v>212</v>
      </c>
    </row>
    <row r="565" spans="1:9" hidden="1">
      <c r="A565" t="s">
        <v>6</v>
      </c>
      <c r="B565" t="s">
        <v>187</v>
      </c>
      <c r="C565" s="1">
        <v>42002</v>
      </c>
      <c r="D565" t="s">
        <v>195</v>
      </c>
      <c r="E565">
        <v>8</v>
      </c>
      <c r="F565">
        <v>1</v>
      </c>
      <c r="G565" t="s">
        <v>42</v>
      </c>
      <c r="H565" t="s">
        <v>71</v>
      </c>
      <c r="I565" t="s">
        <v>223</v>
      </c>
    </row>
    <row r="566" spans="1:9" hidden="1">
      <c r="A566" t="s">
        <v>6</v>
      </c>
      <c r="B566" t="s">
        <v>187</v>
      </c>
      <c r="C566" s="1">
        <v>42002</v>
      </c>
      <c r="D566" t="s">
        <v>30</v>
      </c>
      <c r="E566">
        <v>8</v>
      </c>
      <c r="F566">
        <v>1</v>
      </c>
      <c r="G566" t="s">
        <v>42</v>
      </c>
      <c r="H566" t="s">
        <v>71</v>
      </c>
      <c r="I566" t="s">
        <v>30</v>
      </c>
    </row>
    <row r="567" spans="1:9" hidden="1">
      <c r="A567" t="s">
        <v>6</v>
      </c>
      <c r="B567" t="s">
        <v>187</v>
      </c>
      <c r="C567" s="1">
        <v>42002</v>
      </c>
      <c r="D567" t="s">
        <v>27</v>
      </c>
      <c r="E567">
        <v>8</v>
      </c>
      <c r="F567">
        <v>1</v>
      </c>
      <c r="G567" t="s">
        <v>42</v>
      </c>
      <c r="H567" t="s">
        <v>71</v>
      </c>
      <c r="I567" t="s">
        <v>27</v>
      </c>
    </row>
    <row r="568" spans="1:9" hidden="1">
      <c r="A568" t="s">
        <v>6</v>
      </c>
      <c r="B568" t="s">
        <v>187</v>
      </c>
      <c r="C568" s="1">
        <v>41974</v>
      </c>
      <c r="D568" t="s">
        <v>93</v>
      </c>
      <c r="E568">
        <v>16</v>
      </c>
      <c r="F568">
        <v>49</v>
      </c>
      <c r="G568" t="s">
        <v>42</v>
      </c>
      <c r="H568" t="s">
        <v>71</v>
      </c>
      <c r="I568" t="s">
        <v>211</v>
      </c>
    </row>
    <row r="569" spans="1:9" hidden="1">
      <c r="A569" t="s">
        <v>6</v>
      </c>
      <c r="B569" t="s">
        <v>187</v>
      </c>
      <c r="C569" s="1">
        <v>41974</v>
      </c>
      <c r="D569" t="s">
        <v>186</v>
      </c>
      <c r="E569">
        <v>24</v>
      </c>
      <c r="F569">
        <v>49</v>
      </c>
      <c r="G569" t="s">
        <v>42</v>
      </c>
      <c r="H569" t="s">
        <v>71</v>
      </c>
      <c r="I569" t="s">
        <v>212</v>
      </c>
    </row>
    <row r="570" spans="1:9" hidden="1">
      <c r="A570" t="s">
        <v>6</v>
      </c>
      <c r="B570" t="s">
        <v>187</v>
      </c>
      <c r="C570" s="1">
        <v>41981</v>
      </c>
      <c r="D570" t="s">
        <v>195</v>
      </c>
      <c r="E570">
        <v>40</v>
      </c>
      <c r="F570">
        <v>50</v>
      </c>
      <c r="G570" t="s">
        <v>42</v>
      </c>
      <c r="H570" t="s">
        <v>71</v>
      </c>
      <c r="I570" t="s">
        <v>223</v>
      </c>
    </row>
    <row r="571" spans="1:9" hidden="1">
      <c r="A571" t="s">
        <v>6</v>
      </c>
      <c r="B571" t="s">
        <v>187</v>
      </c>
      <c r="C571" s="1">
        <v>41988</v>
      </c>
      <c r="D571" t="s">
        <v>195</v>
      </c>
      <c r="E571">
        <v>40</v>
      </c>
      <c r="F571">
        <v>51</v>
      </c>
      <c r="G571" t="s">
        <v>42</v>
      </c>
      <c r="H571" t="s">
        <v>71</v>
      </c>
      <c r="I571" t="s">
        <v>223</v>
      </c>
    </row>
    <row r="572" spans="1:9" hidden="1">
      <c r="A572" t="s">
        <v>6</v>
      </c>
      <c r="B572" t="s">
        <v>187</v>
      </c>
      <c r="C572" s="1">
        <v>41995</v>
      </c>
      <c r="D572" t="s">
        <v>195</v>
      </c>
      <c r="E572">
        <v>40</v>
      </c>
      <c r="F572">
        <v>52</v>
      </c>
      <c r="G572" t="s">
        <v>42</v>
      </c>
      <c r="H572" t="s">
        <v>71</v>
      </c>
      <c r="I572" t="s">
        <v>223</v>
      </c>
    </row>
    <row r="573" spans="1:9" hidden="1">
      <c r="A573" t="s">
        <v>266</v>
      </c>
      <c r="B573" t="s">
        <v>267</v>
      </c>
      <c r="C573" s="1">
        <v>42009</v>
      </c>
      <c r="D573" t="s">
        <v>8</v>
      </c>
      <c r="E573">
        <v>40</v>
      </c>
      <c r="F573">
        <v>2</v>
      </c>
      <c r="G573" t="s">
        <v>42</v>
      </c>
      <c r="H573" t="s">
        <v>71</v>
      </c>
      <c r="I573" t="s">
        <v>8</v>
      </c>
    </row>
    <row r="574" spans="1:9" hidden="1">
      <c r="A574" t="s">
        <v>266</v>
      </c>
      <c r="B574" t="s">
        <v>267</v>
      </c>
      <c r="C574" s="1">
        <v>42016</v>
      </c>
      <c r="D574" t="s">
        <v>8</v>
      </c>
      <c r="E574">
        <v>40</v>
      </c>
      <c r="F574">
        <v>3</v>
      </c>
      <c r="G574" t="s">
        <v>42</v>
      </c>
      <c r="H574" t="s">
        <v>71</v>
      </c>
      <c r="I574" t="s">
        <v>8</v>
      </c>
    </row>
    <row r="575" spans="1:9" hidden="1">
      <c r="A575" t="s">
        <v>266</v>
      </c>
      <c r="B575" t="s">
        <v>267</v>
      </c>
      <c r="C575" s="1">
        <v>42023</v>
      </c>
      <c r="D575" t="s">
        <v>8</v>
      </c>
      <c r="E575">
        <v>32</v>
      </c>
      <c r="F575">
        <v>4</v>
      </c>
      <c r="G575" t="s">
        <v>42</v>
      </c>
      <c r="H575" t="s">
        <v>71</v>
      </c>
      <c r="I575" t="s">
        <v>8</v>
      </c>
    </row>
    <row r="576" spans="1:9" hidden="1">
      <c r="A576" t="s">
        <v>266</v>
      </c>
      <c r="B576" t="s">
        <v>267</v>
      </c>
      <c r="C576" s="1">
        <v>42023</v>
      </c>
      <c r="D576" t="s">
        <v>27</v>
      </c>
      <c r="E576">
        <v>8</v>
      </c>
      <c r="F576">
        <v>4</v>
      </c>
      <c r="G576" t="s">
        <v>42</v>
      </c>
      <c r="H576" t="s">
        <v>71</v>
      </c>
      <c r="I576" t="s">
        <v>27</v>
      </c>
    </row>
    <row r="577" spans="1:9" hidden="1">
      <c r="A577" t="s">
        <v>266</v>
      </c>
      <c r="B577" t="s">
        <v>267</v>
      </c>
      <c r="C577" s="1">
        <v>42030</v>
      </c>
      <c r="D577" t="s">
        <v>34</v>
      </c>
      <c r="E577">
        <v>4</v>
      </c>
      <c r="F577">
        <v>5</v>
      </c>
      <c r="G577" t="s">
        <v>42</v>
      </c>
      <c r="H577" t="s">
        <v>71</v>
      </c>
      <c r="I577" t="s">
        <v>34</v>
      </c>
    </row>
    <row r="578" spans="1:9" hidden="1">
      <c r="A578" t="s">
        <v>266</v>
      </c>
      <c r="B578" t="s">
        <v>267</v>
      </c>
      <c r="C578" s="1">
        <v>42030</v>
      </c>
      <c r="D578" t="s">
        <v>8</v>
      </c>
      <c r="E578">
        <v>36</v>
      </c>
      <c r="F578">
        <v>5</v>
      </c>
      <c r="G578" t="s">
        <v>42</v>
      </c>
      <c r="H578" t="s">
        <v>71</v>
      </c>
      <c r="I578" t="s">
        <v>8</v>
      </c>
    </row>
    <row r="579" spans="1:9" hidden="1">
      <c r="A579" t="s">
        <v>266</v>
      </c>
      <c r="B579" t="s">
        <v>304</v>
      </c>
      <c r="C579" s="1">
        <v>42037</v>
      </c>
      <c r="D579" t="s">
        <v>8</v>
      </c>
      <c r="E579">
        <v>40</v>
      </c>
      <c r="F579">
        <v>6</v>
      </c>
      <c r="G579" t="s">
        <v>42</v>
      </c>
      <c r="H579" t="s">
        <v>71</v>
      </c>
      <c r="I579" t="s">
        <v>8</v>
      </c>
    </row>
    <row r="580" spans="1:9" hidden="1">
      <c r="A580" t="s">
        <v>266</v>
      </c>
      <c r="B580" t="s">
        <v>304</v>
      </c>
      <c r="C580" s="1">
        <v>42044</v>
      </c>
      <c r="D580" t="s">
        <v>8</v>
      </c>
      <c r="E580">
        <v>40</v>
      </c>
      <c r="F580">
        <v>7</v>
      </c>
      <c r="G580" t="s">
        <v>42</v>
      </c>
      <c r="H580" t="s">
        <v>71</v>
      </c>
      <c r="I580" t="s">
        <v>8</v>
      </c>
    </row>
    <row r="581" spans="1:9" hidden="1">
      <c r="A581" t="s">
        <v>266</v>
      </c>
      <c r="B581" t="s">
        <v>304</v>
      </c>
      <c r="C581" s="1">
        <v>42051</v>
      </c>
      <c r="D581" t="s">
        <v>30</v>
      </c>
      <c r="E581">
        <v>16</v>
      </c>
      <c r="F581">
        <v>8</v>
      </c>
      <c r="G581" t="s">
        <v>42</v>
      </c>
      <c r="H581" t="s">
        <v>71</v>
      </c>
      <c r="I581" t="s">
        <v>30</v>
      </c>
    </row>
    <row r="582" spans="1:9" hidden="1">
      <c r="A582" t="s">
        <v>266</v>
      </c>
      <c r="B582" t="s">
        <v>304</v>
      </c>
      <c r="C582" s="1">
        <v>42051</v>
      </c>
      <c r="D582" t="s">
        <v>8</v>
      </c>
      <c r="E582">
        <v>16</v>
      </c>
      <c r="F582">
        <v>8</v>
      </c>
      <c r="G582" t="s">
        <v>42</v>
      </c>
      <c r="H582" t="s">
        <v>71</v>
      </c>
      <c r="I582" t="s">
        <v>8</v>
      </c>
    </row>
    <row r="583" spans="1:9" hidden="1">
      <c r="A583" t="s">
        <v>266</v>
      </c>
      <c r="B583" t="s">
        <v>304</v>
      </c>
      <c r="C583" s="1">
        <v>42051</v>
      </c>
      <c r="D583" t="s">
        <v>27</v>
      </c>
      <c r="E583">
        <v>8</v>
      </c>
      <c r="F583">
        <v>8</v>
      </c>
      <c r="G583" t="s">
        <v>42</v>
      </c>
      <c r="H583" t="s">
        <v>71</v>
      </c>
      <c r="I583" t="s">
        <v>27</v>
      </c>
    </row>
    <row r="584" spans="1:9" hidden="1">
      <c r="A584" t="s">
        <v>266</v>
      </c>
      <c r="B584" t="s">
        <v>304</v>
      </c>
      <c r="C584" s="1">
        <v>42058</v>
      </c>
      <c r="D584" t="s">
        <v>30</v>
      </c>
      <c r="E584">
        <v>8</v>
      </c>
      <c r="F584">
        <v>9</v>
      </c>
      <c r="G584" t="s">
        <v>42</v>
      </c>
      <c r="H584" t="s">
        <v>71</v>
      </c>
      <c r="I584" t="s">
        <v>30</v>
      </c>
    </row>
    <row r="585" spans="1:9" hidden="1">
      <c r="A585" t="s">
        <v>266</v>
      </c>
      <c r="B585" t="s">
        <v>304</v>
      </c>
      <c r="C585" s="1">
        <v>42058</v>
      </c>
      <c r="D585" t="s">
        <v>8</v>
      </c>
      <c r="E585">
        <v>24</v>
      </c>
      <c r="F585">
        <v>9</v>
      </c>
      <c r="G585" t="s">
        <v>42</v>
      </c>
      <c r="H585" t="s">
        <v>71</v>
      </c>
      <c r="I585" t="s">
        <v>8</v>
      </c>
    </row>
    <row r="586" spans="1:9" hidden="1">
      <c r="A586" t="s">
        <v>266</v>
      </c>
      <c r="B586" t="s">
        <v>304</v>
      </c>
      <c r="C586" s="1">
        <v>42058</v>
      </c>
      <c r="D586" t="s">
        <v>27</v>
      </c>
      <c r="E586">
        <v>8</v>
      </c>
      <c r="F586">
        <v>9</v>
      </c>
      <c r="G586" t="s">
        <v>42</v>
      </c>
      <c r="H586" t="s">
        <v>71</v>
      </c>
      <c r="I586" t="s">
        <v>27</v>
      </c>
    </row>
    <row r="587" spans="1:9" hidden="1">
      <c r="A587" t="s">
        <v>6</v>
      </c>
      <c r="B587" t="s">
        <v>29</v>
      </c>
      <c r="C587" s="1">
        <v>41701</v>
      </c>
      <c r="D587" t="s">
        <v>15</v>
      </c>
      <c r="E587">
        <v>7</v>
      </c>
      <c r="F587">
        <v>10</v>
      </c>
      <c r="G587" t="s">
        <v>306</v>
      </c>
      <c r="H587" t="s">
        <v>71</v>
      </c>
      <c r="I587" t="s">
        <v>233</v>
      </c>
    </row>
    <row r="588" spans="1:9" hidden="1">
      <c r="A588" t="s">
        <v>6</v>
      </c>
      <c r="B588" t="s">
        <v>29</v>
      </c>
      <c r="C588" s="1">
        <v>41701</v>
      </c>
      <c r="D588" t="s">
        <v>13</v>
      </c>
      <c r="E588">
        <v>33</v>
      </c>
      <c r="F588">
        <v>10</v>
      </c>
      <c r="G588" t="s">
        <v>306</v>
      </c>
      <c r="H588" t="s">
        <v>71</v>
      </c>
      <c r="I588" t="s">
        <v>13</v>
      </c>
    </row>
    <row r="589" spans="1:9" hidden="1">
      <c r="A589" t="s">
        <v>6</v>
      </c>
      <c r="B589" t="s">
        <v>29</v>
      </c>
      <c r="C589" s="1">
        <v>41708</v>
      </c>
      <c r="D589" t="s">
        <v>13</v>
      </c>
      <c r="E589">
        <v>40</v>
      </c>
      <c r="F589">
        <v>11</v>
      </c>
      <c r="G589" t="s">
        <v>306</v>
      </c>
      <c r="H589" t="s">
        <v>71</v>
      </c>
      <c r="I589" t="s">
        <v>13</v>
      </c>
    </row>
    <row r="590" spans="1:9" hidden="1">
      <c r="A590" t="s">
        <v>6</v>
      </c>
      <c r="B590" t="s">
        <v>29</v>
      </c>
      <c r="C590" s="1">
        <v>41715</v>
      </c>
      <c r="D590" t="s">
        <v>13</v>
      </c>
      <c r="E590">
        <v>40</v>
      </c>
      <c r="F590">
        <v>12</v>
      </c>
      <c r="G590" t="s">
        <v>306</v>
      </c>
      <c r="H590" t="s">
        <v>72</v>
      </c>
      <c r="I590" t="s">
        <v>13</v>
      </c>
    </row>
    <row r="591" spans="1:9" hidden="1">
      <c r="A591" t="s">
        <v>6</v>
      </c>
      <c r="B591" t="s">
        <v>29</v>
      </c>
      <c r="C591" s="1">
        <v>41722</v>
      </c>
      <c r="D591" t="s">
        <v>13</v>
      </c>
      <c r="E591">
        <v>40</v>
      </c>
      <c r="F591">
        <v>13</v>
      </c>
      <c r="G591" t="s">
        <v>306</v>
      </c>
      <c r="H591" t="s">
        <v>72</v>
      </c>
      <c r="I591" t="s">
        <v>13</v>
      </c>
    </row>
    <row r="592" spans="1:9" hidden="1">
      <c r="A592" t="s">
        <v>6</v>
      </c>
      <c r="B592" t="s">
        <v>29</v>
      </c>
      <c r="C592" s="1">
        <v>41729</v>
      </c>
      <c r="D592" t="s">
        <v>15</v>
      </c>
      <c r="E592">
        <v>20</v>
      </c>
      <c r="F592">
        <v>14</v>
      </c>
      <c r="G592" t="s">
        <v>306</v>
      </c>
      <c r="H592" t="s">
        <v>71</v>
      </c>
      <c r="I592" t="s">
        <v>233</v>
      </c>
    </row>
    <row r="593" spans="1:9" hidden="1">
      <c r="A593" t="s">
        <v>6</v>
      </c>
      <c r="B593" t="s">
        <v>29</v>
      </c>
      <c r="C593" s="1">
        <v>41729</v>
      </c>
      <c r="D593" t="s">
        <v>8</v>
      </c>
      <c r="E593">
        <v>20</v>
      </c>
      <c r="F593">
        <v>14</v>
      </c>
      <c r="G593" t="s">
        <v>306</v>
      </c>
      <c r="H593" t="s">
        <v>71</v>
      </c>
      <c r="I593" t="s">
        <v>8</v>
      </c>
    </row>
    <row r="594" spans="1:9" hidden="1">
      <c r="A594" t="s">
        <v>6</v>
      </c>
      <c r="B594" t="s">
        <v>7</v>
      </c>
      <c r="C594" s="1">
        <v>41736</v>
      </c>
      <c r="D594" t="s">
        <v>15</v>
      </c>
      <c r="E594">
        <v>20</v>
      </c>
      <c r="F594">
        <v>15</v>
      </c>
      <c r="G594" t="s">
        <v>306</v>
      </c>
      <c r="H594" t="s">
        <v>71</v>
      </c>
      <c r="I594" t="s">
        <v>233</v>
      </c>
    </row>
    <row r="595" spans="1:9" hidden="1">
      <c r="A595" t="s">
        <v>6</v>
      </c>
      <c r="B595" t="s">
        <v>7</v>
      </c>
      <c r="C595" s="1">
        <v>41736</v>
      </c>
      <c r="D595" t="s">
        <v>13</v>
      </c>
      <c r="E595">
        <v>20</v>
      </c>
      <c r="F595">
        <v>15</v>
      </c>
      <c r="G595" t="s">
        <v>306</v>
      </c>
      <c r="H595" t="s">
        <v>71</v>
      </c>
      <c r="I595" t="s">
        <v>13</v>
      </c>
    </row>
    <row r="596" spans="1:9" hidden="1">
      <c r="A596" t="s">
        <v>6</v>
      </c>
      <c r="B596" t="s">
        <v>7</v>
      </c>
      <c r="C596" s="1">
        <v>41743</v>
      </c>
      <c r="D596" t="s">
        <v>15</v>
      </c>
      <c r="E596">
        <v>20</v>
      </c>
      <c r="F596">
        <v>16</v>
      </c>
      <c r="G596" t="s">
        <v>306</v>
      </c>
      <c r="H596" t="s">
        <v>71</v>
      </c>
      <c r="I596" t="s">
        <v>233</v>
      </c>
    </row>
    <row r="597" spans="1:9" hidden="1">
      <c r="A597" t="s">
        <v>6</v>
      </c>
      <c r="B597" t="s">
        <v>7</v>
      </c>
      <c r="C597" s="1">
        <v>41743</v>
      </c>
      <c r="D597" t="s">
        <v>13</v>
      </c>
      <c r="E597">
        <v>20</v>
      </c>
      <c r="F597">
        <v>16</v>
      </c>
      <c r="G597" t="s">
        <v>306</v>
      </c>
      <c r="H597" t="s">
        <v>71</v>
      </c>
      <c r="I597" t="s">
        <v>13</v>
      </c>
    </row>
    <row r="598" spans="1:9" hidden="1">
      <c r="A598" t="s">
        <v>6</v>
      </c>
      <c r="B598" t="s">
        <v>7</v>
      </c>
      <c r="C598" s="1">
        <v>41750</v>
      </c>
      <c r="D598" t="s">
        <v>15</v>
      </c>
      <c r="E598">
        <v>20</v>
      </c>
      <c r="F598">
        <v>17</v>
      </c>
      <c r="G598" t="s">
        <v>306</v>
      </c>
      <c r="H598" t="s">
        <v>71</v>
      </c>
      <c r="I598" t="s">
        <v>233</v>
      </c>
    </row>
    <row r="599" spans="1:9" hidden="1">
      <c r="A599" t="s">
        <v>6</v>
      </c>
      <c r="B599" t="s">
        <v>7</v>
      </c>
      <c r="C599" s="1">
        <v>41750</v>
      </c>
      <c r="D599" t="s">
        <v>13</v>
      </c>
      <c r="E599">
        <v>20</v>
      </c>
      <c r="F599">
        <v>17</v>
      </c>
      <c r="G599" t="s">
        <v>306</v>
      </c>
      <c r="H599" t="s">
        <v>71</v>
      </c>
      <c r="I599" t="s">
        <v>13</v>
      </c>
    </row>
    <row r="600" spans="1:9" hidden="1">
      <c r="A600" t="s">
        <v>6</v>
      </c>
      <c r="B600" t="s">
        <v>7</v>
      </c>
      <c r="C600" s="1">
        <v>41757</v>
      </c>
      <c r="D600" t="s">
        <v>65</v>
      </c>
      <c r="E600">
        <v>4</v>
      </c>
      <c r="F600">
        <v>18</v>
      </c>
      <c r="G600" t="s">
        <v>306</v>
      </c>
      <c r="H600" t="s">
        <v>71</v>
      </c>
      <c r="I600" t="s">
        <v>240</v>
      </c>
    </row>
    <row r="601" spans="1:9" hidden="1">
      <c r="A601" t="s">
        <v>6</v>
      </c>
      <c r="B601" t="s">
        <v>7</v>
      </c>
      <c r="C601" s="1">
        <v>41757</v>
      </c>
      <c r="D601" t="s">
        <v>15</v>
      </c>
      <c r="E601">
        <v>28</v>
      </c>
      <c r="F601">
        <v>18</v>
      </c>
      <c r="G601" t="s">
        <v>306</v>
      </c>
      <c r="H601" t="s">
        <v>71</v>
      </c>
      <c r="I601" t="s">
        <v>233</v>
      </c>
    </row>
    <row r="602" spans="1:9" hidden="1">
      <c r="A602" t="s">
        <v>6</v>
      </c>
      <c r="B602" t="s">
        <v>74</v>
      </c>
      <c r="C602" s="1">
        <v>41764</v>
      </c>
      <c r="D602" t="s">
        <v>15</v>
      </c>
      <c r="E602">
        <v>32</v>
      </c>
      <c r="F602">
        <v>19</v>
      </c>
      <c r="G602" t="s">
        <v>306</v>
      </c>
      <c r="H602" t="s">
        <v>71</v>
      </c>
      <c r="I602" t="s">
        <v>233</v>
      </c>
    </row>
    <row r="603" spans="1:9" hidden="1">
      <c r="A603" t="s">
        <v>6</v>
      </c>
      <c r="B603" t="s">
        <v>74</v>
      </c>
      <c r="C603" s="1">
        <v>41764</v>
      </c>
      <c r="D603" t="s">
        <v>19</v>
      </c>
      <c r="E603">
        <v>8</v>
      </c>
      <c r="F603">
        <v>19</v>
      </c>
      <c r="G603" t="s">
        <v>306</v>
      </c>
      <c r="H603" t="s">
        <v>71</v>
      </c>
      <c r="I603" t="s">
        <v>225</v>
      </c>
    </row>
    <row r="604" spans="1:9" hidden="1">
      <c r="A604" t="s">
        <v>6</v>
      </c>
      <c r="B604" t="s">
        <v>74</v>
      </c>
      <c r="C604" s="1">
        <v>41771</v>
      </c>
      <c r="D604" t="s">
        <v>15</v>
      </c>
      <c r="E604">
        <v>40</v>
      </c>
      <c r="F604">
        <v>20</v>
      </c>
      <c r="G604" t="s">
        <v>306</v>
      </c>
      <c r="H604" t="s">
        <v>71</v>
      </c>
      <c r="I604" t="s">
        <v>233</v>
      </c>
    </row>
    <row r="605" spans="1:9" hidden="1">
      <c r="A605" t="s">
        <v>6</v>
      </c>
      <c r="B605" t="s">
        <v>74</v>
      </c>
      <c r="C605" s="1">
        <v>41778</v>
      </c>
      <c r="D605" t="s">
        <v>15</v>
      </c>
      <c r="E605">
        <v>40</v>
      </c>
      <c r="F605">
        <v>21</v>
      </c>
      <c r="G605" t="s">
        <v>306</v>
      </c>
      <c r="H605" t="s">
        <v>71</v>
      </c>
      <c r="I605" t="s">
        <v>233</v>
      </c>
    </row>
    <row r="606" spans="1:9" hidden="1">
      <c r="A606" t="s">
        <v>6</v>
      </c>
      <c r="B606" t="s">
        <v>74</v>
      </c>
      <c r="C606" s="1">
        <v>41785</v>
      </c>
      <c r="D606" t="s">
        <v>67</v>
      </c>
      <c r="E606">
        <v>5</v>
      </c>
      <c r="F606">
        <v>22</v>
      </c>
      <c r="G606" t="s">
        <v>306</v>
      </c>
      <c r="H606" t="s">
        <v>71</v>
      </c>
      <c r="I606" t="s">
        <v>204</v>
      </c>
    </row>
    <row r="607" spans="1:9" hidden="1">
      <c r="A607" t="s">
        <v>6</v>
      </c>
      <c r="B607" t="s">
        <v>74</v>
      </c>
      <c r="C607" s="1">
        <v>41785</v>
      </c>
      <c r="D607" t="s">
        <v>25</v>
      </c>
      <c r="E607">
        <v>20</v>
      </c>
      <c r="F607">
        <v>22</v>
      </c>
      <c r="G607" t="s">
        <v>306</v>
      </c>
      <c r="H607" t="s">
        <v>71</v>
      </c>
      <c r="I607" t="s">
        <v>205</v>
      </c>
    </row>
    <row r="608" spans="1:9" hidden="1">
      <c r="A608" t="s">
        <v>6</v>
      </c>
      <c r="B608" t="s">
        <v>74</v>
      </c>
      <c r="C608" s="1">
        <v>41785</v>
      </c>
      <c r="D608" t="s">
        <v>13</v>
      </c>
      <c r="E608">
        <v>15</v>
      </c>
      <c r="F608">
        <v>22</v>
      </c>
      <c r="G608" t="s">
        <v>306</v>
      </c>
      <c r="H608" t="s">
        <v>71</v>
      </c>
      <c r="I608" t="s">
        <v>13</v>
      </c>
    </row>
    <row r="609" spans="1:9" hidden="1">
      <c r="A609" t="s">
        <v>6</v>
      </c>
      <c r="B609" t="s">
        <v>75</v>
      </c>
      <c r="C609" s="1">
        <v>41792</v>
      </c>
      <c r="D609" t="s">
        <v>67</v>
      </c>
      <c r="E609">
        <v>16</v>
      </c>
      <c r="F609">
        <v>23</v>
      </c>
      <c r="G609" t="s">
        <v>306</v>
      </c>
      <c r="H609" t="s">
        <v>71</v>
      </c>
      <c r="I609" t="s">
        <v>204</v>
      </c>
    </row>
    <row r="610" spans="1:9" hidden="1">
      <c r="A610" t="s">
        <v>6</v>
      </c>
      <c r="B610" t="s">
        <v>75</v>
      </c>
      <c r="C610" s="1">
        <v>41792</v>
      </c>
      <c r="D610" t="s">
        <v>16</v>
      </c>
      <c r="E610">
        <v>4</v>
      </c>
      <c r="F610">
        <v>23</v>
      </c>
      <c r="G610" t="s">
        <v>306</v>
      </c>
      <c r="H610" t="s">
        <v>71</v>
      </c>
      <c r="I610" t="s">
        <v>16</v>
      </c>
    </row>
    <row r="611" spans="1:9" hidden="1">
      <c r="A611" t="s">
        <v>6</v>
      </c>
      <c r="B611" t="s">
        <v>75</v>
      </c>
      <c r="C611" s="1">
        <v>41792</v>
      </c>
      <c r="D611" t="s">
        <v>25</v>
      </c>
      <c r="E611">
        <v>14</v>
      </c>
      <c r="F611">
        <v>23</v>
      </c>
      <c r="G611" t="s">
        <v>306</v>
      </c>
      <c r="H611" t="s">
        <v>71</v>
      </c>
      <c r="I611" t="s">
        <v>205</v>
      </c>
    </row>
    <row r="612" spans="1:9" hidden="1">
      <c r="A612" t="s">
        <v>6</v>
      </c>
      <c r="B612" t="s">
        <v>75</v>
      </c>
      <c r="C612" s="1">
        <v>41792</v>
      </c>
      <c r="D612" t="s">
        <v>13</v>
      </c>
      <c r="E612">
        <v>6</v>
      </c>
      <c r="F612">
        <v>23</v>
      </c>
      <c r="G612" t="s">
        <v>306</v>
      </c>
      <c r="H612" t="s">
        <v>71</v>
      </c>
      <c r="I612" t="s">
        <v>13</v>
      </c>
    </row>
    <row r="613" spans="1:9" hidden="1">
      <c r="A613" t="s">
        <v>6</v>
      </c>
      <c r="B613" t="s">
        <v>75</v>
      </c>
      <c r="C613" s="1">
        <v>41799</v>
      </c>
      <c r="D613" t="s">
        <v>67</v>
      </c>
      <c r="E613">
        <v>40</v>
      </c>
      <c r="F613">
        <v>24</v>
      </c>
      <c r="G613" t="s">
        <v>306</v>
      </c>
      <c r="H613" t="s">
        <v>71</v>
      </c>
      <c r="I613" t="s">
        <v>204</v>
      </c>
    </row>
    <row r="614" spans="1:9" hidden="1">
      <c r="A614" t="s">
        <v>6</v>
      </c>
      <c r="B614" t="s">
        <v>75</v>
      </c>
      <c r="C614" s="1">
        <v>41806</v>
      </c>
      <c r="D614" t="s">
        <v>67</v>
      </c>
      <c r="E614">
        <v>29</v>
      </c>
      <c r="F614">
        <v>25</v>
      </c>
      <c r="G614" t="s">
        <v>306</v>
      </c>
      <c r="H614" t="s">
        <v>71</v>
      </c>
      <c r="I614" t="s">
        <v>204</v>
      </c>
    </row>
    <row r="615" spans="1:9" hidden="1">
      <c r="A615" t="s">
        <v>6</v>
      </c>
      <c r="B615" t="s">
        <v>75</v>
      </c>
      <c r="C615" s="1">
        <v>41806</v>
      </c>
      <c r="D615" t="s">
        <v>27</v>
      </c>
      <c r="E615">
        <v>8</v>
      </c>
      <c r="F615">
        <v>25</v>
      </c>
      <c r="G615" t="s">
        <v>306</v>
      </c>
      <c r="H615" t="s">
        <v>71</v>
      </c>
      <c r="I615" t="s">
        <v>27</v>
      </c>
    </row>
    <row r="616" spans="1:9" hidden="1">
      <c r="A616" t="s">
        <v>6</v>
      </c>
      <c r="B616" t="s">
        <v>75</v>
      </c>
      <c r="C616" s="1">
        <v>41806</v>
      </c>
      <c r="D616" t="s">
        <v>63</v>
      </c>
      <c r="E616">
        <v>3</v>
      </c>
      <c r="F616">
        <v>25</v>
      </c>
      <c r="G616" t="s">
        <v>306</v>
      </c>
      <c r="H616" t="s">
        <v>71</v>
      </c>
      <c r="I616" t="s">
        <v>63</v>
      </c>
    </row>
    <row r="617" spans="1:9" hidden="1">
      <c r="A617" t="s">
        <v>6</v>
      </c>
      <c r="B617" t="s">
        <v>75</v>
      </c>
      <c r="C617" s="1">
        <v>41813</v>
      </c>
      <c r="D617" t="s">
        <v>67</v>
      </c>
      <c r="E617">
        <v>38</v>
      </c>
      <c r="F617">
        <v>26</v>
      </c>
      <c r="G617" t="s">
        <v>306</v>
      </c>
      <c r="H617" t="s">
        <v>71</v>
      </c>
      <c r="I617" t="s">
        <v>204</v>
      </c>
    </row>
    <row r="618" spans="1:9" hidden="1">
      <c r="A618" t="s">
        <v>6</v>
      </c>
      <c r="B618" t="s">
        <v>75</v>
      </c>
      <c r="C618" s="1">
        <v>41813</v>
      </c>
      <c r="D618" t="s">
        <v>97</v>
      </c>
      <c r="E618">
        <v>2</v>
      </c>
      <c r="F618">
        <v>26</v>
      </c>
      <c r="G618" t="s">
        <v>306</v>
      </c>
      <c r="H618" t="s">
        <v>71</v>
      </c>
      <c r="I618" t="s">
        <v>97</v>
      </c>
    </row>
    <row r="619" spans="1:9" hidden="1">
      <c r="A619" t="s">
        <v>6</v>
      </c>
      <c r="B619" t="s">
        <v>75</v>
      </c>
      <c r="C619" s="1">
        <v>41820</v>
      </c>
      <c r="D619" t="s">
        <v>10</v>
      </c>
      <c r="E619">
        <v>10</v>
      </c>
      <c r="F619">
        <v>27</v>
      </c>
      <c r="G619" t="s">
        <v>306</v>
      </c>
      <c r="H619" t="s">
        <v>71</v>
      </c>
      <c r="I619" t="s">
        <v>254</v>
      </c>
    </row>
    <row r="620" spans="1:9" hidden="1">
      <c r="A620" t="s">
        <v>6</v>
      </c>
      <c r="B620" t="s">
        <v>75</v>
      </c>
      <c r="C620" s="1">
        <v>41820</v>
      </c>
      <c r="D620" t="s">
        <v>67</v>
      </c>
      <c r="E620">
        <v>16</v>
      </c>
      <c r="F620">
        <v>27</v>
      </c>
      <c r="G620" t="s">
        <v>306</v>
      </c>
      <c r="H620" t="s">
        <v>71</v>
      </c>
      <c r="I620" t="s">
        <v>204</v>
      </c>
    </row>
    <row r="621" spans="1:9" hidden="1">
      <c r="A621" t="s">
        <v>6</v>
      </c>
      <c r="B621" t="s">
        <v>75</v>
      </c>
      <c r="C621" s="1">
        <v>41820</v>
      </c>
      <c r="D621" t="s">
        <v>88</v>
      </c>
      <c r="E621">
        <v>6</v>
      </c>
      <c r="F621">
        <v>27</v>
      </c>
      <c r="G621" t="s">
        <v>306</v>
      </c>
      <c r="H621" t="s">
        <v>71</v>
      </c>
      <c r="I621" t="s">
        <v>234</v>
      </c>
    </row>
    <row r="622" spans="1:9" hidden="1">
      <c r="A622" t="s">
        <v>6</v>
      </c>
      <c r="B622" t="s">
        <v>75</v>
      </c>
      <c r="C622" s="1">
        <v>41820</v>
      </c>
      <c r="D622" t="s">
        <v>9</v>
      </c>
      <c r="E622">
        <v>8</v>
      </c>
      <c r="F622">
        <v>27</v>
      </c>
      <c r="G622" t="s">
        <v>306</v>
      </c>
      <c r="H622" t="s">
        <v>71</v>
      </c>
      <c r="I622" t="s">
        <v>9</v>
      </c>
    </row>
    <row r="623" spans="1:9" hidden="1">
      <c r="A623" t="s">
        <v>6</v>
      </c>
      <c r="B623" t="s">
        <v>77</v>
      </c>
      <c r="C623" s="1">
        <v>41827</v>
      </c>
      <c r="D623" t="s">
        <v>36</v>
      </c>
      <c r="E623">
        <v>8</v>
      </c>
      <c r="F623">
        <v>28</v>
      </c>
      <c r="G623" t="s">
        <v>306</v>
      </c>
      <c r="H623" t="s">
        <v>71</v>
      </c>
      <c r="I623" t="s">
        <v>213</v>
      </c>
    </row>
    <row r="624" spans="1:9" hidden="1">
      <c r="A624" t="s">
        <v>6</v>
      </c>
      <c r="B624" t="s">
        <v>77</v>
      </c>
      <c r="C624" s="1">
        <v>41827</v>
      </c>
      <c r="D624" t="s">
        <v>67</v>
      </c>
      <c r="E624">
        <v>10</v>
      </c>
      <c r="F624">
        <v>28</v>
      </c>
      <c r="G624" t="s">
        <v>306</v>
      </c>
      <c r="H624" t="s">
        <v>71</v>
      </c>
      <c r="I624" t="s">
        <v>204</v>
      </c>
    </row>
    <row r="625" spans="1:9" hidden="1">
      <c r="A625" t="s">
        <v>6</v>
      </c>
      <c r="B625" t="s">
        <v>77</v>
      </c>
      <c r="C625" s="1">
        <v>41827</v>
      </c>
      <c r="D625" t="s">
        <v>88</v>
      </c>
      <c r="E625">
        <v>4</v>
      </c>
      <c r="F625">
        <v>28</v>
      </c>
      <c r="G625" t="s">
        <v>306</v>
      </c>
      <c r="H625" t="s">
        <v>71</v>
      </c>
      <c r="I625" t="s">
        <v>234</v>
      </c>
    </row>
    <row r="626" spans="1:9" hidden="1">
      <c r="A626" t="s">
        <v>6</v>
      </c>
      <c r="B626" t="s">
        <v>77</v>
      </c>
      <c r="C626" s="1">
        <v>41827</v>
      </c>
      <c r="D626" t="s">
        <v>25</v>
      </c>
      <c r="E626">
        <v>18</v>
      </c>
      <c r="F626">
        <v>28</v>
      </c>
      <c r="G626" t="s">
        <v>306</v>
      </c>
      <c r="H626" t="s">
        <v>71</v>
      </c>
      <c r="I626" t="s">
        <v>205</v>
      </c>
    </row>
    <row r="627" spans="1:9" hidden="1">
      <c r="A627" t="s">
        <v>6</v>
      </c>
      <c r="B627" t="s">
        <v>77</v>
      </c>
      <c r="C627" s="1">
        <v>41834</v>
      </c>
      <c r="D627" t="s">
        <v>34</v>
      </c>
      <c r="E627">
        <v>4</v>
      </c>
      <c r="F627">
        <v>29</v>
      </c>
      <c r="G627" t="s">
        <v>306</v>
      </c>
      <c r="H627" t="s">
        <v>71</v>
      </c>
      <c r="I627" t="s">
        <v>34</v>
      </c>
    </row>
    <row r="628" spans="1:9" hidden="1">
      <c r="A628" t="s">
        <v>6</v>
      </c>
      <c r="B628" t="s">
        <v>77</v>
      </c>
      <c r="C628" s="1">
        <v>41834</v>
      </c>
      <c r="D628" t="s">
        <v>88</v>
      </c>
      <c r="E628">
        <v>21</v>
      </c>
      <c r="F628">
        <v>29</v>
      </c>
      <c r="G628" t="s">
        <v>306</v>
      </c>
      <c r="H628" t="s">
        <v>71</v>
      </c>
      <c r="I628" t="s">
        <v>234</v>
      </c>
    </row>
    <row r="629" spans="1:9" hidden="1">
      <c r="A629" t="s">
        <v>6</v>
      </c>
      <c r="B629" t="s">
        <v>77</v>
      </c>
      <c r="C629" s="1">
        <v>41834</v>
      </c>
      <c r="D629" t="s">
        <v>97</v>
      </c>
      <c r="E629">
        <v>2</v>
      </c>
      <c r="F629">
        <v>29</v>
      </c>
      <c r="G629" t="s">
        <v>306</v>
      </c>
      <c r="H629" t="s">
        <v>71</v>
      </c>
      <c r="I629" t="s">
        <v>97</v>
      </c>
    </row>
    <row r="630" spans="1:9" hidden="1">
      <c r="A630" t="s">
        <v>6</v>
      </c>
      <c r="B630" t="s">
        <v>77</v>
      </c>
      <c r="C630" s="1">
        <v>41834</v>
      </c>
      <c r="D630" t="s">
        <v>16</v>
      </c>
      <c r="E630">
        <v>2</v>
      </c>
      <c r="F630">
        <v>29</v>
      </c>
      <c r="G630" t="s">
        <v>306</v>
      </c>
      <c r="H630" t="s">
        <v>71</v>
      </c>
      <c r="I630" t="s">
        <v>16</v>
      </c>
    </row>
    <row r="631" spans="1:9" hidden="1">
      <c r="A631" t="s">
        <v>6</v>
      </c>
      <c r="B631" t="s">
        <v>77</v>
      </c>
      <c r="C631" s="1">
        <v>41834</v>
      </c>
      <c r="D631" t="s">
        <v>25</v>
      </c>
      <c r="E631">
        <v>11</v>
      </c>
      <c r="F631">
        <v>29</v>
      </c>
      <c r="G631" t="s">
        <v>306</v>
      </c>
      <c r="H631" t="s">
        <v>71</v>
      </c>
      <c r="I631" t="s">
        <v>205</v>
      </c>
    </row>
    <row r="632" spans="1:9" hidden="1">
      <c r="A632" t="s">
        <v>6</v>
      </c>
      <c r="B632" t="s">
        <v>29</v>
      </c>
      <c r="C632" s="1">
        <v>41729</v>
      </c>
      <c r="D632" t="s">
        <v>15</v>
      </c>
      <c r="E632">
        <v>9</v>
      </c>
      <c r="F632">
        <v>14</v>
      </c>
      <c r="G632" t="s">
        <v>307</v>
      </c>
      <c r="H632" t="s">
        <v>71</v>
      </c>
      <c r="I632" t="s">
        <v>233</v>
      </c>
    </row>
    <row r="633" spans="1:9" hidden="1">
      <c r="A633" t="s">
        <v>6</v>
      </c>
      <c r="B633" t="s">
        <v>29</v>
      </c>
      <c r="C633" s="1">
        <v>41729</v>
      </c>
      <c r="D633" t="s">
        <v>8</v>
      </c>
      <c r="E633">
        <v>10</v>
      </c>
      <c r="F633">
        <v>14</v>
      </c>
      <c r="G633" t="s">
        <v>307</v>
      </c>
      <c r="H633" t="s">
        <v>71</v>
      </c>
      <c r="I633" t="s">
        <v>8</v>
      </c>
    </row>
    <row r="634" spans="1:9" hidden="1">
      <c r="A634" t="s">
        <v>6</v>
      </c>
      <c r="B634" t="s">
        <v>29</v>
      </c>
      <c r="C634" s="1">
        <v>41729</v>
      </c>
      <c r="D634" t="s">
        <v>13</v>
      </c>
      <c r="E634">
        <v>21</v>
      </c>
      <c r="F634">
        <v>14</v>
      </c>
      <c r="G634" t="s">
        <v>307</v>
      </c>
      <c r="H634" t="s">
        <v>71</v>
      </c>
      <c r="I634" t="s">
        <v>13</v>
      </c>
    </row>
    <row r="635" spans="1:9" hidden="1">
      <c r="A635" t="s">
        <v>6</v>
      </c>
      <c r="B635" t="s">
        <v>7</v>
      </c>
      <c r="C635" s="1">
        <v>41736</v>
      </c>
      <c r="D635" t="s">
        <v>30</v>
      </c>
      <c r="E635">
        <v>8</v>
      </c>
      <c r="F635">
        <v>15</v>
      </c>
      <c r="G635" t="s">
        <v>307</v>
      </c>
      <c r="H635" t="s">
        <v>71</v>
      </c>
      <c r="I635" t="s">
        <v>30</v>
      </c>
    </row>
    <row r="636" spans="1:9" hidden="1">
      <c r="A636" t="s">
        <v>6</v>
      </c>
      <c r="B636" t="s">
        <v>7</v>
      </c>
      <c r="C636" s="1">
        <v>41736</v>
      </c>
      <c r="D636" t="s">
        <v>13</v>
      </c>
      <c r="E636">
        <v>32</v>
      </c>
      <c r="F636">
        <v>15</v>
      </c>
      <c r="G636" t="s">
        <v>307</v>
      </c>
      <c r="H636" t="s">
        <v>71</v>
      </c>
      <c r="I636" t="s">
        <v>13</v>
      </c>
    </row>
    <row r="637" spans="1:9" hidden="1">
      <c r="A637" t="s">
        <v>6</v>
      </c>
      <c r="B637" t="s">
        <v>7</v>
      </c>
      <c r="C637" s="1">
        <v>41743</v>
      </c>
      <c r="D637" t="s">
        <v>9</v>
      </c>
      <c r="E637">
        <v>16</v>
      </c>
      <c r="F637">
        <v>16</v>
      </c>
      <c r="G637" t="s">
        <v>307</v>
      </c>
      <c r="H637" t="s">
        <v>71</v>
      </c>
      <c r="I637" t="s">
        <v>9</v>
      </c>
    </row>
    <row r="638" spans="1:9" hidden="1">
      <c r="A638" t="s">
        <v>6</v>
      </c>
      <c r="B638" t="s">
        <v>7</v>
      </c>
      <c r="C638" s="1">
        <v>41743</v>
      </c>
      <c r="D638" t="s">
        <v>13</v>
      </c>
      <c r="E638">
        <v>24</v>
      </c>
      <c r="F638">
        <v>16</v>
      </c>
      <c r="G638" t="s">
        <v>307</v>
      </c>
      <c r="H638" t="s">
        <v>71</v>
      </c>
      <c r="I638" t="s">
        <v>13</v>
      </c>
    </row>
    <row r="639" spans="1:9" hidden="1">
      <c r="A639" t="s">
        <v>6</v>
      </c>
      <c r="B639" t="s">
        <v>7</v>
      </c>
      <c r="C639" s="1">
        <v>41750</v>
      </c>
      <c r="D639" t="s">
        <v>13</v>
      </c>
      <c r="E639">
        <v>40</v>
      </c>
      <c r="F639">
        <v>17</v>
      </c>
      <c r="G639" t="s">
        <v>307</v>
      </c>
      <c r="H639" t="s">
        <v>71</v>
      </c>
      <c r="I639" t="s">
        <v>13</v>
      </c>
    </row>
    <row r="640" spans="1:9" hidden="1">
      <c r="A640" t="s">
        <v>6</v>
      </c>
      <c r="B640" t="s">
        <v>7</v>
      </c>
      <c r="C640" s="1">
        <v>41757</v>
      </c>
      <c r="D640" t="s">
        <v>34</v>
      </c>
      <c r="E640">
        <v>4</v>
      </c>
      <c r="F640">
        <v>18</v>
      </c>
      <c r="G640" t="s">
        <v>307</v>
      </c>
      <c r="H640" t="s">
        <v>71</v>
      </c>
      <c r="I640" t="s">
        <v>34</v>
      </c>
    </row>
    <row r="641" spans="1:9" hidden="1">
      <c r="A641" t="s">
        <v>6</v>
      </c>
      <c r="B641" t="s">
        <v>7</v>
      </c>
      <c r="C641" s="1">
        <v>41757</v>
      </c>
      <c r="D641" t="s">
        <v>30</v>
      </c>
      <c r="E641">
        <v>16</v>
      </c>
      <c r="F641">
        <v>18</v>
      </c>
      <c r="G641" t="s">
        <v>307</v>
      </c>
      <c r="H641" t="s">
        <v>71</v>
      </c>
      <c r="I641" t="s">
        <v>30</v>
      </c>
    </row>
    <row r="642" spans="1:9" hidden="1">
      <c r="A642" t="s">
        <v>6</v>
      </c>
      <c r="B642" t="s">
        <v>7</v>
      </c>
      <c r="C642" s="1">
        <v>41757</v>
      </c>
      <c r="D642" t="s">
        <v>13</v>
      </c>
      <c r="E642">
        <v>28</v>
      </c>
      <c r="F642">
        <v>18</v>
      </c>
      <c r="G642" t="s">
        <v>307</v>
      </c>
      <c r="H642" t="s">
        <v>71</v>
      </c>
      <c r="I642" t="s">
        <v>13</v>
      </c>
    </row>
    <row r="643" spans="1:9" hidden="1">
      <c r="A643" t="s">
        <v>6</v>
      </c>
      <c r="B643" t="s">
        <v>74</v>
      </c>
      <c r="C643" s="1">
        <v>41764</v>
      </c>
      <c r="D643" t="s">
        <v>13</v>
      </c>
      <c r="E643">
        <v>24</v>
      </c>
      <c r="F643">
        <v>19</v>
      </c>
      <c r="G643" t="s">
        <v>307</v>
      </c>
      <c r="H643" t="s">
        <v>71</v>
      </c>
      <c r="I643" t="s">
        <v>13</v>
      </c>
    </row>
    <row r="644" spans="1:9" hidden="1">
      <c r="A644" t="s">
        <v>6</v>
      </c>
      <c r="B644" t="s">
        <v>74</v>
      </c>
      <c r="C644" s="1">
        <v>41764</v>
      </c>
      <c r="D644" t="s">
        <v>66</v>
      </c>
      <c r="E644">
        <v>16</v>
      </c>
      <c r="F644">
        <v>19</v>
      </c>
      <c r="G644" t="s">
        <v>307</v>
      </c>
      <c r="H644" t="s">
        <v>71</v>
      </c>
      <c r="I644" t="s">
        <v>231</v>
      </c>
    </row>
    <row r="645" spans="1:9" hidden="1">
      <c r="A645" t="s">
        <v>6</v>
      </c>
      <c r="B645" t="s">
        <v>74</v>
      </c>
      <c r="C645" s="1">
        <v>41771</v>
      </c>
      <c r="D645" t="s">
        <v>25</v>
      </c>
      <c r="E645">
        <v>8</v>
      </c>
      <c r="F645">
        <v>20</v>
      </c>
      <c r="G645" t="s">
        <v>307</v>
      </c>
      <c r="H645" t="s">
        <v>71</v>
      </c>
      <c r="I645" t="s">
        <v>205</v>
      </c>
    </row>
    <row r="646" spans="1:9" hidden="1">
      <c r="A646" t="s">
        <v>6</v>
      </c>
      <c r="B646" t="s">
        <v>74</v>
      </c>
      <c r="C646" s="1">
        <v>41771</v>
      </c>
      <c r="D646" t="s">
        <v>13</v>
      </c>
      <c r="E646">
        <v>32</v>
      </c>
      <c r="F646">
        <v>20</v>
      </c>
      <c r="G646" t="s">
        <v>307</v>
      </c>
      <c r="H646" t="s">
        <v>71</v>
      </c>
      <c r="I646" t="s">
        <v>13</v>
      </c>
    </row>
    <row r="647" spans="1:9" hidden="1">
      <c r="A647" t="s">
        <v>6</v>
      </c>
      <c r="B647" t="s">
        <v>74</v>
      </c>
      <c r="C647" s="1">
        <v>41778</v>
      </c>
      <c r="D647" t="s">
        <v>20</v>
      </c>
      <c r="E647">
        <v>40</v>
      </c>
      <c r="F647">
        <v>21</v>
      </c>
      <c r="G647" t="s">
        <v>307</v>
      </c>
      <c r="H647" t="s">
        <v>71</v>
      </c>
      <c r="I647" t="s">
        <v>228</v>
      </c>
    </row>
    <row r="648" spans="1:9" hidden="1">
      <c r="A648" t="s">
        <v>6</v>
      </c>
      <c r="B648" t="s">
        <v>74</v>
      </c>
      <c r="C648" s="1">
        <v>41785</v>
      </c>
      <c r="D648" t="s">
        <v>20</v>
      </c>
      <c r="E648">
        <v>24</v>
      </c>
      <c r="F648">
        <v>22</v>
      </c>
      <c r="G648" t="s">
        <v>307</v>
      </c>
      <c r="H648" t="s">
        <v>71</v>
      </c>
      <c r="I648" t="s">
        <v>228</v>
      </c>
    </row>
    <row r="649" spans="1:9" hidden="1">
      <c r="A649" t="s">
        <v>6</v>
      </c>
      <c r="B649" t="s">
        <v>74</v>
      </c>
      <c r="C649" s="1">
        <v>41785</v>
      </c>
      <c r="D649" t="s">
        <v>85</v>
      </c>
      <c r="E649">
        <v>16</v>
      </c>
      <c r="F649">
        <v>22</v>
      </c>
      <c r="G649" t="s">
        <v>307</v>
      </c>
      <c r="H649" t="s">
        <v>71</v>
      </c>
      <c r="I649" t="s">
        <v>229</v>
      </c>
    </row>
    <row r="650" spans="1:9" hidden="1">
      <c r="A650" t="s">
        <v>6</v>
      </c>
      <c r="B650" t="s">
        <v>75</v>
      </c>
      <c r="C650" s="1">
        <v>41792</v>
      </c>
      <c r="D650" t="s">
        <v>86</v>
      </c>
      <c r="E650">
        <v>40</v>
      </c>
      <c r="F650">
        <v>23</v>
      </c>
      <c r="G650" t="s">
        <v>307</v>
      </c>
      <c r="H650" t="s">
        <v>71</v>
      </c>
      <c r="I650" t="s">
        <v>232</v>
      </c>
    </row>
    <row r="651" spans="1:9" hidden="1">
      <c r="A651" t="s">
        <v>6</v>
      </c>
      <c r="B651" t="s">
        <v>75</v>
      </c>
      <c r="C651" s="1">
        <v>41799</v>
      </c>
      <c r="D651" t="s">
        <v>13</v>
      </c>
      <c r="E651">
        <v>8</v>
      </c>
      <c r="F651">
        <v>24</v>
      </c>
      <c r="G651" t="s">
        <v>307</v>
      </c>
      <c r="H651" t="s">
        <v>71</v>
      </c>
      <c r="I651" t="s">
        <v>13</v>
      </c>
    </row>
    <row r="652" spans="1:9" hidden="1">
      <c r="A652" t="s">
        <v>6</v>
      </c>
      <c r="B652" t="s">
        <v>75</v>
      </c>
      <c r="C652" s="1">
        <v>41799</v>
      </c>
      <c r="D652" t="s">
        <v>76</v>
      </c>
      <c r="E652">
        <v>8</v>
      </c>
      <c r="F652">
        <v>24</v>
      </c>
      <c r="G652" t="s">
        <v>307</v>
      </c>
      <c r="H652" t="s">
        <v>71</v>
      </c>
      <c r="I652" t="s">
        <v>207</v>
      </c>
    </row>
    <row r="653" spans="1:9" hidden="1">
      <c r="A653" t="s">
        <v>6</v>
      </c>
      <c r="B653" t="s">
        <v>75</v>
      </c>
      <c r="C653" s="1">
        <v>41799</v>
      </c>
      <c r="D653" t="s">
        <v>86</v>
      </c>
      <c r="E653">
        <v>24</v>
      </c>
      <c r="F653">
        <v>24</v>
      </c>
      <c r="G653" t="s">
        <v>307</v>
      </c>
      <c r="H653" t="s">
        <v>71</v>
      </c>
      <c r="I653" t="s">
        <v>232</v>
      </c>
    </row>
    <row r="654" spans="1:9" hidden="1">
      <c r="A654" t="s">
        <v>6</v>
      </c>
      <c r="B654" t="s">
        <v>75</v>
      </c>
      <c r="C654" s="1">
        <v>41806</v>
      </c>
      <c r="D654" t="s">
        <v>88</v>
      </c>
      <c r="E654">
        <v>24</v>
      </c>
      <c r="F654">
        <v>25</v>
      </c>
      <c r="G654" t="s">
        <v>307</v>
      </c>
      <c r="H654" t="s">
        <v>71</v>
      </c>
      <c r="I654" t="s">
        <v>234</v>
      </c>
    </row>
    <row r="655" spans="1:9" hidden="1">
      <c r="A655" t="s">
        <v>6</v>
      </c>
      <c r="B655" t="s">
        <v>75</v>
      </c>
      <c r="C655" s="1">
        <v>41806</v>
      </c>
      <c r="D655" t="s">
        <v>86</v>
      </c>
      <c r="E655">
        <v>16</v>
      </c>
      <c r="F655">
        <v>25</v>
      </c>
      <c r="G655" t="s">
        <v>307</v>
      </c>
      <c r="H655" t="s">
        <v>71</v>
      </c>
      <c r="I655" t="s">
        <v>232</v>
      </c>
    </row>
    <row r="656" spans="1:9" hidden="1">
      <c r="A656" t="s">
        <v>6</v>
      </c>
      <c r="B656" t="s">
        <v>75</v>
      </c>
      <c r="C656" s="1">
        <v>41813</v>
      </c>
      <c r="D656" t="s">
        <v>92</v>
      </c>
      <c r="E656">
        <v>16</v>
      </c>
      <c r="F656">
        <v>26</v>
      </c>
      <c r="G656" t="s">
        <v>307</v>
      </c>
      <c r="H656" t="s">
        <v>71</v>
      </c>
      <c r="I656" t="s">
        <v>235</v>
      </c>
    </row>
    <row r="657" spans="1:9" hidden="1">
      <c r="A657" t="s">
        <v>6</v>
      </c>
      <c r="B657" t="s">
        <v>75</v>
      </c>
      <c r="C657" s="1">
        <v>41813</v>
      </c>
      <c r="D657" t="s">
        <v>86</v>
      </c>
      <c r="E657">
        <v>24</v>
      </c>
      <c r="F657">
        <v>26</v>
      </c>
      <c r="G657" t="s">
        <v>307</v>
      </c>
      <c r="H657" t="s">
        <v>71</v>
      </c>
      <c r="I657" t="s">
        <v>232</v>
      </c>
    </row>
    <row r="658" spans="1:9" hidden="1">
      <c r="A658" t="s">
        <v>6</v>
      </c>
      <c r="B658" t="s">
        <v>75</v>
      </c>
      <c r="C658" s="1">
        <v>41820</v>
      </c>
      <c r="D658" t="s">
        <v>66</v>
      </c>
      <c r="E658">
        <v>40</v>
      </c>
      <c r="F658">
        <v>27</v>
      </c>
      <c r="G658" t="s">
        <v>307</v>
      </c>
      <c r="H658" t="s">
        <v>71</v>
      </c>
      <c r="I658" t="s">
        <v>231</v>
      </c>
    </row>
    <row r="659" spans="1:9" hidden="1">
      <c r="A659" t="s">
        <v>6</v>
      </c>
      <c r="B659" t="s">
        <v>77</v>
      </c>
      <c r="C659" s="1">
        <v>41827</v>
      </c>
      <c r="D659" t="s">
        <v>92</v>
      </c>
      <c r="E659">
        <v>16</v>
      </c>
      <c r="F659">
        <v>28</v>
      </c>
      <c r="G659" t="s">
        <v>307</v>
      </c>
      <c r="H659" t="s">
        <v>71</v>
      </c>
      <c r="I659" t="s">
        <v>235</v>
      </c>
    </row>
    <row r="660" spans="1:9" hidden="1">
      <c r="A660" t="s">
        <v>6</v>
      </c>
      <c r="B660" t="s">
        <v>77</v>
      </c>
      <c r="C660" s="1">
        <v>41827</v>
      </c>
      <c r="D660" t="s">
        <v>13</v>
      </c>
      <c r="E660">
        <v>24</v>
      </c>
      <c r="F660">
        <v>28</v>
      </c>
      <c r="G660" t="s">
        <v>307</v>
      </c>
      <c r="H660" t="s">
        <v>71</v>
      </c>
      <c r="I660" t="s">
        <v>13</v>
      </c>
    </row>
    <row r="661" spans="1:9" hidden="1">
      <c r="A661" t="s">
        <v>6</v>
      </c>
      <c r="B661" t="s">
        <v>77</v>
      </c>
      <c r="C661" s="1">
        <v>41834</v>
      </c>
      <c r="D661" t="s">
        <v>68</v>
      </c>
      <c r="E661">
        <v>24</v>
      </c>
      <c r="F661">
        <v>29</v>
      </c>
      <c r="G661" t="s">
        <v>307</v>
      </c>
      <c r="H661" t="s">
        <v>71</v>
      </c>
      <c r="I661" t="s">
        <v>68</v>
      </c>
    </row>
    <row r="662" spans="1:9" hidden="1">
      <c r="A662" t="s">
        <v>6</v>
      </c>
      <c r="B662" t="s">
        <v>77</v>
      </c>
      <c r="C662" s="1">
        <v>41834</v>
      </c>
      <c r="D662" t="s">
        <v>66</v>
      </c>
      <c r="E662">
        <v>16</v>
      </c>
      <c r="F662">
        <v>29</v>
      </c>
      <c r="G662" t="s">
        <v>307</v>
      </c>
      <c r="H662" t="s">
        <v>71</v>
      </c>
      <c r="I662" t="s">
        <v>231</v>
      </c>
    </row>
    <row r="663" spans="1:9" hidden="1">
      <c r="A663" t="s">
        <v>6</v>
      </c>
      <c r="B663" t="s">
        <v>77</v>
      </c>
      <c r="C663" s="1">
        <v>41841</v>
      </c>
      <c r="D663" t="s">
        <v>68</v>
      </c>
      <c r="E663">
        <v>16</v>
      </c>
      <c r="F663">
        <v>30</v>
      </c>
      <c r="G663" t="s">
        <v>307</v>
      </c>
      <c r="H663" t="s">
        <v>71</v>
      </c>
      <c r="I663" t="s">
        <v>68</v>
      </c>
    </row>
    <row r="664" spans="1:9" hidden="1">
      <c r="A664" t="s">
        <v>6</v>
      </c>
      <c r="B664" t="s">
        <v>77</v>
      </c>
      <c r="C664" s="1">
        <v>41841</v>
      </c>
      <c r="D664" t="s">
        <v>91</v>
      </c>
      <c r="E664">
        <v>24</v>
      </c>
      <c r="F664">
        <v>30</v>
      </c>
      <c r="G664" t="s">
        <v>307</v>
      </c>
      <c r="H664" t="s">
        <v>71</v>
      </c>
      <c r="I664" t="s">
        <v>222</v>
      </c>
    </row>
    <row r="665" spans="1:9" hidden="1">
      <c r="A665" t="s">
        <v>6</v>
      </c>
      <c r="B665" t="s">
        <v>77</v>
      </c>
      <c r="C665" s="1">
        <v>41848</v>
      </c>
      <c r="D665" t="s">
        <v>65</v>
      </c>
      <c r="E665">
        <v>24</v>
      </c>
      <c r="F665">
        <v>31</v>
      </c>
      <c r="G665" t="s">
        <v>307</v>
      </c>
      <c r="H665" t="s">
        <v>71</v>
      </c>
      <c r="I665" t="s">
        <v>240</v>
      </c>
    </row>
    <row r="666" spans="1:9" hidden="1">
      <c r="A666" t="s">
        <v>6</v>
      </c>
      <c r="B666" t="s">
        <v>77</v>
      </c>
      <c r="C666" s="1">
        <v>41848</v>
      </c>
      <c r="D666" t="s">
        <v>13</v>
      </c>
      <c r="E666">
        <v>16</v>
      </c>
      <c r="F666">
        <v>31</v>
      </c>
      <c r="G666" t="s">
        <v>307</v>
      </c>
      <c r="H666" t="s">
        <v>71</v>
      </c>
      <c r="I666" t="s">
        <v>13</v>
      </c>
    </row>
    <row r="667" spans="1:9">
      <c r="A667" t="s">
        <v>6</v>
      </c>
      <c r="B667" t="s">
        <v>79</v>
      </c>
      <c r="C667" s="1">
        <v>41855</v>
      </c>
      <c r="D667" t="s">
        <v>65</v>
      </c>
      <c r="E667">
        <v>16</v>
      </c>
      <c r="F667">
        <v>32</v>
      </c>
      <c r="G667" t="s">
        <v>307</v>
      </c>
      <c r="H667" t="s">
        <v>71</v>
      </c>
      <c r="I667" t="s">
        <v>240</v>
      </c>
    </row>
    <row r="668" spans="1:9">
      <c r="A668" t="s">
        <v>6</v>
      </c>
      <c r="B668" t="s">
        <v>79</v>
      </c>
      <c r="C668" s="1">
        <v>41855</v>
      </c>
      <c r="D668" t="s">
        <v>103</v>
      </c>
      <c r="E668">
        <v>24</v>
      </c>
      <c r="F668">
        <v>32</v>
      </c>
      <c r="G668" t="s">
        <v>307</v>
      </c>
      <c r="H668" t="s">
        <v>71</v>
      </c>
      <c r="I668" t="s">
        <v>246</v>
      </c>
    </row>
    <row r="669" spans="1:9">
      <c r="A669" t="s">
        <v>6</v>
      </c>
      <c r="B669" t="s">
        <v>79</v>
      </c>
      <c r="C669" s="1">
        <v>41862</v>
      </c>
      <c r="D669" t="s">
        <v>65</v>
      </c>
      <c r="E669">
        <v>8</v>
      </c>
      <c r="F669">
        <v>33</v>
      </c>
      <c r="G669" t="s">
        <v>307</v>
      </c>
      <c r="H669" t="s">
        <v>71</v>
      </c>
      <c r="I669" t="s">
        <v>240</v>
      </c>
    </row>
    <row r="670" spans="1:9">
      <c r="A670" t="s">
        <v>6</v>
      </c>
      <c r="B670" t="s">
        <v>79</v>
      </c>
      <c r="C670" s="1">
        <v>41862</v>
      </c>
      <c r="D670" t="s">
        <v>9</v>
      </c>
      <c r="E670">
        <v>16</v>
      </c>
      <c r="F670">
        <v>33</v>
      </c>
      <c r="G670" t="s">
        <v>307</v>
      </c>
      <c r="H670" t="s">
        <v>71</v>
      </c>
      <c r="I670" t="s">
        <v>9</v>
      </c>
    </row>
    <row r="671" spans="1:9">
      <c r="A671" t="s">
        <v>6</v>
      </c>
      <c r="B671" t="s">
        <v>79</v>
      </c>
      <c r="C671" s="1">
        <v>41862</v>
      </c>
      <c r="D671" t="s">
        <v>13</v>
      </c>
      <c r="E671">
        <v>8</v>
      </c>
      <c r="F671">
        <v>33</v>
      </c>
      <c r="G671" t="s">
        <v>307</v>
      </c>
      <c r="H671" t="s">
        <v>71</v>
      </c>
      <c r="I671" t="s">
        <v>13</v>
      </c>
    </row>
    <row r="672" spans="1:9">
      <c r="A672" t="s">
        <v>6</v>
      </c>
      <c r="B672" t="s">
        <v>79</v>
      </c>
      <c r="C672" s="1">
        <v>41862</v>
      </c>
      <c r="D672" t="s">
        <v>91</v>
      </c>
      <c r="E672">
        <v>8</v>
      </c>
      <c r="F672">
        <v>33</v>
      </c>
      <c r="G672" t="s">
        <v>307</v>
      </c>
      <c r="H672" t="s">
        <v>71</v>
      </c>
      <c r="I672" t="s">
        <v>222</v>
      </c>
    </row>
    <row r="673" spans="1:9">
      <c r="A673" t="s">
        <v>6</v>
      </c>
      <c r="B673" t="s">
        <v>79</v>
      </c>
      <c r="C673" s="1">
        <v>41869</v>
      </c>
      <c r="D673" t="s">
        <v>9</v>
      </c>
      <c r="E673">
        <v>8</v>
      </c>
      <c r="F673">
        <v>34</v>
      </c>
      <c r="G673" t="s">
        <v>307</v>
      </c>
      <c r="H673" t="s">
        <v>71</v>
      </c>
      <c r="I673" t="s">
        <v>9</v>
      </c>
    </row>
    <row r="674" spans="1:9">
      <c r="A674" t="s">
        <v>6</v>
      </c>
      <c r="B674" t="s">
        <v>79</v>
      </c>
      <c r="C674" s="1">
        <v>41869</v>
      </c>
      <c r="D674" t="s">
        <v>100</v>
      </c>
      <c r="E674">
        <v>28</v>
      </c>
      <c r="F674">
        <v>34</v>
      </c>
      <c r="G674" t="s">
        <v>307</v>
      </c>
      <c r="H674" t="s">
        <v>71</v>
      </c>
      <c r="I674" t="s">
        <v>221</v>
      </c>
    </row>
    <row r="675" spans="1:9">
      <c r="A675" t="s">
        <v>6</v>
      </c>
      <c r="B675" t="s">
        <v>79</v>
      </c>
      <c r="C675" s="1">
        <v>41869</v>
      </c>
      <c r="D675" t="s">
        <v>91</v>
      </c>
      <c r="E675">
        <v>4</v>
      </c>
      <c r="F675">
        <v>34</v>
      </c>
      <c r="G675" t="s">
        <v>307</v>
      </c>
      <c r="H675" t="s">
        <v>71</v>
      </c>
      <c r="I675" t="s">
        <v>222</v>
      </c>
    </row>
    <row r="676" spans="1:9">
      <c r="A676" t="s">
        <v>6</v>
      </c>
      <c r="B676" t="s">
        <v>79</v>
      </c>
      <c r="C676" s="1">
        <v>41876</v>
      </c>
      <c r="D676" t="s">
        <v>36</v>
      </c>
      <c r="E676">
        <v>8</v>
      </c>
      <c r="F676">
        <v>35</v>
      </c>
      <c r="G676" t="s">
        <v>307</v>
      </c>
      <c r="H676" t="s">
        <v>71</v>
      </c>
      <c r="I676" t="s">
        <v>213</v>
      </c>
    </row>
    <row r="677" spans="1:9">
      <c r="A677" t="s">
        <v>6</v>
      </c>
      <c r="B677" t="s">
        <v>79</v>
      </c>
      <c r="C677" s="1">
        <v>41876</v>
      </c>
      <c r="D677" t="s">
        <v>8</v>
      </c>
      <c r="E677">
        <v>8</v>
      </c>
      <c r="F677">
        <v>35</v>
      </c>
      <c r="G677" t="s">
        <v>307</v>
      </c>
      <c r="H677" t="s">
        <v>71</v>
      </c>
      <c r="I677" t="s">
        <v>8</v>
      </c>
    </row>
    <row r="678" spans="1:9">
      <c r="A678" t="s">
        <v>6</v>
      </c>
      <c r="B678" t="s">
        <v>79</v>
      </c>
      <c r="C678" s="1">
        <v>41876</v>
      </c>
      <c r="D678" t="s">
        <v>9</v>
      </c>
      <c r="E678">
        <v>4</v>
      </c>
      <c r="F678">
        <v>35</v>
      </c>
      <c r="G678" t="s">
        <v>307</v>
      </c>
      <c r="H678" t="s">
        <v>71</v>
      </c>
      <c r="I678" t="s">
        <v>9</v>
      </c>
    </row>
    <row r="679" spans="1:9">
      <c r="A679" t="s">
        <v>6</v>
      </c>
      <c r="B679" t="s">
        <v>79</v>
      </c>
      <c r="C679" s="1">
        <v>41876</v>
      </c>
      <c r="D679" t="s">
        <v>100</v>
      </c>
      <c r="E679">
        <v>20</v>
      </c>
      <c r="F679">
        <v>35</v>
      </c>
      <c r="G679" t="s">
        <v>307</v>
      </c>
      <c r="H679" t="s">
        <v>71</v>
      </c>
      <c r="I679" t="s">
        <v>221</v>
      </c>
    </row>
    <row r="680" spans="1:9" hidden="1">
      <c r="A680" t="s">
        <v>6</v>
      </c>
      <c r="B680" t="s">
        <v>81</v>
      </c>
      <c r="C680" s="1">
        <v>41883</v>
      </c>
      <c r="D680" t="s">
        <v>15</v>
      </c>
      <c r="E680">
        <v>24</v>
      </c>
      <c r="F680">
        <v>36</v>
      </c>
      <c r="G680" t="s">
        <v>307</v>
      </c>
      <c r="H680" t="s">
        <v>71</v>
      </c>
      <c r="I680" t="s">
        <v>233</v>
      </c>
    </row>
    <row r="681" spans="1:9" hidden="1">
      <c r="A681" t="s">
        <v>6</v>
      </c>
      <c r="B681" t="s">
        <v>81</v>
      </c>
      <c r="C681" s="1">
        <v>41883</v>
      </c>
      <c r="D681" t="s">
        <v>9</v>
      </c>
      <c r="E681">
        <v>8</v>
      </c>
      <c r="F681">
        <v>36</v>
      </c>
      <c r="G681" t="s">
        <v>307</v>
      </c>
      <c r="H681" t="s">
        <v>71</v>
      </c>
      <c r="I681" t="s">
        <v>9</v>
      </c>
    </row>
    <row r="682" spans="1:9" hidden="1">
      <c r="A682" t="s">
        <v>6</v>
      </c>
      <c r="B682" t="s">
        <v>81</v>
      </c>
      <c r="C682" s="1">
        <v>41883</v>
      </c>
      <c r="D682" t="s">
        <v>13</v>
      </c>
      <c r="E682">
        <v>8</v>
      </c>
      <c r="F682">
        <v>36</v>
      </c>
      <c r="G682" t="s">
        <v>307</v>
      </c>
      <c r="H682" t="s">
        <v>71</v>
      </c>
      <c r="I682" t="s">
        <v>13</v>
      </c>
    </row>
    <row r="683" spans="1:9" hidden="1">
      <c r="A683" t="s">
        <v>6</v>
      </c>
      <c r="B683" t="s">
        <v>81</v>
      </c>
      <c r="C683" s="1">
        <v>41890</v>
      </c>
      <c r="D683" t="s">
        <v>30</v>
      </c>
      <c r="E683">
        <v>8</v>
      </c>
      <c r="F683">
        <v>37</v>
      </c>
      <c r="G683" t="s">
        <v>307</v>
      </c>
      <c r="H683" t="s">
        <v>71</v>
      </c>
      <c r="I683" t="s">
        <v>30</v>
      </c>
    </row>
    <row r="684" spans="1:9" hidden="1">
      <c r="A684" t="s">
        <v>6</v>
      </c>
      <c r="B684" t="s">
        <v>81</v>
      </c>
      <c r="C684" s="1">
        <v>41890</v>
      </c>
      <c r="D684" t="s">
        <v>15</v>
      </c>
      <c r="E684">
        <v>8</v>
      </c>
      <c r="F684">
        <v>37</v>
      </c>
      <c r="G684" t="s">
        <v>307</v>
      </c>
      <c r="H684" t="s">
        <v>71</v>
      </c>
      <c r="I684" t="s">
        <v>233</v>
      </c>
    </row>
    <row r="685" spans="1:9" hidden="1">
      <c r="A685" t="s">
        <v>6</v>
      </c>
      <c r="B685" t="s">
        <v>81</v>
      </c>
      <c r="C685" s="1">
        <v>41890</v>
      </c>
      <c r="D685" t="s">
        <v>13</v>
      </c>
      <c r="E685">
        <v>16</v>
      </c>
      <c r="F685">
        <v>37</v>
      </c>
      <c r="G685" t="s">
        <v>307</v>
      </c>
      <c r="H685" t="s">
        <v>71</v>
      </c>
      <c r="I685" t="s">
        <v>13</v>
      </c>
    </row>
    <row r="686" spans="1:9" hidden="1">
      <c r="A686" t="s">
        <v>6</v>
      </c>
      <c r="B686" t="s">
        <v>81</v>
      </c>
      <c r="C686" s="1">
        <v>41890</v>
      </c>
      <c r="D686" t="s">
        <v>100</v>
      </c>
      <c r="E686">
        <v>8</v>
      </c>
      <c r="F686">
        <v>37</v>
      </c>
      <c r="G686" t="s">
        <v>307</v>
      </c>
      <c r="H686" t="s">
        <v>71</v>
      </c>
      <c r="I686" t="s">
        <v>221</v>
      </c>
    </row>
    <row r="687" spans="1:9" hidden="1">
      <c r="A687" t="s">
        <v>6</v>
      </c>
      <c r="B687" t="s">
        <v>81</v>
      </c>
      <c r="C687" s="1">
        <v>41897</v>
      </c>
      <c r="D687" t="s">
        <v>15</v>
      </c>
      <c r="E687">
        <v>24</v>
      </c>
      <c r="F687">
        <v>38</v>
      </c>
      <c r="G687" t="s">
        <v>307</v>
      </c>
      <c r="H687" t="s">
        <v>71</v>
      </c>
      <c r="I687" t="s">
        <v>233</v>
      </c>
    </row>
    <row r="688" spans="1:9" hidden="1">
      <c r="A688" t="s">
        <v>6</v>
      </c>
      <c r="B688" t="s">
        <v>81</v>
      </c>
      <c r="C688" s="1">
        <v>41897</v>
      </c>
      <c r="D688" t="s">
        <v>9</v>
      </c>
      <c r="E688">
        <v>16</v>
      </c>
      <c r="F688">
        <v>38</v>
      </c>
      <c r="G688" t="s">
        <v>307</v>
      </c>
      <c r="H688" t="s">
        <v>71</v>
      </c>
      <c r="I688" t="s">
        <v>9</v>
      </c>
    </row>
    <row r="689" spans="1:9" hidden="1">
      <c r="A689" t="s">
        <v>6</v>
      </c>
      <c r="B689" t="s">
        <v>81</v>
      </c>
      <c r="C689" s="1">
        <v>41904</v>
      </c>
      <c r="D689" t="s">
        <v>15</v>
      </c>
      <c r="E689">
        <v>24</v>
      </c>
      <c r="F689">
        <v>39</v>
      </c>
      <c r="G689" t="s">
        <v>307</v>
      </c>
      <c r="H689" t="s">
        <v>71</v>
      </c>
      <c r="I689" t="s">
        <v>233</v>
      </c>
    </row>
    <row r="690" spans="1:9" hidden="1">
      <c r="A690" t="s">
        <v>6</v>
      </c>
      <c r="B690" t="s">
        <v>81</v>
      </c>
      <c r="C690" s="1">
        <v>41904</v>
      </c>
      <c r="D690" t="s">
        <v>100</v>
      </c>
      <c r="E690">
        <v>16</v>
      </c>
      <c r="F690">
        <v>39</v>
      </c>
      <c r="G690" t="s">
        <v>307</v>
      </c>
      <c r="H690" t="s">
        <v>71</v>
      </c>
      <c r="I690" t="s">
        <v>221</v>
      </c>
    </row>
    <row r="691" spans="1:9" hidden="1">
      <c r="A691" t="s">
        <v>6</v>
      </c>
      <c r="B691" t="s">
        <v>81</v>
      </c>
      <c r="C691" s="1">
        <v>41911</v>
      </c>
      <c r="D691" t="s">
        <v>30</v>
      </c>
      <c r="E691">
        <v>24</v>
      </c>
      <c r="F691">
        <v>40</v>
      </c>
      <c r="G691" t="s">
        <v>307</v>
      </c>
      <c r="H691" t="s">
        <v>71</v>
      </c>
      <c r="I691" t="s">
        <v>30</v>
      </c>
    </row>
    <row r="692" spans="1:9" hidden="1">
      <c r="A692" t="s">
        <v>6</v>
      </c>
      <c r="B692" t="s">
        <v>81</v>
      </c>
      <c r="C692" s="1">
        <v>41911</v>
      </c>
      <c r="D692" t="s">
        <v>15</v>
      </c>
      <c r="E692">
        <v>16</v>
      </c>
      <c r="F692">
        <v>40</v>
      </c>
      <c r="G692" t="s">
        <v>307</v>
      </c>
      <c r="H692" t="s">
        <v>71</v>
      </c>
      <c r="I692" t="s">
        <v>233</v>
      </c>
    </row>
    <row r="693" spans="1:9" hidden="1">
      <c r="A693" t="s">
        <v>6</v>
      </c>
      <c r="B693" t="s">
        <v>183</v>
      </c>
      <c r="C693" s="1">
        <v>41918</v>
      </c>
      <c r="D693" t="s">
        <v>30</v>
      </c>
      <c r="E693">
        <v>16</v>
      </c>
      <c r="F693">
        <v>41</v>
      </c>
      <c r="G693" t="s">
        <v>307</v>
      </c>
      <c r="H693" t="s">
        <v>71</v>
      </c>
      <c r="I693" t="s">
        <v>30</v>
      </c>
    </row>
    <row r="694" spans="1:9" hidden="1">
      <c r="A694" t="s">
        <v>6</v>
      </c>
      <c r="B694" t="s">
        <v>183</v>
      </c>
      <c r="C694" s="1">
        <v>41918</v>
      </c>
      <c r="D694" t="s">
        <v>9</v>
      </c>
      <c r="E694">
        <v>8</v>
      </c>
      <c r="F694">
        <v>41</v>
      </c>
      <c r="G694" t="s">
        <v>307</v>
      </c>
      <c r="H694" t="s">
        <v>71</v>
      </c>
      <c r="I694" t="s">
        <v>9</v>
      </c>
    </row>
    <row r="695" spans="1:9" hidden="1">
      <c r="A695" t="s">
        <v>6</v>
      </c>
      <c r="B695" t="s">
        <v>183</v>
      </c>
      <c r="C695" s="1">
        <v>41918</v>
      </c>
      <c r="D695" t="s">
        <v>100</v>
      </c>
      <c r="E695">
        <v>16</v>
      </c>
      <c r="F695">
        <v>41</v>
      </c>
      <c r="G695" t="s">
        <v>307</v>
      </c>
      <c r="H695" t="s">
        <v>71</v>
      </c>
      <c r="I695" t="s">
        <v>221</v>
      </c>
    </row>
    <row r="696" spans="1:9" hidden="1">
      <c r="A696" t="s">
        <v>6</v>
      </c>
      <c r="B696" t="s">
        <v>183</v>
      </c>
      <c r="C696" s="1">
        <v>41925</v>
      </c>
      <c r="D696" t="s">
        <v>92</v>
      </c>
      <c r="E696">
        <v>8</v>
      </c>
      <c r="F696">
        <v>42</v>
      </c>
      <c r="G696" t="s">
        <v>307</v>
      </c>
      <c r="H696" t="s">
        <v>71</v>
      </c>
      <c r="I696" t="s">
        <v>235</v>
      </c>
    </row>
    <row r="697" spans="1:9" hidden="1">
      <c r="A697" t="s">
        <v>6</v>
      </c>
      <c r="B697" t="s">
        <v>183</v>
      </c>
      <c r="C697" s="1">
        <v>41925</v>
      </c>
      <c r="D697" t="s">
        <v>15</v>
      </c>
      <c r="E697">
        <v>16</v>
      </c>
      <c r="F697">
        <v>42</v>
      </c>
      <c r="G697" t="s">
        <v>307</v>
      </c>
      <c r="H697" t="s">
        <v>71</v>
      </c>
      <c r="I697" t="s">
        <v>233</v>
      </c>
    </row>
    <row r="698" spans="1:9" hidden="1">
      <c r="A698" t="s">
        <v>6</v>
      </c>
      <c r="B698" t="s">
        <v>183</v>
      </c>
      <c r="C698" s="1">
        <v>41925</v>
      </c>
      <c r="D698" t="s">
        <v>100</v>
      </c>
      <c r="E698">
        <v>16</v>
      </c>
      <c r="F698">
        <v>42</v>
      </c>
      <c r="G698" t="s">
        <v>307</v>
      </c>
      <c r="H698" t="s">
        <v>71</v>
      </c>
      <c r="I698" t="s">
        <v>221</v>
      </c>
    </row>
    <row r="699" spans="1:9" hidden="1">
      <c r="A699" t="s">
        <v>6</v>
      </c>
      <c r="B699" t="s">
        <v>183</v>
      </c>
      <c r="C699" s="1">
        <v>41932</v>
      </c>
      <c r="D699" t="s">
        <v>15</v>
      </c>
      <c r="E699">
        <v>16</v>
      </c>
      <c r="F699">
        <v>43</v>
      </c>
      <c r="G699" t="s">
        <v>307</v>
      </c>
      <c r="H699" t="s">
        <v>71</v>
      </c>
      <c r="I699" t="s">
        <v>233</v>
      </c>
    </row>
    <row r="700" spans="1:9" hidden="1">
      <c r="A700" t="s">
        <v>6</v>
      </c>
      <c r="B700" t="s">
        <v>183</v>
      </c>
      <c r="C700" s="1">
        <v>41932</v>
      </c>
      <c r="D700" t="s">
        <v>13</v>
      </c>
      <c r="E700">
        <v>24</v>
      </c>
      <c r="F700">
        <v>43</v>
      </c>
      <c r="G700" t="s">
        <v>307</v>
      </c>
      <c r="H700" t="s">
        <v>71</v>
      </c>
      <c r="I700" t="s">
        <v>13</v>
      </c>
    </row>
    <row r="701" spans="1:9" hidden="1">
      <c r="A701" t="s">
        <v>6</v>
      </c>
      <c r="B701" t="s">
        <v>183</v>
      </c>
      <c r="C701" s="1">
        <v>41939</v>
      </c>
      <c r="D701" t="s">
        <v>15</v>
      </c>
      <c r="E701">
        <v>12</v>
      </c>
      <c r="F701">
        <v>44</v>
      </c>
      <c r="G701" t="s">
        <v>307</v>
      </c>
      <c r="H701" t="s">
        <v>71</v>
      </c>
      <c r="I701" t="s">
        <v>233</v>
      </c>
    </row>
    <row r="702" spans="1:9" hidden="1">
      <c r="A702" t="s">
        <v>6</v>
      </c>
      <c r="B702" t="s">
        <v>183</v>
      </c>
      <c r="C702" s="1">
        <v>41939</v>
      </c>
      <c r="D702" t="s">
        <v>9</v>
      </c>
      <c r="E702">
        <v>28</v>
      </c>
      <c r="F702">
        <v>44</v>
      </c>
      <c r="G702" t="s">
        <v>307</v>
      </c>
      <c r="H702" t="s">
        <v>71</v>
      </c>
      <c r="I702" t="s">
        <v>9</v>
      </c>
    </row>
    <row r="703" spans="1:9" hidden="1">
      <c r="A703" t="s">
        <v>6</v>
      </c>
      <c r="B703" t="s">
        <v>185</v>
      </c>
      <c r="C703" s="1">
        <v>41946</v>
      </c>
      <c r="D703" t="s">
        <v>178</v>
      </c>
      <c r="E703">
        <v>40</v>
      </c>
      <c r="F703">
        <v>45</v>
      </c>
      <c r="G703" t="s">
        <v>307</v>
      </c>
      <c r="H703" t="s">
        <v>71</v>
      </c>
      <c r="I703" t="s">
        <v>244</v>
      </c>
    </row>
    <row r="704" spans="1:9" hidden="1">
      <c r="A704" t="s">
        <v>6</v>
      </c>
      <c r="B704" t="s">
        <v>185</v>
      </c>
      <c r="C704" s="1">
        <v>41953</v>
      </c>
      <c r="D704" t="s">
        <v>12</v>
      </c>
      <c r="E704">
        <v>40</v>
      </c>
      <c r="F704">
        <v>46</v>
      </c>
      <c r="G704" t="s">
        <v>307</v>
      </c>
      <c r="H704" t="s">
        <v>71</v>
      </c>
      <c r="I704" t="s">
        <v>206</v>
      </c>
    </row>
    <row r="705" spans="1:9" hidden="1">
      <c r="A705" t="s">
        <v>6</v>
      </c>
      <c r="B705" t="s">
        <v>185</v>
      </c>
      <c r="C705" s="1">
        <v>41960</v>
      </c>
      <c r="D705" t="s">
        <v>191</v>
      </c>
      <c r="E705">
        <v>24</v>
      </c>
      <c r="F705">
        <v>47</v>
      </c>
      <c r="G705" t="s">
        <v>307</v>
      </c>
      <c r="H705" t="s">
        <v>71</v>
      </c>
      <c r="I705" t="s">
        <v>250</v>
      </c>
    </row>
    <row r="706" spans="1:9" hidden="1">
      <c r="A706" t="s">
        <v>6</v>
      </c>
      <c r="B706" t="s">
        <v>185</v>
      </c>
      <c r="C706" s="1">
        <v>41960</v>
      </c>
      <c r="D706" t="s">
        <v>62</v>
      </c>
      <c r="E706">
        <v>16</v>
      </c>
      <c r="F706">
        <v>47</v>
      </c>
      <c r="G706" t="s">
        <v>307</v>
      </c>
      <c r="H706" t="s">
        <v>71</v>
      </c>
      <c r="I706" t="s">
        <v>227</v>
      </c>
    </row>
    <row r="707" spans="1:9" hidden="1">
      <c r="A707" t="s">
        <v>6</v>
      </c>
      <c r="B707" t="s">
        <v>185</v>
      </c>
      <c r="C707" s="1">
        <v>41967</v>
      </c>
      <c r="D707" t="s">
        <v>62</v>
      </c>
      <c r="E707">
        <v>40</v>
      </c>
      <c r="F707">
        <v>48</v>
      </c>
      <c r="G707" t="s">
        <v>307</v>
      </c>
      <c r="H707" t="s">
        <v>71</v>
      </c>
      <c r="I707" t="s">
        <v>227</v>
      </c>
    </row>
    <row r="708" spans="1:9" hidden="1">
      <c r="A708" t="s">
        <v>6</v>
      </c>
      <c r="B708" t="s">
        <v>187</v>
      </c>
      <c r="C708" s="1">
        <v>42002</v>
      </c>
      <c r="D708" t="s">
        <v>93</v>
      </c>
      <c r="E708">
        <v>32</v>
      </c>
      <c r="F708">
        <v>1</v>
      </c>
      <c r="G708" t="s">
        <v>307</v>
      </c>
      <c r="H708" t="s">
        <v>71</v>
      </c>
      <c r="I708" t="s">
        <v>211</v>
      </c>
    </row>
    <row r="709" spans="1:9" hidden="1">
      <c r="A709" t="s">
        <v>6</v>
      </c>
      <c r="B709" t="s">
        <v>187</v>
      </c>
      <c r="C709" s="1">
        <v>42002</v>
      </c>
      <c r="D709" t="s">
        <v>30</v>
      </c>
      <c r="E709">
        <v>8</v>
      </c>
      <c r="F709">
        <v>1</v>
      </c>
      <c r="G709" t="s">
        <v>307</v>
      </c>
      <c r="H709" t="s">
        <v>71</v>
      </c>
      <c r="I709" t="s">
        <v>30</v>
      </c>
    </row>
    <row r="710" spans="1:9" hidden="1">
      <c r="A710" t="s">
        <v>6</v>
      </c>
      <c r="B710" t="s">
        <v>187</v>
      </c>
      <c r="C710" s="1">
        <v>41974</v>
      </c>
      <c r="D710" t="s">
        <v>191</v>
      </c>
      <c r="E710">
        <v>40</v>
      </c>
      <c r="F710">
        <v>49</v>
      </c>
      <c r="G710" t="s">
        <v>307</v>
      </c>
      <c r="H710" t="s">
        <v>71</v>
      </c>
      <c r="I710" t="s">
        <v>250</v>
      </c>
    </row>
    <row r="711" spans="1:9" hidden="1">
      <c r="A711" t="s">
        <v>6</v>
      </c>
      <c r="B711" t="s">
        <v>187</v>
      </c>
      <c r="C711" s="1">
        <v>41981</v>
      </c>
      <c r="D711" t="s">
        <v>191</v>
      </c>
      <c r="E711">
        <v>40</v>
      </c>
      <c r="F711">
        <v>50</v>
      </c>
      <c r="G711" t="s">
        <v>307</v>
      </c>
      <c r="H711" t="s">
        <v>71</v>
      </c>
      <c r="I711" t="s">
        <v>250</v>
      </c>
    </row>
    <row r="712" spans="1:9" hidden="1">
      <c r="A712" t="s">
        <v>6</v>
      </c>
      <c r="B712" t="s">
        <v>187</v>
      </c>
      <c r="C712" s="1">
        <v>41988</v>
      </c>
      <c r="D712" t="s">
        <v>179</v>
      </c>
      <c r="E712">
        <v>16</v>
      </c>
      <c r="F712">
        <v>51</v>
      </c>
      <c r="G712" t="s">
        <v>307</v>
      </c>
      <c r="H712" t="s">
        <v>71</v>
      </c>
      <c r="I712" t="s">
        <v>252</v>
      </c>
    </row>
    <row r="713" spans="1:9" hidden="1">
      <c r="A713" t="s">
        <v>6</v>
      </c>
      <c r="B713" t="s">
        <v>187</v>
      </c>
      <c r="C713" s="1">
        <v>41988</v>
      </c>
      <c r="D713" t="s">
        <v>90</v>
      </c>
      <c r="E713">
        <v>24</v>
      </c>
      <c r="F713">
        <v>51</v>
      </c>
      <c r="G713" t="s">
        <v>307</v>
      </c>
      <c r="H713" t="s">
        <v>71</v>
      </c>
      <c r="I713" t="s">
        <v>214</v>
      </c>
    </row>
    <row r="714" spans="1:9" hidden="1">
      <c r="A714" t="s">
        <v>6</v>
      </c>
      <c r="B714" t="s">
        <v>187</v>
      </c>
      <c r="C714" s="1">
        <v>41995</v>
      </c>
      <c r="D714" t="s">
        <v>62</v>
      </c>
      <c r="E714">
        <v>40</v>
      </c>
      <c r="F714">
        <v>52</v>
      </c>
      <c r="G714" t="s">
        <v>307</v>
      </c>
      <c r="H714" t="s">
        <v>71</v>
      </c>
      <c r="I714" t="s">
        <v>227</v>
      </c>
    </row>
    <row r="715" spans="1:9" hidden="1">
      <c r="A715" t="s">
        <v>266</v>
      </c>
      <c r="B715" t="s">
        <v>267</v>
      </c>
      <c r="C715" s="1">
        <v>42009</v>
      </c>
      <c r="D715" t="s">
        <v>62</v>
      </c>
      <c r="E715">
        <v>40</v>
      </c>
      <c r="F715">
        <v>2</v>
      </c>
      <c r="G715" t="s">
        <v>307</v>
      </c>
      <c r="H715" t="s">
        <v>71</v>
      </c>
      <c r="I715" t="s">
        <v>227</v>
      </c>
    </row>
    <row r="716" spans="1:9" hidden="1">
      <c r="A716" t="s">
        <v>266</v>
      </c>
      <c r="B716" t="s">
        <v>267</v>
      </c>
      <c r="C716" s="1">
        <v>42016</v>
      </c>
      <c r="D716" t="s">
        <v>36</v>
      </c>
      <c r="E716">
        <v>40</v>
      </c>
      <c r="F716">
        <v>3</v>
      </c>
      <c r="G716" t="s">
        <v>307</v>
      </c>
      <c r="H716" t="s">
        <v>71</v>
      </c>
      <c r="I716" t="s">
        <v>213</v>
      </c>
    </row>
    <row r="717" spans="1:9" hidden="1">
      <c r="A717" t="s">
        <v>266</v>
      </c>
      <c r="B717" t="s">
        <v>267</v>
      </c>
      <c r="C717" s="1">
        <v>42023</v>
      </c>
      <c r="D717" t="s">
        <v>36</v>
      </c>
      <c r="E717">
        <v>40</v>
      </c>
      <c r="F717">
        <v>4</v>
      </c>
      <c r="G717" t="s">
        <v>307</v>
      </c>
      <c r="H717" t="s">
        <v>71</v>
      </c>
      <c r="I717" t="s">
        <v>213</v>
      </c>
    </row>
    <row r="718" spans="1:9" hidden="1">
      <c r="A718" t="s">
        <v>266</v>
      </c>
      <c r="B718" t="s">
        <v>267</v>
      </c>
      <c r="C718" s="1">
        <v>42030</v>
      </c>
      <c r="D718" t="s">
        <v>36</v>
      </c>
      <c r="E718">
        <v>40</v>
      </c>
      <c r="F718">
        <v>5</v>
      </c>
      <c r="G718" t="s">
        <v>307</v>
      </c>
      <c r="H718" t="s">
        <v>71</v>
      </c>
      <c r="I718" t="s">
        <v>213</v>
      </c>
    </row>
    <row r="719" spans="1:9" hidden="1">
      <c r="A719" t="s">
        <v>6</v>
      </c>
      <c r="B719" t="s">
        <v>29</v>
      </c>
      <c r="C719" s="1">
        <v>41729</v>
      </c>
      <c r="D719" t="s">
        <v>8</v>
      </c>
      <c r="E719">
        <v>13</v>
      </c>
      <c r="F719">
        <v>14</v>
      </c>
      <c r="G719" t="s">
        <v>281</v>
      </c>
      <c r="H719" t="s">
        <v>71</v>
      </c>
      <c r="I719" t="s">
        <v>8</v>
      </c>
    </row>
    <row r="720" spans="1:9" hidden="1">
      <c r="A720" t="s">
        <v>6</v>
      </c>
      <c r="B720" t="s">
        <v>29</v>
      </c>
      <c r="C720" s="1">
        <v>41729</v>
      </c>
      <c r="D720" t="s">
        <v>17</v>
      </c>
      <c r="E720">
        <v>5</v>
      </c>
      <c r="F720">
        <v>14</v>
      </c>
      <c r="G720" t="s">
        <v>281</v>
      </c>
      <c r="H720" t="s">
        <v>71</v>
      </c>
      <c r="I720" t="s">
        <v>226</v>
      </c>
    </row>
    <row r="721" spans="1:9" hidden="1">
      <c r="A721" t="s">
        <v>6</v>
      </c>
      <c r="B721" t="s">
        <v>29</v>
      </c>
      <c r="C721" s="1">
        <v>41729</v>
      </c>
      <c r="D721" t="s">
        <v>9</v>
      </c>
      <c r="E721">
        <v>12</v>
      </c>
      <c r="F721">
        <v>14</v>
      </c>
      <c r="G721" t="s">
        <v>281</v>
      </c>
      <c r="H721" t="s">
        <v>71</v>
      </c>
      <c r="I721" t="s">
        <v>9</v>
      </c>
    </row>
    <row r="722" spans="1:9" hidden="1">
      <c r="A722" t="s">
        <v>6</v>
      </c>
      <c r="B722" t="s">
        <v>29</v>
      </c>
      <c r="C722" s="1">
        <v>41729</v>
      </c>
      <c r="D722" t="s">
        <v>13</v>
      </c>
      <c r="E722">
        <v>10</v>
      </c>
      <c r="F722">
        <v>14</v>
      </c>
      <c r="G722" t="s">
        <v>281</v>
      </c>
      <c r="H722" t="s">
        <v>71</v>
      </c>
      <c r="I722" t="s">
        <v>13</v>
      </c>
    </row>
    <row r="723" spans="1:9" hidden="1">
      <c r="A723" t="s">
        <v>6</v>
      </c>
      <c r="B723" t="s">
        <v>7</v>
      </c>
      <c r="C723" s="1">
        <v>41736</v>
      </c>
      <c r="D723" t="s">
        <v>33</v>
      </c>
      <c r="E723">
        <v>3</v>
      </c>
      <c r="F723">
        <v>15</v>
      </c>
      <c r="G723" t="s">
        <v>281</v>
      </c>
      <c r="H723" t="s">
        <v>71</v>
      </c>
      <c r="I723" t="s">
        <v>255</v>
      </c>
    </row>
    <row r="724" spans="1:9" hidden="1">
      <c r="A724" t="s">
        <v>6</v>
      </c>
      <c r="B724" t="s">
        <v>7</v>
      </c>
      <c r="C724" s="1">
        <v>41736</v>
      </c>
      <c r="D724" t="s">
        <v>30</v>
      </c>
      <c r="E724">
        <v>16</v>
      </c>
      <c r="F724">
        <v>15</v>
      </c>
      <c r="G724" t="s">
        <v>281</v>
      </c>
      <c r="H724" t="s">
        <v>71</v>
      </c>
      <c r="I724" t="s">
        <v>30</v>
      </c>
    </row>
    <row r="725" spans="1:9" hidden="1">
      <c r="A725" t="s">
        <v>6</v>
      </c>
      <c r="B725" t="s">
        <v>7</v>
      </c>
      <c r="C725" s="1">
        <v>41736</v>
      </c>
      <c r="D725" t="s">
        <v>12</v>
      </c>
      <c r="E725">
        <v>5</v>
      </c>
      <c r="F725">
        <v>15</v>
      </c>
      <c r="G725" t="s">
        <v>281</v>
      </c>
      <c r="H725" t="s">
        <v>71</v>
      </c>
      <c r="I725" t="s">
        <v>206</v>
      </c>
    </row>
    <row r="726" spans="1:9" hidden="1">
      <c r="A726" t="s">
        <v>6</v>
      </c>
      <c r="B726" t="s">
        <v>7</v>
      </c>
      <c r="C726" s="1">
        <v>41736</v>
      </c>
      <c r="D726" t="s">
        <v>8</v>
      </c>
      <c r="E726">
        <v>9</v>
      </c>
      <c r="F726">
        <v>15</v>
      </c>
      <c r="G726" t="s">
        <v>281</v>
      </c>
      <c r="H726" t="s">
        <v>71</v>
      </c>
      <c r="I726" t="s">
        <v>8</v>
      </c>
    </row>
    <row r="727" spans="1:9" hidden="1">
      <c r="A727" t="s">
        <v>6</v>
      </c>
      <c r="B727" t="s">
        <v>7</v>
      </c>
      <c r="C727" s="1">
        <v>41736</v>
      </c>
      <c r="D727" t="s">
        <v>17</v>
      </c>
      <c r="E727">
        <v>3</v>
      </c>
      <c r="F727">
        <v>15</v>
      </c>
      <c r="G727" t="s">
        <v>281</v>
      </c>
      <c r="H727" t="s">
        <v>71</v>
      </c>
      <c r="I727" t="s">
        <v>226</v>
      </c>
    </row>
    <row r="728" spans="1:9" hidden="1">
      <c r="A728" t="s">
        <v>6</v>
      </c>
      <c r="B728" t="s">
        <v>7</v>
      </c>
      <c r="C728" s="1">
        <v>41736</v>
      </c>
      <c r="D728" t="s">
        <v>16</v>
      </c>
      <c r="E728">
        <v>1</v>
      </c>
      <c r="F728">
        <v>15</v>
      </c>
      <c r="G728" t="s">
        <v>281</v>
      </c>
      <c r="H728" t="s">
        <v>71</v>
      </c>
      <c r="I728" t="s">
        <v>16</v>
      </c>
    </row>
    <row r="729" spans="1:9" hidden="1">
      <c r="A729" t="s">
        <v>6</v>
      </c>
      <c r="B729" t="s">
        <v>7</v>
      </c>
      <c r="C729" s="1">
        <v>41736</v>
      </c>
      <c r="D729" t="s">
        <v>20</v>
      </c>
      <c r="E729">
        <v>3</v>
      </c>
      <c r="F729">
        <v>15</v>
      </c>
      <c r="G729" t="s">
        <v>281</v>
      </c>
      <c r="H729" t="s">
        <v>71</v>
      </c>
      <c r="I729" t="s">
        <v>228</v>
      </c>
    </row>
    <row r="730" spans="1:9" hidden="1">
      <c r="A730" t="s">
        <v>6</v>
      </c>
      <c r="B730" t="s">
        <v>7</v>
      </c>
      <c r="C730" s="1">
        <v>41743</v>
      </c>
      <c r="D730" t="s">
        <v>12</v>
      </c>
      <c r="E730">
        <v>1</v>
      </c>
      <c r="F730">
        <v>16</v>
      </c>
      <c r="G730" t="s">
        <v>281</v>
      </c>
      <c r="H730" t="s">
        <v>71</v>
      </c>
      <c r="I730" t="s">
        <v>206</v>
      </c>
    </row>
    <row r="731" spans="1:9" hidden="1">
      <c r="A731" t="s">
        <v>6</v>
      </c>
      <c r="B731" t="s">
        <v>7</v>
      </c>
      <c r="C731" s="1">
        <v>41743</v>
      </c>
      <c r="D731" t="s">
        <v>8</v>
      </c>
      <c r="E731">
        <v>21</v>
      </c>
      <c r="F731">
        <v>16</v>
      </c>
      <c r="G731" t="s">
        <v>281</v>
      </c>
      <c r="H731" t="s">
        <v>71</v>
      </c>
      <c r="I731" t="s">
        <v>8</v>
      </c>
    </row>
    <row r="732" spans="1:9" hidden="1">
      <c r="A732" t="s">
        <v>6</v>
      </c>
      <c r="B732" t="s">
        <v>7</v>
      </c>
      <c r="C732" s="1">
        <v>41743</v>
      </c>
      <c r="D732" t="s">
        <v>19</v>
      </c>
      <c r="E732">
        <v>2</v>
      </c>
      <c r="F732">
        <v>16</v>
      </c>
      <c r="G732" t="s">
        <v>281</v>
      </c>
      <c r="H732" t="s">
        <v>71</v>
      </c>
      <c r="I732" t="s">
        <v>225</v>
      </c>
    </row>
    <row r="733" spans="1:9" hidden="1">
      <c r="A733" t="s">
        <v>6</v>
      </c>
      <c r="B733" t="s">
        <v>7</v>
      </c>
      <c r="C733" s="1">
        <v>41743</v>
      </c>
      <c r="D733" t="s">
        <v>17</v>
      </c>
      <c r="E733">
        <v>7</v>
      </c>
      <c r="F733">
        <v>16</v>
      </c>
      <c r="G733" t="s">
        <v>281</v>
      </c>
      <c r="H733" t="s">
        <v>71</v>
      </c>
      <c r="I733" t="s">
        <v>226</v>
      </c>
    </row>
    <row r="734" spans="1:9" hidden="1">
      <c r="A734" t="s">
        <v>6</v>
      </c>
      <c r="B734" t="s">
        <v>7</v>
      </c>
      <c r="C734" s="1">
        <v>41743</v>
      </c>
      <c r="D734" t="s">
        <v>11</v>
      </c>
      <c r="E734">
        <v>5</v>
      </c>
      <c r="F734">
        <v>16</v>
      </c>
      <c r="G734" t="s">
        <v>281</v>
      </c>
      <c r="H734" t="s">
        <v>71</v>
      </c>
      <c r="I734" t="s">
        <v>256</v>
      </c>
    </row>
    <row r="735" spans="1:9" hidden="1">
      <c r="A735" t="s">
        <v>6</v>
      </c>
      <c r="B735" t="s">
        <v>7</v>
      </c>
      <c r="C735" s="1">
        <v>41743</v>
      </c>
      <c r="D735" t="s">
        <v>9</v>
      </c>
      <c r="E735">
        <v>2</v>
      </c>
      <c r="F735">
        <v>16</v>
      </c>
      <c r="G735" t="s">
        <v>281</v>
      </c>
      <c r="H735" t="s">
        <v>71</v>
      </c>
      <c r="I735" t="s">
        <v>9</v>
      </c>
    </row>
    <row r="736" spans="1:9" hidden="1">
      <c r="A736" t="s">
        <v>6</v>
      </c>
      <c r="B736" t="s">
        <v>7</v>
      </c>
      <c r="C736" s="1">
        <v>41743</v>
      </c>
      <c r="D736" t="s">
        <v>20</v>
      </c>
      <c r="E736">
        <v>2</v>
      </c>
      <c r="F736">
        <v>16</v>
      </c>
      <c r="G736" t="s">
        <v>281</v>
      </c>
      <c r="H736" t="s">
        <v>71</v>
      </c>
      <c r="I736" t="s">
        <v>228</v>
      </c>
    </row>
    <row r="737" spans="1:9" hidden="1">
      <c r="A737" t="s">
        <v>6</v>
      </c>
      <c r="B737" t="s">
        <v>7</v>
      </c>
      <c r="C737" s="1">
        <v>41750</v>
      </c>
      <c r="D737" t="s">
        <v>12</v>
      </c>
      <c r="E737">
        <v>2</v>
      </c>
      <c r="F737">
        <v>17</v>
      </c>
      <c r="G737" t="s">
        <v>281</v>
      </c>
      <c r="H737" t="s">
        <v>71</v>
      </c>
      <c r="I737" t="s">
        <v>206</v>
      </c>
    </row>
    <row r="738" spans="1:9" hidden="1">
      <c r="A738" t="s">
        <v>6</v>
      </c>
      <c r="B738" t="s">
        <v>7</v>
      </c>
      <c r="C738" s="1">
        <v>41750</v>
      </c>
      <c r="D738" t="s">
        <v>8</v>
      </c>
      <c r="E738">
        <v>8</v>
      </c>
      <c r="F738">
        <v>17</v>
      </c>
      <c r="G738" t="s">
        <v>281</v>
      </c>
      <c r="H738" t="s">
        <v>71</v>
      </c>
      <c r="I738" t="s">
        <v>8</v>
      </c>
    </row>
    <row r="739" spans="1:9" hidden="1">
      <c r="A739" t="s">
        <v>6</v>
      </c>
      <c r="B739" t="s">
        <v>7</v>
      </c>
      <c r="C739" s="1">
        <v>41750</v>
      </c>
      <c r="D739" t="s">
        <v>17</v>
      </c>
      <c r="E739">
        <v>17</v>
      </c>
      <c r="F739">
        <v>17</v>
      </c>
      <c r="G739" t="s">
        <v>281</v>
      </c>
      <c r="H739" t="s">
        <v>71</v>
      </c>
      <c r="I739" t="s">
        <v>226</v>
      </c>
    </row>
    <row r="740" spans="1:9" hidden="1">
      <c r="A740" t="s">
        <v>6</v>
      </c>
      <c r="B740" t="s">
        <v>7</v>
      </c>
      <c r="C740" s="1">
        <v>41750</v>
      </c>
      <c r="D740" t="s">
        <v>9</v>
      </c>
      <c r="E740">
        <v>13</v>
      </c>
      <c r="F740">
        <v>17</v>
      </c>
      <c r="G740" t="s">
        <v>281</v>
      </c>
      <c r="H740" t="s">
        <v>71</v>
      </c>
      <c r="I740" t="s">
        <v>9</v>
      </c>
    </row>
    <row r="741" spans="1:9" hidden="1">
      <c r="A741" t="s">
        <v>6</v>
      </c>
      <c r="B741" t="s">
        <v>7</v>
      </c>
      <c r="C741" s="1">
        <v>41757</v>
      </c>
      <c r="D741" t="s">
        <v>30</v>
      </c>
      <c r="E741">
        <v>8</v>
      </c>
      <c r="F741">
        <v>18</v>
      </c>
      <c r="G741" t="s">
        <v>281</v>
      </c>
      <c r="H741" t="s">
        <v>71</v>
      </c>
      <c r="I741" t="s">
        <v>30</v>
      </c>
    </row>
    <row r="742" spans="1:9" hidden="1">
      <c r="A742" t="s">
        <v>6</v>
      </c>
      <c r="B742" t="s">
        <v>7</v>
      </c>
      <c r="C742" s="1">
        <v>41757</v>
      </c>
      <c r="D742" t="s">
        <v>8</v>
      </c>
      <c r="E742">
        <v>5</v>
      </c>
      <c r="F742">
        <v>18</v>
      </c>
      <c r="G742" t="s">
        <v>281</v>
      </c>
      <c r="H742" t="s">
        <v>71</v>
      </c>
      <c r="I742" t="s">
        <v>8</v>
      </c>
    </row>
    <row r="743" spans="1:9" hidden="1">
      <c r="A743" t="s">
        <v>6</v>
      </c>
      <c r="B743" t="s">
        <v>7</v>
      </c>
      <c r="C743" s="1">
        <v>41757</v>
      </c>
      <c r="D743" t="s">
        <v>17</v>
      </c>
      <c r="E743">
        <v>1</v>
      </c>
      <c r="F743">
        <v>18</v>
      </c>
      <c r="G743" t="s">
        <v>281</v>
      </c>
      <c r="H743" t="s">
        <v>71</v>
      </c>
      <c r="I743" t="s">
        <v>226</v>
      </c>
    </row>
    <row r="744" spans="1:9" hidden="1">
      <c r="A744" t="s">
        <v>6</v>
      </c>
      <c r="B744" t="s">
        <v>7</v>
      </c>
      <c r="C744" s="1">
        <v>41757</v>
      </c>
      <c r="D744" t="s">
        <v>27</v>
      </c>
      <c r="E744">
        <v>24</v>
      </c>
      <c r="F744">
        <v>18</v>
      </c>
      <c r="G744" t="s">
        <v>281</v>
      </c>
      <c r="H744" t="s">
        <v>71</v>
      </c>
      <c r="I744" t="s">
        <v>27</v>
      </c>
    </row>
    <row r="745" spans="1:9" hidden="1">
      <c r="A745" t="s">
        <v>6</v>
      </c>
      <c r="B745" t="s">
        <v>7</v>
      </c>
      <c r="C745" s="1">
        <v>41757</v>
      </c>
      <c r="D745" t="s">
        <v>13</v>
      </c>
      <c r="E745">
        <v>2</v>
      </c>
      <c r="F745">
        <v>18</v>
      </c>
      <c r="G745" t="s">
        <v>281</v>
      </c>
      <c r="H745" t="s">
        <v>71</v>
      </c>
      <c r="I745" t="s">
        <v>13</v>
      </c>
    </row>
    <row r="746" spans="1:9" hidden="1">
      <c r="A746" t="s">
        <v>6</v>
      </c>
      <c r="B746" t="s">
        <v>74</v>
      </c>
      <c r="C746" s="1">
        <v>41764</v>
      </c>
      <c r="D746" t="s">
        <v>8</v>
      </c>
      <c r="E746">
        <v>10</v>
      </c>
      <c r="F746">
        <v>19</v>
      </c>
      <c r="G746" t="s">
        <v>281</v>
      </c>
      <c r="H746" t="s">
        <v>71</v>
      </c>
      <c r="I746" t="s">
        <v>8</v>
      </c>
    </row>
    <row r="747" spans="1:9" hidden="1">
      <c r="A747" t="s">
        <v>6</v>
      </c>
      <c r="B747" t="s">
        <v>74</v>
      </c>
      <c r="C747" s="1">
        <v>41764</v>
      </c>
      <c r="D747" t="s">
        <v>17</v>
      </c>
      <c r="E747">
        <v>5</v>
      </c>
      <c r="F747">
        <v>19</v>
      </c>
      <c r="G747" t="s">
        <v>281</v>
      </c>
      <c r="H747" t="s">
        <v>71</v>
      </c>
      <c r="I747" t="s">
        <v>226</v>
      </c>
    </row>
    <row r="748" spans="1:9" hidden="1">
      <c r="A748" t="s">
        <v>6</v>
      </c>
      <c r="B748" t="s">
        <v>74</v>
      </c>
      <c r="C748" s="1">
        <v>41764</v>
      </c>
      <c r="D748" t="s">
        <v>9</v>
      </c>
      <c r="E748">
        <v>9</v>
      </c>
      <c r="F748">
        <v>19</v>
      </c>
      <c r="G748" t="s">
        <v>281</v>
      </c>
      <c r="H748" t="s">
        <v>71</v>
      </c>
      <c r="I748" t="s">
        <v>9</v>
      </c>
    </row>
    <row r="749" spans="1:9" hidden="1">
      <c r="A749" t="s">
        <v>6</v>
      </c>
      <c r="B749" t="s">
        <v>74</v>
      </c>
      <c r="C749" s="1">
        <v>41764</v>
      </c>
      <c r="D749" t="s">
        <v>13</v>
      </c>
      <c r="E749">
        <v>16</v>
      </c>
      <c r="F749">
        <v>19</v>
      </c>
      <c r="G749" t="s">
        <v>281</v>
      </c>
      <c r="H749" t="s">
        <v>71</v>
      </c>
      <c r="I749" t="s">
        <v>13</v>
      </c>
    </row>
    <row r="750" spans="1:9" hidden="1">
      <c r="A750" t="s">
        <v>6</v>
      </c>
      <c r="B750" t="s">
        <v>74</v>
      </c>
      <c r="C750" s="1">
        <v>41771</v>
      </c>
      <c r="D750" t="s">
        <v>12</v>
      </c>
      <c r="E750">
        <v>1</v>
      </c>
      <c r="F750">
        <v>20</v>
      </c>
      <c r="G750" t="s">
        <v>281</v>
      </c>
      <c r="H750" t="s">
        <v>71</v>
      </c>
      <c r="I750" t="s">
        <v>206</v>
      </c>
    </row>
    <row r="751" spans="1:9" hidden="1">
      <c r="A751" t="s">
        <v>6</v>
      </c>
      <c r="B751" t="s">
        <v>74</v>
      </c>
      <c r="C751" s="1">
        <v>41771</v>
      </c>
      <c r="D751" t="s">
        <v>88</v>
      </c>
      <c r="E751">
        <v>3</v>
      </c>
      <c r="F751">
        <v>20</v>
      </c>
      <c r="G751" t="s">
        <v>281</v>
      </c>
      <c r="H751" t="s">
        <v>71</v>
      </c>
      <c r="I751" t="s">
        <v>234</v>
      </c>
    </row>
    <row r="752" spans="1:9" hidden="1">
      <c r="A752" t="s">
        <v>6</v>
      </c>
      <c r="B752" t="s">
        <v>74</v>
      </c>
      <c r="C752" s="1">
        <v>41771</v>
      </c>
      <c r="D752" t="s">
        <v>8</v>
      </c>
      <c r="E752">
        <v>25</v>
      </c>
      <c r="F752">
        <v>20</v>
      </c>
      <c r="G752" t="s">
        <v>281</v>
      </c>
      <c r="H752" t="s">
        <v>71</v>
      </c>
      <c r="I752" t="s">
        <v>8</v>
      </c>
    </row>
    <row r="753" spans="1:9" hidden="1">
      <c r="A753" t="s">
        <v>6</v>
      </c>
      <c r="B753" t="s">
        <v>74</v>
      </c>
      <c r="C753" s="1">
        <v>41771</v>
      </c>
      <c r="D753" t="s">
        <v>17</v>
      </c>
      <c r="E753">
        <v>5</v>
      </c>
      <c r="F753">
        <v>20</v>
      </c>
      <c r="G753" t="s">
        <v>281</v>
      </c>
      <c r="H753" t="s">
        <v>71</v>
      </c>
      <c r="I753" t="s">
        <v>226</v>
      </c>
    </row>
    <row r="754" spans="1:9" hidden="1">
      <c r="A754" t="s">
        <v>6</v>
      </c>
      <c r="B754" t="s">
        <v>74</v>
      </c>
      <c r="C754" s="1">
        <v>41771</v>
      </c>
      <c r="D754" t="s">
        <v>13</v>
      </c>
      <c r="E754">
        <v>6</v>
      </c>
      <c r="F754">
        <v>20</v>
      </c>
      <c r="G754" t="s">
        <v>281</v>
      </c>
      <c r="H754" t="s">
        <v>71</v>
      </c>
      <c r="I754" t="s">
        <v>13</v>
      </c>
    </row>
    <row r="755" spans="1:9" hidden="1">
      <c r="A755" t="s">
        <v>6</v>
      </c>
      <c r="B755" t="s">
        <v>74</v>
      </c>
      <c r="C755" s="1">
        <v>41778</v>
      </c>
      <c r="D755" t="s">
        <v>8</v>
      </c>
      <c r="E755">
        <v>5</v>
      </c>
      <c r="F755">
        <v>21</v>
      </c>
      <c r="G755" t="s">
        <v>281</v>
      </c>
      <c r="H755" t="s">
        <v>71</v>
      </c>
      <c r="I755" t="s">
        <v>8</v>
      </c>
    </row>
    <row r="756" spans="1:9" hidden="1">
      <c r="A756" t="s">
        <v>6</v>
      </c>
      <c r="B756" t="s">
        <v>74</v>
      </c>
      <c r="C756" s="1">
        <v>41778</v>
      </c>
      <c r="D756" t="s">
        <v>17</v>
      </c>
      <c r="E756">
        <v>2</v>
      </c>
      <c r="F756">
        <v>21</v>
      </c>
      <c r="G756" t="s">
        <v>281</v>
      </c>
      <c r="H756" t="s">
        <v>71</v>
      </c>
      <c r="I756" t="s">
        <v>226</v>
      </c>
    </row>
    <row r="757" spans="1:9" hidden="1">
      <c r="A757" t="s">
        <v>6</v>
      </c>
      <c r="B757" t="s">
        <v>74</v>
      </c>
      <c r="C757" s="1">
        <v>41778</v>
      </c>
      <c r="D757" t="s">
        <v>13</v>
      </c>
      <c r="E757">
        <v>6</v>
      </c>
      <c r="F757">
        <v>21</v>
      </c>
      <c r="G757" t="s">
        <v>281</v>
      </c>
      <c r="H757" t="s">
        <v>71</v>
      </c>
      <c r="I757" t="s">
        <v>13</v>
      </c>
    </row>
    <row r="758" spans="1:9" hidden="1">
      <c r="A758" t="s">
        <v>6</v>
      </c>
      <c r="B758" t="s">
        <v>74</v>
      </c>
      <c r="C758" s="1">
        <v>41778</v>
      </c>
      <c r="D758" t="s">
        <v>20</v>
      </c>
      <c r="E758">
        <v>8</v>
      </c>
      <c r="F758">
        <v>21</v>
      </c>
      <c r="G758" t="s">
        <v>281</v>
      </c>
      <c r="H758" t="s">
        <v>71</v>
      </c>
      <c r="I758" t="s">
        <v>228</v>
      </c>
    </row>
    <row r="759" spans="1:9" hidden="1">
      <c r="A759" t="s">
        <v>6</v>
      </c>
      <c r="B759" t="s">
        <v>74</v>
      </c>
      <c r="C759" s="1">
        <v>41778</v>
      </c>
      <c r="D759" t="s">
        <v>85</v>
      </c>
      <c r="E759">
        <v>19</v>
      </c>
      <c r="F759">
        <v>21</v>
      </c>
      <c r="G759" t="s">
        <v>281</v>
      </c>
      <c r="H759" t="s">
        <v>71</v>
      </c>
      <c r="I759" t="s">
        <v>229</v>
      </c>
    </row>
    <row r="760" spans="1:9" hidden="1">
      <c r="A760" t="s">
        <v>6</v>
      </c>
      <c r="B760" t="s">
        <v>74</v>
      </c>
      <c r="C760" s="1">
        <v>41785</v>
      </c>
      <c r="D760" t="s">
        <v>34</v>
      </c>
      <c r="E760">
        <v>8</v>
      </c>
      <c r="F760">
        <v>22</v>
      </c>
      <c r="G760" t="s">
        <v>281</v>
      </c>
      <c r="H760" t="s">
        <v>71</v>
      </c>
      <c r="I760" t="s">
        <v>34</v>
      </c>
    </row>
    <row r="761" spans="1:9" hidden="1">
      <c r="A761" t="s">
        <v>6</v>
      </c>
      <c r="B761" t="s">
        <v>74</v>
      </c>
      <c r="C761" s="1">
        <v>41785</v>
      </c>
      <c r="D761" t="s">
        <v>36</v>
      </c>
      <c r="E761">
        <v>5</v>
      </c>
      <c r="F761">
        <v>22</v>
      </c>
      <c r="G761" t="s">
        <v>281</v>
      </c>
      <c r="H761" t="s">
        <v>71</v>
      </c>
      <c r="I761" t="s">
        <v>213</v>
      </c>
    </row>
    <row r="762" spans="1:9" hidden="1">
      <c r="A762" t="s">
        <v>6</v>
      </c>
      <c r="B762" t="s">
        <v>74</v>
      </c>
      <c r="C762" s="1">
        <v>41785</v>
      </c>
      <c r="D762" t="s">
        <v>8</v>
      </c>
      <c r="E762">
        <v>10</v>
      </c>
      <c r="F762">
        <v>22</v>
      </c>
      <c r="G762" t="s">
        <v>281</v>
      </c>
      <c r="H762" t="s">
        <v>71</v>
      </c>
      <c r="I762" t="s">
        <v>8</v>
      </c>
    </row>
    <row r="763" spans="1:9" hidden="1">
      <c r="A763" t="s">
        <v>6</v>
      </c>
      <c r="B763" t="s">
        <v>74</v>
      </c>
      <c r="C763" s="1">
        <v>41785</v>
      </c>
      <c r="D763" t="s">
        <v>17</v>
      </c>
      <c r="E763">
        <v>2</v>
      </c>
      <c r="F763">
        <v>22</v>
      </c>
      <c r="G763" t="s">
        <v>281</v>
      </c>
      <c r="H763" t="s">
        <v>71</v>
      </c>
      <c r="I763" t="s">
        <v>226</v>
      </c>
    </row>
    <row r="764" spans="1:9" hidden="1">
      <c r="A764" t="s">
        <v>6</v>
      </c>
      <c r="B764" t="s">
        <v>74</v>
      </c>
      <c r="C764" s="1">
        <v>41785</v>
      </c>
      <c r="D764" t="s">
        <v>20</v>
      </c>
      <c r="E764">
        <v>9</v>
      </c>
      <c r="F764">
        <v>22</v>
      </c>
      <c r="G764" t="s">
        <v>281</v>
      </c>
      <c r="H764" t="s">
        <v>71</v>
      </c>
      <c r="I764" t="s">
        <v>228</v>
      </c>
    </row>
    <row r="765" spans="1:9" hidden="1">
      <c r="A765" t="s">
        <v>6</v>
      </c>
      <c r="B765" t="s">
        <v>74</v>
      </c>
      <c r="C765" s="1">
        <v>41785</v>
      </c>
      <c r="D765" t="s">
        <v>85</v>
      </c>
      <c r="E765">
        <v>6</v>
      </c>
      <c r="F765">
        <v>22</v>
      </c>
      <c r="G765" t="s">
        <v>281</v>
      </c>
      <c r="H765" t="s">
        <v>71</v>
      </c>
      <c r="I765" t="s">
        <v>229</v>
      </c>
    </row>
    <row r="766" spans="1:9" hidden="1">
      <c r="A766" t="s">
        <v>6</v>
      </c>
      <c r="B766" t="s">
        <v>75</v>
      </c>
      <c r="C766" s="1">
        <v>41792</v>
      </c>
      <c r="D766" t="s">
        <v>36</v>
      </c>
      <c r="E766">
        <v>5</v>
      </c>
      <c r="F766">
        <v>23</v>
      </c>
      <c r="G766" t="s">
        <v>281</v>
      </c>
      <c r="H766" t="s">
        <v>71</v>
      </c>
      <c r="I766" t="s">
        <v>213</v>
      </c>
    </row>
    <row r="767" spans="1:9" hidden="1">
      <c r="A767" t="s">
        <v>6</v>
      </c>
      <c r="B767" t="s">
        <v>75</v>
      </c>
      <c r="C767" s="1">
        <v>41792</v>
      </c>
      <c r="D767" t="s">
        <v>12</v>
      </c>
      <c r="E767">
        <v>7</v>
      </c>
      <c r="F767">
        <v>23</v>
      </c>
      <c r="G767" t="s">
        <v>281</v>
      </c>
      <c r="H767" t="s">
        <v>71</v>
      </c>
      <c r="I767" t="s">
        <v>206</v>
      </c>
    </row>
    <row r="768" spans="1:9" hidden="1">
      <c r="A768" t="s">
        <v>6</v>
      </c>
      <c r="B768" t="s">
        <v>75</v>
      </c>
      <c r="C768" s="1">
        <v>41792</v>
      </c>
      <c r="D768" t="s">
        <v>8</v>
      </c>
      <c r="E768">
        <v>6</v>
      </c>
      <c r="F768">
        <v>23</v>
      </c>
      <c r="G768" t="s">
        <v>281</v>
      </c>
      <c r="H768" t="s">
        <v>71</v>
      </c>
      <c r="I768" t="s">
        <v>8</v>
      </c>
    </row>
    <row r="769" spans="1:9" hidden="1">
      <c r="A769" t="s">
        <v>6</v>
      </c>
      <c r="B769" t="s">
        <v>75</v>
      </c>
      <c r="C769" s="1">
        <v>41792</v>
      </c>
      <c r="D769" t="s">
        <v>17</v>
      </c>
      <c r="E769">
        <v>9</v>
      </c>
      <c r="F769">
        <v>23</v>
      </c>
      <c r="G769" t="s">
        <v>281</v>
      </c>
      <c r="H769" t="s">
        <v>71</v>
      </c>
      <c r="I769" t="s">
        <v>226</v>
      </c>
    </row>
    <row r="770" spans="1:9" hidden="1">
      <c r="A770" t="s">
        <v>6</v>
      </c>
      <c r="B770" t="s">
        <v>75</v>
      </c>
      <c r="C770" s="1">
        <v>41792</v>
      </c>
      <c r="D770" t="s">
        <v>9</v>
      </c>
      <c r="E770">
        <v>5</v>
      </c>
      <c r="F770">
        <v>23</v>
      </c>
      <c r="G770" t="s">
        <v>281</v>
      </c>
      <c r="H770" t="s">
        <v>71</v>
      </c>
      <c r="I770" t="s">
        <v>9</v>
      </c>
    </row>
    <row r="771" spans="1:9" hidden="1">
      <c r="A771" t="s">
        <v>6</v>
      </c>
      <c r="B771" t="s">
        <v>75</v>
      </c>
      <c r="C771" s="1">
        <v>41792</v>
      </c>
      <c r="D771" t="s">
        <v>76</v>
      </c>
      <c r="E771">
        <v>2</v>
      </c>
      <c r="F771">
        <v>23</v>
      </c>
      <c r="G771" t="s">
        <v>281</v>
      </c>
      <c r="H771" t="s">
        <v>71</v>
      </c>
      <c r="I771" t="s">
        <v>207</v>
      </c>
    </row>
    <row r="772" spans="1:9" hidden="1">
      <c r="A772" t="s">
        <v>6</v>
      </c>
      <c r="B772" t="s">
        <v>75</v>
      </c>
      <c r="C772" s="1">
        <v>41792</v>
      </c>
      <c r="D772" t="s">
        <v>86</v>
      </c>
      <c r="E772">
        <v>6</v>
      </c>
      <c r="F772">
        <v>23</v>
      </c>
      <c r="G772" t="s">
        <v>281</v>
      </c>
      <c r="H772" t="s">
        <v>71</v>
      </c>
      <c r="I772" t="s">
        <v>232</v>
      </c>
    </row>
    <row r="773" spans="1:9" hidden="1">
      <c r="A773" t="s">
        <v>6</v>
      </c>
      <c r="B773" t="s">
        <v>75</v>
      </c>
      <c r="C773" s="1">
        <v>41799</v>
      </c>
      <c r="D773" t="s">
        <v>36</v>
      </c>
      <c r="E773">
        <v>6</v>
      </c>
      <c r="F773">
        <v>24</v>
      </c>
      <c r="G773" t="s">
        <v>281</v>
      </c>
      <c r="H773" t="s">
        <v>71</v>
      </c>
      <c r="I773" t="s">
        <v>213</v>
      </c>
    </row>
    <row r="774" spans="1:9" hidden="1">
      <c r="A774" t="s">
        <v>6</v>
      </c>
      <c r="B774" t="s">
        <v>75</v>
      </c>
      <c r="C774" s="1">
        <v>41799</v>
      </c>
      <c r="D774" t="s">
        <v>12</v>
      </c>
      <c r="E774">
        <v>13</v>
      </c>
      <c r="F774">
        <v>24</v>
      </c>
      <c r="G774" t="s">
        <v>281</v>
      </c>
      <c r="H774" t="s">
        <v>71</v>
      </c>
      <c r="I774" t="s">
        <v>206</v>
      </c>
    </row>
    <row r="775" spans="1:9" hidden="1">
      <c r="A775" t="s">
        <v>6</v>
      </c>
      <c r="B775" t="s">
        <v>75</v>
      </c>
      <c r="C775" s="1">
        <v>41799</v>
      </c>
      <c r="D775" t="s">
        <v>8</v>
      </c>
      <c r="E775">
        <v>4</v>
      </c>
      <c r="F775">
        <v>24</v>
      </c>
      <c r="G775" t="s">
        <v>281</v>
      </c>
      <c r="H775" t="s">
        <v>71</v>
      </c>
      <c r="I775" t="s">
        <v>8</v>
      </c>
    </row>
    <row r="776" spans="1:9" hidden="1">
      <c r="A776" t="s">
        <v>6</v>
      </c>
      <c r="B776" t="s">
        <v>75</v>
      </c>
      <c r="C776" s="1">
        <v>41799</v>
      </c>
      <c r="D776" t="s">
        <v>17</v>
      </c>
      <c r="E776">
        <v>11</v>
      </c>
      <c r="F776">
        <v>24</v>
      </c>
      <c r="G776" t="s">
        <v>281</v>
      </c>
      <c r="H776" t="s">
        <v>71</v>
      </c>
      <c r="I776" t="s">
        <v>226</v>
      </c>
    </row>
    <row r="777" spans="1:9" hidden="1">
      <c r="A777" t="s">
        <v>6</v>
      </c>
      <c r="B777" t="s">
        <v>75</v>
      </c>
      <c r="C777" s="1">
        <v>41799</v>
      </c>
      <c r="D777" t="s">
        <v>9</v>
      </c>
      <c r="E777">
        <v>3</v>
      </c>
      <c r="F777">
        <v>24</v>
      </c>
      <c r="G777" t="s">
        <v>281</v>
      </c>
      <c r="H777" t="s">
        <v>71</v>
      </c>
      <c r="I777" t="s">
        <v>9</v>
      </c>
    </row>
    <row r="778" spans="1:9" hidden="1">
      <c r="A778" t="s">
        <v>6</v>
      </c>
      <c r="B778" t="s">
        <v>75</v>
      </c>
      <c r="C778" s="1">
        <v>41799</v>
      </c>
      <c r="D778" t="s">
        <v>76</v>
      </c>
      <c r="E778">
        <v>3</v>
      </c>
      <c r="F778">
        <v>24</v>
      </c>
      <c r="G778" t="s">
        <v>281</v>
      </c>
      <c r="H778" t="s">
        <v>71</v>
      </c>
      <c r="I778" t="s">
        <v>207</v>
      </c>
    </row>
    <row r="779" spans="1:9" hidden="1">
      <c r="A779" t="s">
        <v>6</v>
      </c>
      <c r="B779" t="s">
        <v>75</v>
      </c>
      <c r="C779" s="1">
        <v>41806</v>
      </c>
      <c r="D779" t="s">
        <v>12</v>
      </c>
      <c r="E779">
        <v>11</v>
      </c>
      <c r="F779">
        <v>25</v>
      </c>
      <c r="G779" t="s">
        <v>281</v>
      </c>
      <c r="H779" t="s">
        <v>71</v>
      </c>
      <c r="I779" t="s">
        <v>206</v>
      </c>
    </row>
    <row r="780" spans="1:9" hidden="1">
      <c r="A780" t="s">
        <v>6</v>
      </c>
      <c r="B780" t="s">
        <v>75</v>
      </c>
      <c r="C780" s="1">
        <v>41806</v>
      </c>
      <c r="D780" t="s">
        <v>8</v>
      </c>
      <c r="E780">
        <v>11</v>
      </c>
      <c r="F780">
        <v>25</v>
      </c>
      <c r="G780" t="s">
        <v>281</v>
      </c>
      <c r="H780" t="s">
        <v>71</v>
      </c>
      <c r="I780" t="s">
        <v>8</v>
      </c>
    </row>
    <row r="781" spans="1:9" hidden="1">
      <c r="A781" t="s">
        <v>6</v>
      </c>
      <c r="B781" t="s">
        <v>75</v>
      </c>
      <c r="C781" s="1">
        <v>41806</v>
      </c>
      <c r="D781" t="s">
        <v>17</v>
      </c>
      <c r="E781">
        <v>13</v>
      </c>
      <c r="F781">
        <v>25</v>
      </c>
      <c r="G781" t="s">
        <v>281</v>
      </c>
      <c r="H781" t="s">
        <v>71</v>
      </c>
      <c r="I781" t="s">
        <v>226</v>
      </c>
    </row>
    <row r="782" spans="1:9" hidden="1">
      <c r="A782" t="s">
        <v>6</v>
      </c>
      <c r="B782" t="s">
        <v>75</v>
      </c>
      <c r="C782" s="1">
        <v>41806</v>
      </c>
      <c r="D782" t="s">
        <v>97</v>
      </c>
      <c r="E782">
        <v>1</v>
      </c>
      <c r="F782">
        <v>25</v>
      </c>
      <c r="G782" t="s">
        <v>281</v>
      </c>
      <c r="H782" t="s">
        <v>71</v>
      </c>
      <c r="I782" t="s">
        <v>97</v>
      </c>
    </row>
    <row r="783" spans="1:9" hidden="1">
      <c r="A783" t="s">
        <v>6</v>
      </c>
      <c r="B783" t="s">
        <v>75</v>
      </c>
      <c r="C783" s="1">
        <v>41806</v>
      </c>
      <c r="D783" t="s">
        <v>76</v>
      </c>
      <c r="E783">
        <v>4</v>
      </c>
      <c r="F783">
        <v>25</v>
      </c>
      <c r="G783" t="s">
        <v>281</v>
      </c>
      <c r="H783" t="s">
        <v>71</v>
      </c>
      <c r="I783" t="s">
        <v>207</v>
      </c>
    </row>
    <row r="784" spans="1:9" hidden="1">
      <c r="A784" t="s">
        <v>6</v>
      </c>
      <c r="B784" t="s">
        <v>75</v>
      </c>
      <c r="C784" s="1">
        <v>41813</v>
      </c>
      <c r="D784" t="s">
        <v>36</v>
      </c>
      <c r="E784">
        <v>7</v>
      </c>
      <c r="F784">
        <v>26</v>
      </c>
      <c r="G784" t="s">
        <v>281</v>
      </c>
      <c r="H784" t="s">
        <v>71</v>
      </c>
      <c r="I784" t="s">
        <v>213</v>
      </c>
    </row>
    <row r="785" spans="1:9" hidden="1">
      <c r="A785" t="s">
        <v>6</v>
      </c>
      <c r="B785" t="s">
        <v>75</v>
      </c>
      <c r="C785" s="1">
        <v>41813</v>
      </c>
      <c r="D785" t="s">
        <v>8</v>
      </c>
      <c r="E785">
        <v>12</v>
      </c>
      <c r="F785">
        <v>26</v>
      </c>
      <c r="G785" t="s">
        <v>281</v>
      </c>
      <c r="H785" t="s">
        <v>71</v>
      </c>
      <c r="I785" t="s">
        <v>8</v>
      </c>
    </row>
    <row r="786" spans="1:9" hidden="1">
      <c r="A786" t="s">
        <v>6</v>
      </c>
      <c r="B786" t="s">
        <v>75</v>
      </c>
      <c r="C786" s="1">
        <v>41813</v>
      </c>
      <c r="D786" t="s">
        <v>17</v>
      </c>
      <c r="E786">
        <v>8</v>
      </c>
      <c r="F786">
        <v>26</v>
      </c>
      <c r="G786" t="s">
        <v>281</v>
      </c>
      <c r="H786" t="s">
        <v>71</v>
      </c>
      <c r="I786" t="s">
        <v>226</v>
      </c>
    </row>
    <row r="787" spans="1:9" hidden="1">
      <c r="A787" t="s">
        <v>6</v>
      </c>
      <c r="B787" t="s">
        <v>75</v>
      </c>
      <c r="C787" s="1">
        <v>41813</v>
      </c>
      <c r="D787" t="s">
        <v>76</v>
      </c>
      <c r="E787">
        <v>4</v>
      </c>
      <c r="F787">
        <v>26</v>
      </c>
      <c r="G787" t="s">
        <v>281</v>
      </c>
      <c r="H787" t="s">
        <v>71</v>
      </c>
      <c r="I787" t="s">
        <v>207</v>
      </c>
    </row>
    <row r="788" spans="1:9" hidden="1">
      <c r="A788" t="s">
        <v>6</v>
      </c>
      <c r="B788" t="s">
        <v>75</v>
      </c>
      <c r="C788" s="1">
        <v>41813</v>
      </c>
      <c r="D788" t="s">
        <v>23</v>
      </c>
      <c r="E788">
        <v>3</v>
      </c>
      <c r="F788">
        <v>26</v>
      </c>
      <c r="G788" t="s">
        <v>281</v>
      </c>
      <c r="H788" t="s">
        <v>71</v>
      </c>
      <c r="I788" t="s">
        <v>236</v>
      </c>
    </row>
    <row r="789" spans="1:9" hidden="1">
      <c r="A789" t="s">
        <v>6</v>
      </c>
      <c r="B789" t="s">
        <v>75</v>
      </c>
      <c r="C789" s="1">
        <v>41813</v>
      </c>
      <c r="D789" t="s">
        <v>66</v>
      </c>
      <c r="E789">
        <v>6</v>
      </c>
      <c r="F789">
        <v>26</v>
      </c>
      <c r="G789" t="s">
        <v>281</v>
      </c>
      <c r="H789" t="s">
        <v>71</v>
      </c>
      <c r="I789" t="s">
        <v>231</v>
      </c>
    </row>
    <row r="790" spans="1:9" hidden="1">
      <c r="A790" t="s">
        <v>6</v>
      </c>
      <c r="B790" t="s">
        <v>75</v>
      </c>
      <c r="C790" s="1">
        <v>41820</v>
      </c>
      <c r="D790" t="s">
        <v>12</v>
      </c>
      <c r="E790">
        <v>2</v>
      </c>
      <c r="F790">
        <v>27</v>
      </c>
      <c r="G790" t="s">
        <v>281</v>
      </c>
      <c r="H790" t="s">
        <v>71</v>
      </c>
      <c r="I790" t="s">
        <v>206</v>
      </c>
    </row>
    <row r="791" spans="1:9" hidden="1">
      <c r="A791" t="s">
        <v>6</v>
      </c>
      <c r="B791" t="s">
        <v>75</v>
      </c>
      <c r="C791" s="1">
        <v>41820</v>
      </c>
      <c r="D791" t="s">
        <v>8</v>
      </c>
      <c r="E791">
        <v>18</v>
      </c>
      <c r="F791">
        <v>27</v>
      </c>
      <c r="G791" t="s">
        <v>281</v>
      </c>
      <c r="H791" t="s">
        <v>71</v>
      </c>
      <c r="I791" t="s">
        <v>8</v>
      </c>
    </row>
    <row r="792" spans="1:9" hidden="1">
      <c r="A792" t="s">
        <v>6</v>
      </c>
      <c r="B792" t="s">
        <v>75</v>
      </c>
      <c r="C792" s="1">
        <v>41820</v>
      </c>
      <c r="D792" t="s">
        <v>97</v>
      </c>
      <c r="E792">
        <v>2</v>
      </c>
      <c r="F792">
        <v>27</v>
      </c>
      <c r="G792" t="s">
        <v>281</v>
      </c>
      <c r="H792" t="s">
        <v>71</v>
      </c>
      <c r="I792" t="s">
        <v>97</v>
      </c>
    </row>
    <row r="793" spans="1:9" hidden="1">
      <c r="A793" t="s">
        <v>6</v>
      </c>
      <c r="B793" t="s">
        <v>75</v>
      </c>
      <c r="C793" s="1">
        <v>41820</v>
      </c>
      <c r="D793" t="s">
        <v>9</v>
      </c>
      <c r="E793">
        <v>10</v>
      </c>
      <c r="F793">
        <v>27</v>
      </c>
      <c r="G793" t="s">
        <v>281</v>
      </c>
      <c r="H793" t="s">
        <v>71</v>
      </c>
      <c r="I793" t="s">
        <v>9</v>
      </c>
    </row>
    <row r="794" spans="1:9" hidden="1">
      <c r="A794" t="s">
        <v>6</v>
      </c>
      <c r="B794" t="s">
        <v>75</v>
      </c>
      <c r="C794" s="1">
        <v>41820</v>
      </c>
      <c r="D794" t="s">
        <v>76</v>
      </c>
      <c r="E794">
        <v>4</v>
      </c>
      <c r="F794">
        <v>27</v>
      </c>
      <c r="G794" t="s">
        <v>281</v>
      </c>
      <c r="H794" t="s">
        <v>71</v>
      </c>
      <c r="I794" t="s">
        <v>207</v>
      </c>
    </row>
    <row r="795" spans="1:9" hidden="1">
      <c r="A795" t="s">
        <v>6</v>
      </c>
      <c r="B795" t="s">
        <v>75</v>
      </c>
      <c r="C795" s="1">
        <v>41820</v>
      </c>
      <c r="D795" t="s">
        <v>90</v>
      </c>
      <c r="E795">
        <v>4</v>
      </c>
      <c r="F795">
        <v>27</v>
      </c>
      <c r="G795" t="s">
        <v>281</v>
      </c>
      <c r="H795" t="s">
        <v>71</v>
      </c>
      <c r="I795" t="s">
        <v>214</v>
      </c>
    </row>
    <row r="796" spans="1:9" hidden="1">
      <c r="A796" t="s">
        <v>6</v>
      </c>
      <c r="B796" t="s">
        <v>77</v>
      </c>
      <c r="C796" s="1">
        <v>41827</v>
      </c>
      <c r="D796" t="s">
        <v>36</v>
      </c>
      <c r="E796">
        <v>5</v>
      </c>
      <c r="F796">
        <v>28</v>
      </c>
      <c r="G796" t="s">
        <v>281</v>
      </c>
      <c r="H796" t="s">
        <v>71</v>
      </c>
      <c r="I796" t="s">
        <v>213</v>
      </c>
    </row>
    <row r="797" spans="1:9" hidden="1">
      <c r="A797" t="s">
        <v>6</v>
      </c>
      <c r="B797" t="s">
        <v>77</v>
      </c>
      <c r="C797" s="1">
        <v>41827</v>
      </c>
      <c r="D797" t="s">
        <v>8</v>
      </c>
      <c r="E797">
        <v>12</v>
      </c>
      <c r="F797">
        <v>28</v>
      </c>
      <c r="G797" t="s">
        <v>281</v>
      </c>
      <c r="H797" t="s">
        <v>71</v>
      </c>
      <c r="I797" t="s">
        <v>8</v>
      </c>
    </row>
    <row r="798" spans="1:9" hidden="1">
      <c r="A798" t="s">
        <v>6</v>
      </c>
      <c r="B798" t="s">
        <v>77</v>
      </c>
      <c r="C798" s="1">
        <v>41827</v>
      </c>
      <c r="D798" t="s">
        <v>97</v>
      </c>
      <c r="E798">
        <v>2</v>
      </c>
      <c r="F798">
        <v>28</v>
      </c>
      <c r="G798" t="s">
        <v>281</v>
      </c>
      <c r="H798" t="s">
        <v>71</v>
      </c>
      <c r="I798" t="s">
        <v>97</v>
      </c>
    </row>
    <row r="799" spans="1:9" hidden="1">
      <c r="A799" t="s">
        <v>6</v>
      </c>
      <c r="B799" t="s">
        <v>77</v>
      </c>
      <c r="C799" s="1">
        <v>41827</v>
      </c>
      <c r="D799" t="s">
        <v>13</v>
      </c>
      <c r="E799">
        <v>8</v>
      </c>
      <c r="F799">
        <v>28</v>
      </c>
      <c r="G799" t="s">
        <v>281</v>
      </c>
      <c r="H799" t="s">
        <v>71</v>
      </c>
      <c r="I799" t="s">
        <v>13</v>
      </c>
    </row>
    <row r="800" spans="1:9" hidden="1">
      <c r="A800" t="s">
        <v>6</v>
      </c>
      <c r="B800" t="s">
        <v>77</v>
      </c>
      <c r="C800" s="1">
        <v>41827</v>
      </c>
      <c r="D800" t="s">
        <v>76</v>
      </c>
      <c r="E800">
        <v>4</v>
      </c>
      <c r="F800">
        <v>28</v>
      </c>
      <c r="G800" t="s">
        <v>281</v>
      </c>
      <c r="H800" t="s">
        <v>71</v>
      </c>
      <c r="I800" t="s">
        <v>207</v>
      </c>
    </row>
    <row r="801" spans="1:9" hidden="1">
      <c r="A801" t="s">
        <v>6</v>
      </c>
      <c r="B801" t="s">
        <v>77</v>
      </c>
      <c r="C801" s="1">
        <v>41827</v>
      </c>
      <c r="D801" t="s">
        <v>66</v>
      </c>
      <c r="E801">
        <v>9</v>
      </c>
      <c r="F801">
        <v>28</v>
      </c>
      <c r="G801" t="s">
        <v>281</v>
      </c>
      <c r="H801" t="s">
        <v>71</v>
      </c>
      <c r="I801" t="s">
        <v>231</v>
      </c>
    </row>
    <row r="802" spans="1:9" hidden="1">
      <c r="A802" t="s">
        <v>6</v>
      </c>
      <c r="B802" t="s">
        <v>77</v>
      </c>
      <c r="C802" s="1">
        <v>41834</v>
      </c>
      <c r="D802" t="s">
        <v>12</v>
      </c>
      <c r="E802">
        <v>6</v>
      </c>
      <c r="F802">
        <v>29</v>
      </c>
      <c r="G802" t="s">
        <v>281</v>
      </c>
      <c r="H802" t="s">
        <v>71</v>
      </c>
      <c r="I802" t="s">
        <v>206</v>
      </c>
    </row>
    <row r="803" spans="1:9" hidden="1">
      <c r="A803" t="s">
        <v>6</v>
      </c>
      <c r="B803" t="s">
        <v>77</v>
      </c>
      <c r="C803" s="1">
        <v>41834</v>
      </c>
      <c r="D803" t="s">
        <v>8</v>
      </c>
      <c r="E803">
        <v>13</v>
      </c>
      <c r="F803">
        <v>29</v>
      </c>
      <c r="G803" t="s">
        <v>281</v>
      </c>
      <c r="H803" t="s">
        <v>71</v>
      </c>
      <c r="I803" t="s">
        <v>8</v>
      </c>
    </row>
    <row r="804" spans="1:9" hidden="1">
      <c r="A804" t="s">
        <v>6</v>
      </c>
      <c r="B804" t="s">
        <v>77</v>
      </c>
      <c r="C804" s="1">
        <v>41834</v>
      </c>
      <c r="D804" t="s">
        <v>17</v>
      </c>
      <c r="E804">
        <v>5</v>
      </c>
      <c r="F804">
        <v>29</v>
      </c>
      <c r="G804" t="s">
        <v>281</v>
      </c>
      <c r="H804" t="s">
        <v>71</v>
      </c>
      <c r="I804" t="s">
        <v>226</v>
      </c>
    </row>
    <row r="805" spans="1:9" hidden="1">
      <c r="A805" t="s">
        <v>6</v>
      </c>
      <c r="B805" t="s">
        <v>77</v>
      </c>
      <c r="C805" s="1">
        <v>41834</v>
      </c>
      <c r="D805" t="s">
        <v>78</v>
      </c>
      <c r="E805">
        <v>4</v>
      </c>
      <c r="F805">
        <v>29</v>
      </c>
      <c r="G805" t="s">
        <v>281</v>
      </c>
      <c r="H805" t="s">
        <v>71</v>
      </c>
      <c r="I805" t="s">
        <v>208</v>
      </c>
    </row>
    <row r="806" spans="1:9" hidden="1">
      <c r="A806" t="s">
        <v>6</v>
      </c>
      <c r="B806" t="s">
        <v>77</v>
      </c>
      <c r="C806" s="1">
        <v>41834</v>
      </c>
      <c r="D806" t="s">
        <v>83</v>
      </c>
      <c r="E806">
        <v>5</v>
      </c>
      <c r="F806">
        <v>29</v>
      </c>
      <c r="G806" t="s">
        <v>281</v>
      </c>
      <c r="H806" t="s">
        <v>71</v>
      </c>
      <c r="I806" t="s">
        <v>218</v>
      </c>
    </row>
    <row r="807" spans="1:9" hidden="1">
      <c r="A807" t="s">
        <v>6</v>
      </c>
      <c r="B807" t="s">
        <v>77</v>
      </c>
      <c r="C807" s="1">
        <v>41834</v>
      </c>
      <c r="D807" t="s">
        <v>62</v>
      </c>
      <c r="E807">
        <v>2</v>
      </c>
      <c r="F807">
        <v>29</v>
      </c>
      <c r="G807" t="s">
        <v>281</v>
      </c>
      <c r="H807" t="s">
        <v>71</v>
      </c>
      <c r="I807" t="s">
        <v>227</v>
      </c>
    </row>
    <row r="808" spans="1:9" hidden="1">
      <c r="A808" t="s">
        <v>6</v>
      </c>
      <c r="B808" t="s">
        <v>77</v>
      </c>
      <c r="C808" s="1">
        <v>41834</v>
      </c>
      <c r="D808" t="s">
        <v>90</v>
      </c>
      <c r="E808">
        <v>5</v>
      </c>
      <c r="F808">
        <v>29</v>
      </c>
      <c r="G808" t="s">
        <v>281</v>
      </c>
      <c r="H808" t="s">
        <v>71</v>
      </c>
      <c r="I808" t="s">
        <v>214</v>
      </c>
    </row>
    <row r="809" spans="1:9" hidden="1">
      <c r="A809" t="s">
        <v>6</v>
      </c>
      <c r="B809" t="s">
        <v>77</v>
      </c>
      <c r="C809" s="1">
        <v>41841</v>
      </c>
      <c r="D809" t="s">
        <v>93</v>
      </c>
      <c r="E809">
        <v>5</v>
      </c>
      <c r="F809">
        <v>30</v>
      </c>
      <c r="G809" t="s">
        <v>281</v>
      </c>
      <c r="H809" t="s">
        <v>71</v>
      </c>
      <c r="I809" t="s">
        <v>211</v>
      </c>
    </row>
    <row r="810" spans="1:9" hidden="1">
      <c r="A810" t="s">
        <v>6</v>
      </c>
      <c r="B810" t="s">
        <v>77</v>
      </c>
      <c r="C810" s="1">
        <v>41841</v>
      </c>
      <c r="D810" t="s">
        <v>12</v>
      </c>
      <c r="E810">
        <v>3</v>
      </c>
      <c r="F810">
        <v>30</v>
      </c>
      <c r="G810" t="s">
        <v>281</v>
      </c>
      <c r="H810" t="s">
        <v>71</v>
      </c>
      <c r="I810" t="s">
        <v>206</v>
      </c>
    </row>
    <row r="811" spans="1:9" hidden="1">
      <c r="A811" t="s">
        <v>6</v>
      </c>
      <c r="B811" t="s">
        <v>77</v>
      </c>
      <c r="C811" s="1">
        <v>41841</v>
      </c>
      <c r="D811" t="s">
        <v>17</v>
      </c>
      <c r="E811">
        <v>6</v>
      </c>
      <c r="F811">
        <v>30</v>
      </c>
      <c r="G811" t="s">
        <v>281</v>
      </c>
      <c r="H811" t="s">
        <v>71</v>
      </c>
      <c r="I811" t="s">
        <v>226</v>
      </c>
    </row>
    <row r="812" spans="1:9" hidden="1">
      <c r="A812" t="s">
        <v>6</v>
      </c>
      <c r="B812" t="s">
        <v>77</v>
      </c>
      <c r="C812" s="1">
        <v>41841</v>
      </c>
      <c r="D812" t="s">
        <v>97</v>
      </c>
      <c r="E812">
        <v>1</v>
      </c>
      <c r="F812">
        <v>30</v>
      </c>
      <c r="G812" t="s">
        <v>281</v>
      </c>
      <c r="H812" t="s">
        <v>71</v>
      </c>
      <c r="I812" t="s">
        <v>97</v>
      </c>
    </row>
    <row r="813" spans="1:9" hidden="1">
      <c r="A813" t="s">
        <v>6</v>
      </c>
      <c r="B813" t="s">
        <v>77</v>
      </c>
      <c r="C813" s="1">
        <v>41841</v>
      </c>
      <c r="D813" t="s">
        <v>78</v>
      </c>
      <c r="E813">
        <v>8</v>
      </c>
      <c r="F813">
        <v>30</v>
      </c>
      <c r="G813" t="s">
        <v>281</v>
      </c>
      <c r="H813" t="s">
        <v>71</v>
      </c>
      <c r="I813" t="s">
        <v>208</v>
      </c>
    </row>
    <row r="814" spans="1:9" hidden="1">
      <c r="A814" t="s">
        <v>6</v>
      </c>
      <c r="B814" t="s">
        <v>77</v>
      </c>
      <c r="C814" s="1">
        <v>41841</v>
      </c>
      <c r="D814" t="s">
        <v>76</v>
      </c>
      <c r="E814">
        <v>4</v>
      </c>
      <c r="F814">
        <v>30</v>
      </c>
      <c r="G814" t="s">
        <v>281</v>
      </c>
      <c r="H814" t="s">
        <v>71</v>
      </c>
      <c r="I814" t="s">
        <v>207</v>
      </c>
    </row>
    <row r="815" spans="1:9" hidden="1">
      <c r="A815" t="s">
        <v>6</v>
      </c>
      <c r="B815" t="s">
        <v>77</v>
      </c>
      <c r="C815" s="1">
        <v>41841</v>
      </c>
      <c r="D815" t="s">
        <v>62</v>
      </c>
      <c r="E815">
        <v>9</v>
      </c>
      <c r="F815">
        <v>30</v>
      </c>
      <c r="G815" t="s">
        <v>281</v>
      </c>
      <c r="H815" t="s">
        <v>71</v>
      </c>
      <c r="I815" t="s">
        <v>227</v>
      </c>
    </row>
    <row r="816" spans="1:9" hidden="1">
      <c r="A816" t="s">
        <v>6</v>
      </c>
      <c r="B816" t="s">
        <v>77</v>
      </c>
      <c r="C816" s="1">
        <v>41841</v>
      </c>
      <c r="D816" t="s">
        <v>90</v>
      </c>
      <c r="E816">
        <v>4</v>
      </c>
      <c r="F816">
        <v>30</v>
      </c>
      <c r="G816" t="s">
        <v>281</v>
      </c>
      <c r="H816" t="s">
        <v>71</v>
      </c>
      <c r="I816" t="s">
        <v>214</v>
      </c>
    </row>
    <row r="817" spans="1:9" hidden="1">
      <c r="A817" t="s">
        <v>6</v>
      </c>
      <c r="B817" t="s">
        <v>77</v>
      </c>
      <c r="C817" s="1">
        <v>41848</v>
      </c>
      <c r="D817" t="s">
        <v>12</v>
      </c>
      <c r="E817">
        <v>7</v>
      </c>
      <c r="F817">
        <v>31</v>
      </c>
      <c r="G817" t="s">
        <v>281</v>
      </c>
      <c r="H817" t="s">
        <v>71</v>
      </c>
      <c r="I817" t="s">
        <v>206</v>
      </c>
    </row>
    <row r="818" spans="1:9" hidden="1">
      <c r="A818" t="s">
        <v>6</v>
      </c>
      <c r="B818" t="s">
        <v>77</v>
      </c>
      <c r="C818" s="1">
        <v>41848</v>
      </c>
      <c r="D818" t="s">
        <v>8</v>
      </c>
      <c r="E818">
        <v>13</v>
      </c>
      <c r="F818">
        <v>31</v>
      </c>
      <c r="G818" t="s">
        <v>281</v>
      </c>
      <c r="H818" t="s">
        <v>71</v>
      </c>
      <c r="I818" t="s">
        <v>8</v>
      </c>
    </row>
    <row r="819" spans="1:9" hidden="1">
      <c r="A819" t="s">
        <v>6</v>
      </c>
      <c r="B819" t="s">
        <v>77</v>
      </c>
      <c r="C819" s="1">
        <v>41848</v>
      </c>
      <c r="D819" t="s">
        <v>17</v>
      </c>
      <c r="E819">
        <v>11</v>
      </c>
      <c r="F819">
        <v>31</v>
      </c>
      <c r="G819" t="s">
        <v>281</v>
      </c>
      <c r="H819" t="s">
        <v>71</v>
      </c>
      <c r="I819" t="s">
        <v>226</v>
      </c>
    </row>
    <row r="820" spans="1:9" hidden="1">
      <c r="A820" t="s">
        <v>6</v>
      </c>
      <c r="B820" t="s">
        <v>77</v>
      </c>
      <c r="C820" s="1">
        <v>41848</v>
      </c>
      <c r="D820" t="s">
        <v>20</v>
      </c>
      <c r="E820">
        <v>3</v>
      </c>
      <c r="F820">
        <v>31</v>
      </c>
      <c r="G820" t="s">
        <v>281</v>
      </c>
      <c r="H820" t="s">
        <v>71</v>
      </c>
      <c r="I820" t="s">
        <v>228</v>
      </c>
    </row>
    <row r="821" spans="1:9" hidden="1">
      <c r="A821" t="s">
        <v>6</v>
      </c>
      <c r="B821" t="s">
        <v>77</v>
      </c>
      <c r="C821" s="1">
        <v>41848</v>
      </c>
      <c r="D821" t="s">
        <v>95</v>
      </c>
      <c r="E821">
        <v>6</v>
      </c>
      <c r="F821">
        <v>31</v>
      </c>
      <c r="G821" t="s">
        <v>281</v>
      </c>
      <c r="H821" t="s">
        <v>71</v>
      </c>
      <c r="I821" t="s">
        <v>238</v>
      </c>
    </row>
    <row r="822" spans="1:9">
      <c r="A822" t="s">
        <v>6</v>
      </c>
      <c r="B822" t="s">
        <v>79</v>
      </c>
      <c r="C822" s="1">
        <v>41855</v>
      </c>
      <c r="D822" t="s">
        <v>93</v>
      </c>
      <c r="E822">
        <v>4</v>
      </c>
      <c r="F822">
        <v>32</v>
      </c>
      <c r="G822" t="s">
        <v>281</v>
      </c>
      <c r="H822" t="s">
        <v>71</v>
      </c>
      <c r="I822" t="s">
        <v>211</v>
      </c>
    </row>
    <row r="823" spans="1:9">
      <c r="A823" t="s">
        <v>6</v>
      </c>
      <c r="B823" t="s">
        <v>79</v>
      </c>
      <c r="C823" s="1">
        <v>41855</v>
      </c>
      <c r="D823" t="s">
        <v>12</v>
      </c>
      <c r="E823">
        <v>7</v>
      </c>
      <c r="F823">
        <v>32</v>
      </c>
      <c r="G823" t="s">
        <v>281</v>
      </c>
      <c r="H823" t="s">
        <v>71</v>
      </c>
      <c r="I823" t="s">
        <v>206</v>
      </c>
    </row>
    <row r="824" spans="1:9">
      <c r="A824" t="s">
        <v>6</v>
      </c>
      <c r="B824" t="s">
        <v>79</v>
      </c>
      <c r="C824" s="1">
        <v>41855</v>
      </c>
      <c r="D824" t="s">
        <v>8</v>
      </c>
      <c r="E824">
        <v>10</v>
      </c>
      <c r="F824">
        <v>32</v>
      </c>
      <c r="G824" t="s">
        <v>281</v>
      </c>
      <c r="H824" t="s">
        <v>71</v>
      </c>
      <c r="I824" t="s">
        <v>8</v>
      </c>
    </row>
    <row r="825" spans="1:9">
      <c r="A825" t="s">
        <v>6</v>
      </c>
      <c r="B825" t="s">
        <v>79</v>
      </c>
      <c r="C825" s="1">
        <v>41855</v>
      </c>
      <c r="D825" t="s">
        <v>17</v>
      </c>
      <c r="E825">
        <v>8</v>
      </c>
      <c r="F825">
        <v>32</v>
      </c>
      <c r="G825" t="s">
        <v>281</v>
      </c>
      <c r="H825" t="s">
        <v>71</v>
      </c>
      <c r="I825" t="s">
        <v>226</v>
      </c>
    </row>
    <row r="826" spans="1:9">
      <c r="A826" t="s">
        <v>6</v>
      </c>
      <c r="B826" t="s">
        <v>79</v>
      </c>
      <c r="C826" s="1">
        <v>41855</v>
      </c>
      <c r="D826" t="s">
        <v>20</v>
      </c>
      <c r="E826">
        <v>7</v>
      </c>
      <c r="F826">
        <v>32</v>
      </c>
      <c r="G826" t="s">
        <v>281</v>
      </c>
      <c r="H826" t="s">
        <v>71</v>
      </c>
      <c r="I826" t="s">
        <v>228</v>
      </c>
    </row>
    <row r="827" spans="1:9">
      <c r="A827" t="s">
        <v>6</v>
      </c>
      <c r="B827" t="s">
        <v>79</v>
      </c>
      <c r="C827" s="1">
        <v>41855</v>
      </c>
      <c r="D827" t="s">
        <v>90</v>
      </c>
      <c r="E827">
        <v>4</v>
      </c>
      <c r="F827">
        <v>32</v>
      </c>
      <c r="G827" t="s">
        <v>281</v>
      </c>
      <c r="H827" t="s">
        <v>71</v>
      </c>
      <c r="I827" t="s">
        <v>214</v>
      </c>
    </row>
    <row r="828" spans="1:9">
      <c r="A828" t="s">
        <v>6</v>
      </c>
      <c r="B828" t="s">
        <v>79</v>
      </c>
      <c r="C828" s="1">
        <v>41862</v>
      </c>
      <c r="D828" t="s">
        <v>93</v>
      </c>
      <c r="E828">
        <v>5</v>
      </c>
      <c r="F828">
        <v>33</v>
      </c>
      <c r="G828" t="s">
        <v>281</v>
      </c>
      <c r="H828" t="s">
        <v>71</v>
      </c>
      <c r="I828" t="s">
        <v>211</v>
      </c>
    </row>
    <row r="829" spans="1:9">
      <c r="A829" t="s">
        <v>6</v>
      </c>
      <c r="B829" t="s">
        <v>79</v>
      </c>
      <c r="C829" s="1">
        <v>41862</v>
      </c>
      <c r="D829" t="s">
        <v>34</v>
      </c>
      <c r="E829">
        <v>16</v>
      </c>
      <c r="F829">
        <v>33</v>
      </c>
      <c r="G829" t="s">
        <v>281</v>
      </c>
      <c r="H829" t="s">
        <v>71</v>
      </c>
      <c r="I829" t="s">
        <v>34</v>
      </c>
    </row>
    <row r="830" spans="1:9">
      <c r="A830" t="s">
        <v>6</v>
      </c>
      <c r="B830" t="s">
        <v>79</v>
      </c>
      <c r="C830" s="1">
        <v>41862</v>
      </c>
      <c r="D830" t="s">
        <v>12</v>
      </c>
      <c r="E830">
        <v>4</v>
      </c>
      <c r="F830">
        <v>33</v>
      </c>
      <c r="G830" t="s">
        <v>281</v>
      </c>
      <c r="H830" t="s">
        <v>71</v>
      </c>
      <c r="I830" t="s">
        <v>206</v>
      </c>
    </row>
    <row r="831" spans="1:9">
      <c r="A831" t="s">
        <v>6</v>
      </c>
      <c r="B831" t="s">
        <v>79</v>
      </c>
      <c r="C831" s="1">
        <v>41862</v>
      </c>
      <c r="D831" t="s">
        <v>8</v>
      </c>
      <c r="E831">
        <v>4</v>
      </c>
      <c r="F831">
        <v>33</v>
      </c>
      <c r="G831" t="s">
        <v>281</v>
      </c>
      <c r="H831" t="s">
        <v>71</v>
      </c>
      <c r="I831" t="s">
        <v>8</v>
      </c>
    </row>
    <row r="832" spans="1:9">
      <c r="A832" t="s">
        <v>6</v>
      </c>
      <c r="B832" t="s">
        <v>79</v>
      </c>
      <c r="C832" s="1">
        <v>41862</v>
      </c>
      <c r="D832" t="s">
        <v>17</v>
      </c>
      <c r="E832">
        <v>6</v>
      </c>
      <c r="F832">
        <v>33</v>
      </c>
      <c r="G832" t="s">
        <v>281</v>
      </c>
      <c r="H832" t="s">
        <v>71</v>
      </c>
      <c r="I832" t="s">
        <v>226</v>
      </c>
    </row>
    <row r="833" spans="1:9">
      <c r="A833" t="s">
        <v>6</v>
      </c>
      <c r="B833" t="s">
        <v>79</v>
      </c>
      <c r="C833" s="1">
        <v>41862</v>
      </c>
      <c r="D833" t="s">
        <v>20</v>
      </c>
      <c r="E833">
        <v>5</v>
      </c>
      <c r="F833">
        <v>33</v>
      </c>
      <c r="G833" t="s">
        <v>281</v>
      </c>
      <c r="H833" t="s">
        <v>71</v>
      </c>
      <c r="I833" t="s">
        <v>228</v>
      </c>
    </row>
    <row r="834" spans="1:9">
      <c r="A834" t="s">
        <v>6</v>
      </c>
      <c r="B834" t="s">
        <v>79</v>
      </c>
      <c r="C834" s="1">
        <v>41869</v>
      </c>
      <c r="D834" t="s">
        <v>12</v>
      </c>
      <c r="E834">
        <v>7</v>
      </c>
      <c r="F834">
        <v>34</v>
      </c>
      <c r="G834" t="s">
        <v>281</v>
      </c>
      <c r="H834" t="s">
        <v>71</v>
      </c>
      <c r="I834" t="s">
        <v>206</v>
      </c>
    </row>
    <row r="835" spans="1:9">
      <c r="A835" t="s">
        <v>6</v>
      </c>
      <c r="B835" t="s">
        <v>79</v>
      </c>
      <c r="C835" s="1">
        <v>41869</v>
      </c>
      <c r="D835" t="s">
        <v>8</v>
      </c>
      <c r="E835">
        <v>10</v>
      </c>
      <c r="F835">
        <v>34</v>
      </c>
      <c r="G835" t="s">
        <v>281</v>
      </c>
      <c r="H835" t="s">
        <v>71</v>
      </c>
      <c r="I835" t="s">
        <v>8</v>
      </c>
    </row>
    <row r="836" spans="1:9">
      <c r="A836" t="s">
        <v>6</v>
      </c>
      <c r="B836" t="s">
        <v>79</v>
      </c>
      <c r="C836" s="1">
        <v>41869</v>
      </c>
      <c r="D836" t="s">
        <v>9</v>
      </c>
      <c r="E836">
        <v>10</v>
      </c>
      <c r="F836">
        <v>34</v>
      </c>
      <c r="G836" t="s">
        <v>281</v>
      </c>
      <c r="H836" t="s">
        <v>71</v>
      </c>
      <c r="I836" t="s">
        <v>9</v>
      </c>
    </row>
    <row r="837" spans="1:9">
      <c r="A837" t="s">
        <v>6</v>
      </c>
      <c r="B837" t="s">
        <v>79</v>
      </c>
      <c r="C837" s="1">
        <v>41869</v>
      </c>
      <c r="D837" t="s">
        <v>90</v>
      </c>
      <c r="E837">
        <v>5</v>
      </c>
      <c r="F837">
        <v>34</v>
      </c>
      <c r="G837" t="s">
        <v>281</v>
      </c>
      <c r="H837" t="s">
        <v>71</v>
      </c>
      <c r="I837" t="s">
        <v>214</v>
      </c>
    </row>
    <row r="838" spans="1:9">
      <c r="A838" t="s">
        <v>6</v>
      </c>
      <c r="B838" t="s">
        <v>79</v>
      </c>
      <c r="C838" s="1">
        <v>41869</v>
      </c>
      <c r="D838" t="s">
        <v>66</v>
      </c>
      <c r="E838">
        <v>5</v>
      </c>
      <c r="F838">
        <v>34</v>
      </c>
      <c r="G838" t="s">
        <v>281</v>
      </c>
      <c r="H838" t="s">
        <v>71</v>
      </c>
      <c r="I838" t="s">
        <v>231</v>
      </c>
    </row>
    <row r="839" spans="1:9">
      <c r="A839" t="s">
        <v>6</v>
      </c>
      <c r="B839" t="s">
        <v>79</v>
      </c>
      <c r="C839" s="1">
        <v>41869</v>
      </c>
      <c r="D839" t="s">
        <v>95</v>
      </c>
      <c r="E839">
        <v>3</v>
      </c>
      <c r="F839">
        <v>34</v>
      </c>
      <c r="G839" t="s">
        <v>281</v>
      </c>
      <c r="H839" t="s">
        <v>71</v>
      </c>
      <c r="I839" t="s">
        <v>238</v>
      </c>
    </row>
    <row r="840" spans="1:9">
      <c r="A840" t="s">
        <v>6</v>
      </c>
      <c r="B840" t="s">
        <v>79</v>
      </c>
      <c r="C840" s="1">
        <v>41876</v>
      </c>
      <c r="D840" t="s">
        <v>93</v>
      </c>
      <c r="E840">
        <v>3</v>
      </c>
      <c r="F840">
        <v>35</v>
      </c>
      <c r="G840" t="s">
        <v>281</v>
      </c>
      <c r="H840" t="s">
        <v>71</v>
      </c>
      <c r="I840" t="s">
        <v>211</v>
      </c>
    </row>
    <row r="841" spans="1:9">
      <c r="A841" t="s">
        <v>6</v>
      </c>
      <c r="B841" t="s">
        <v>79</v>
      </c>
      <c r="C841" s="1">
        <v>41876</v>
      </c>
      <c r="D841" t="s">
        <v>36</v>
      </c>
      <c r="E841">
        <v>3</v>
      </c>
      <c r="F841">
        <v>35</v>
      </c>
      <c r="G841" t="s">
        <v>281</v>
      </c>
      <c r="H841" t="s">
        <v>71</v>
      </c>
      <c r="I841" t="s">
        <v>213</v>
      </c>
    </row>
    <row r="842" spans="1:9">
      <c r="A842" t="s">
        <v>6</v>
      </c>
      <c r="B842" t="s">
        <v>79</v>
      </c>
      <c r="C842" s="1">
        <v>41876</v>
      </c>
      <c r="D842" t="s">
        <v>12</v>
      </c>
      <c r="E842">
        <v>3</v>
      </c>
      <c r="F842">
        <v>35</v>
      </c>
      <c r="G842" t="s">
        <v>281</v>
      </c>
      <c r="H842" t="s">
        <v>71</v>
      </c>
      <c r="I842" t="s">
        <v>206</v>
      </c>
    </row>
    <row r="843" spans="1:9">
      <c r="A843" t="s">
        <v>6</v>
      </c>
      <c r="B843" t="s">
        <v>79</v>
      </c>
      <c r="C843" s="1">
        <v>41876</v>
      </c>
      <c r="D843" t="s">
        <v>8</v>
      </c>
      <c r="E843">
        <v>15</v>
      </c>
      <c r="F843">
        <v>35</v>
      </c>
      <c r="G843" t="s">
        <v>281</v>
      </c>
      <c r="H843" t="s">
        <v>71</v>
      </c>
      <c r="I843" t="s">
        <v>8</v>
      </c>
    </row>
    <row r="844" spans="1:9">
      <c r="A844" t="s">
        <v>6</v>
      </c>
      <c r="B844" t="s">
        <v>79</v>
      </c>
      <c r="C844" s="1">
        <v>41876</v>
      </c>
      <c r="D844" t="s">
        <v>17</v>
      </c>
      <c r="E844">
        <v>6</v>
      </c>
      <c r="F844">
        <v>35</v>
      </c>
      <c r="G844" t="s">
        <v>281</v>
      </c>
      <c r="H844" t="s">
        <v>71</v>
      </c>
      <c r="I844" t="s">
        <v>226</v>
      </c>
    </row>
    <row r="845" spans="1:9">
      <c r="A845" t="s">
        <v>6</v>
      </c>
      <c r="B845" t="s">
        <v>79</v>
      </c>
      <c r="C845" s="1">
        <v>41876</v>
      </c>
      <c r="D845" t="s">
        <v>13</v>
      </c>
      <c r="E845">
        <v>10</v>
      </c>
      <c r="F845">
        <v>35</v>
      </c>
      <c r="G845" t="s">
        <v>281</v>
      </c>
      <c r="H845" t="s">
        <v>71</v>
      </c>
      <c r="I845" t="s">
        <v>13</v>
      </c>
    </row>
    <row r="846" spans="1:9" hidden="1">
      <c r="A846" t="s">
        <v>6</v>
      </c>
      <c r="B846" t="s">
        <v>81</v>
      </c>
      <c r="C846" s="1">
        <v>41883</v>
      </c>
      <c r="D846" t="s">
        <v>93</v>
      </c>
      <c r="E846">
        <v>6</v>
      </c>
      <c r="F846">
        <v>36</v>
      </c>
      <c r="G846" t="s">
        <v>281</v>
      </c>
      <c r="H846" t="s">
        <v>71</v>
      </c>
      <c r="I846" t="s">
        <v>211</v>
      </c>
    </row>
    <row r="847" spans="1:9" hidden="1">
      <c r="A847" t="s">
        <v>6</v>
      </c>
      <c r="B847" t="s">
        <v>81</v>
      </c>
      <c r="C847" s="1">
        <v>41883</v>
      </c>
      <c r="D847" t="s">
        <v>36</v>
      </c>
      <c r="E847">
        <v>7</v>
      </c>
      <c r="F847">
        <v>36</v>
      </c>
      <c r="G847" t="s">
        <v>281</v>
      </c>
      <c r="H847" t="s">
        <v>71</v>
      </c>
      <c r="I847" t="s">
        <v>213</v>
      </c>
    </row>
    <row r="848" spans="1:9" hidden="1">
      <c r="A848" t="s">
        <v>6</v>
      </c>
      <c r="B848" t="s">
        <v>81</v>
      </c>
      <c r="C848" s="1">
        <v>41883</v>
      </c>
      <c r="D848" t="s">
        <v>8</v>
      </c>
      <c r="E848">
        <v>10</v>
      </c>
      <c r="F848">
        <v>36</v>
      </c>
      <c r="G848" t="s">
        <v>281</v>
      </c>
      <c r="H848" t="s">
        <v>71</v>
      </c>
      <c r="I848" t="s">
        <v>8</v>
      </c>
    </row>
    <row r="849" spans="1:9" hidden="1">
      <c r="A849" t="s">
        <v>6</v>
      </c>
      <c r="B849" t="s">
        <v>81</v>
      </c>
      <c r="C849" s="1">
        <v>41883</v>
      </c>
      <c r="D849" t="s">
        <v>9</v>
      </c>
      <c r="E849">
        <v>9</v>
      </c>
      <c r="F849">
        <v>36</v>
      </c>
      <c r="G849" t="s">
        <v>281</v>
      </c>
      <c r="H849" t="s">
        <v>71</v>
      </c>
      <c r="I849" t="s">
        <v>9</v>
      </c>
    </row>
    <row r="850" spans="1:9" hidden="1">
      <c r="A850" t="s">
        <v>6</v>
      </c>
      <c r="B850" t="s">
        <v>81</v>
      </c>
      <c r="C850" s="1">
        <v>41883</v>
      </c>
      <c r="D850" t="s">
        <v>90</v>
      </c>
      <c r="E850">
        <v>5</v>
      </c>
      <c r="F850">
        <v>36</v>
      </c>
      <c r="G850" t="s">
        <v>281</v>
      </c>
      <c r="H850" t="s">
        <v>71</v>
      </c>
      <c r="I850" t="s">
        <v>214</v>
      </c>
    </row>
    <row r="851" spans="1:9" hidden="1">
      <c r="A851" t="s">
        <v>6</v>
      </c>
      <c r="B851" t="s">
        <v>81</v>
      </c>
      <c r="C851" s="1">
        <v>41883</v>
      </c>
      <c r="D851" t="s">
        <v>95</v>
      </c>
      <c r="E851">
        <v>3</v>
      </c>
      <c r="F851">
        <v>36</v>
      </c>
      <c r="G851" t="s">
        <v>281</v>
      </c>
      <c r="H851" t="s">
        <v>71</v>
      </c>
      <c r="I851" t="s">
        <v>238</v>
      </c>
    </row>
    <row r="852" spans="1:9" hidden="1">
      <c r="A852" t="s">
        <v>6</v>
      </c>
      <c r="B852" t="s">
        <v>81</v>
      </c>
      <c r="C852" s="1">
        <v>41890</v>
      </c>
      <c r="D852" t="s">
        <v>30</v>
      </c>
      <c r="E852">
        <v>8</v>
      </c>
      <c r="F852">
        <v>37</v>
      </c>
      <c r="G852" t="s">
        <v>281</v>
      </c>
      <c r="H852" t="s">
        <v>71</v>
      </c>
      <c r="I852" t="s">
        <v>30</v>
      </c>
    </row>
    <row r="853" spans="1:9" hidden="1">
      <c r="A853" t="s">
        <v>6</v>
      </c>
      <c r="B853" t="s">
        <v>81</v>
      </c>
      <c r="C853" s="1">
        <v>41890</v>
      </c>
      <c r="D853" t="s">
        <v>36</v>
      </c>
      <c r="E853">
        <v>2</v>
      </c>
      <c r="F853">
        <v>37</v>
      </c>
      <c r="G853" t="s">
        <v>281</v>
      </c>
      <c r="H853" t="s">
        <v>71</v>
      </c>
      <c r="I853" t="s">
        <v>213</v>
      </c>
    </row>
    <row r="854" spans="1:9" hidden="1">
      <c r="A854" t="s">
        <v>6</v>
      </c>
      <c r="B854" t="s">
        <v>81</v>
      </c>
      <c r="C854" s="1">
        <v>41890</v>
      </c>
      <c r="D854" t="s">
        <v>12</v>
      </c>
      <c r="E854">
        <v>10</v>
      </c>
      <c r="F854">
        <v>37</v>
      </c>
      <c r="G854" t="s">
        <v>281</v>
      </c>
      <c r="H854" t="s">
        <v>71</v>
      </c>
      <c r="I854" t="s">
        <v>206</v>
      </c>
    </row>
    <row r="855" spans="1:9" hidden="1">
      <c r="A855" t="s">
        <v>6</v>
      </c>
      <c r="B855" t="s">
        <v>81</v>
      </c>
      <c r="C855" s="1">
        <v>41890</v>
      </c>
      <c r="D855" t="s">
        <v>8</v>
      </c>
      <c r="E855">
        <v>9</v>
      </c>
      <c r="F855">
        <v>37</v>
      </c>
      <c r="G855" t="s">
        <v>281</v>
      </c>
      <c r="H855" t="s">
        <v>71</v>
      </c>
      <c r="I855" t="s">
        <v>8</v>
      </c>
    </row>
    <row r="856" spans="1:9" hidden="1">
      <c r="A856" t="s">
        <v>6</v>
      </c>
      <c r="B856" t="s">
        <v>81</v>
      </c>
      <c r="C856" s="1">
        <v>41890</v>
      </c>
      <c r="D856" t="s">
        <v>68</v>
      </c>
      <c r="E856">
        <v>8</v>
      </c>
      <c r="F856">
        <v>37</v>
      </c>
      <c r="G856" t="s">
        <v>281</v>
      </c>
      <c r="H856" t="s">
        <v>71</v>
      </c>
      <c r="I856" t="s">
        <v>68</v>
      </c>
    </row>
    <row r="857" spans="1:9" hidden="1">
      <c r="A857" t="s">
        <v>6</v>
      </c>
      <c r="B857" t="s">
        <v>81</v>
      </c>
      <c r="C857" s="1">
        <v>41890</v>
      </c>
      <c r="D857" t="s">
        <v>95</v>
      </c>
      <c r="E857">
        <v>3</v>
      </c>
      <c r="F857">
        <v>37</v>
      </c>
      <c r="G857" t="s">
        <v>281</v>
      </c>
      <c r="H857" t="s">
        <v>71</v>
      </c>
      <c r="I857" t="s">
        <v>238</v>
      </c>
    </row>
    <row r="858" spans="1:9" hidden="1">
      <c r="A858" t="s">
        <v>6</v>
      </c>
      <c r="B858" t="s">
        <v>81</v>
      </c>
      <c r="C858" s="1">
        <v>41897</v>
      </c>
      <c r="D858" t="s">
        <v>36</v>
      </c>
      <c r="E858">
        <v>4</v>
      </c>
      <c r="F858">
        <v>38</v>
      </c>
      <c r="G858" t="s">
        <v>281</v>
      </c>
      <c r="H858" t="s">
        <v>71</v>
      </c>
      <c r="I858" t="s">
        <v>213</v>
      </c>
    </row>
    <row r="859" spans="1:9" hidden="1">
      <c r="A859" t="s">
        <v>6</v>
      </c>
      <c r="B859" t="s">
        <v>81</v>
      </c>
      <c r="C859" s="1">
        <v>41897</v>
      </c>
      <c r="D859" t="s">
        <v>12</v>
      </c>
      <c r="E859">
        <v>12</v>
      </c>
      <c r="F859">
        <v>38</v>
      </c>
      <c r="G859" t="s">
        <v>281</v>
      </c>
      <c r="H859" t="s">
        <v>71</v>
      </c>
      <c r="I859" t="s">
        <v>206</v>
      </c>
    </row>
    <row r="860" spans="1:9" hidden="1">
      <c r="A860" t="s">
        <v>6</v>
      </c>
      <c r="B860" t="s">
        <v>81</v>
      </c>
      <c r="C860" s="1">
        <v>41897</v>
      </c>
      <c r="D860" t="s">
        <v>8</v>
      </c>
      <c r="E860">
        <v>10</v>
      </c>
      <c r="F860">
        <v>38</v>
      </c>
      <c r="G860" t="s">
        <v>281</v>
      </c>
      <c r="H860" t="s">
        <v>71</v>
      </c>
      <c r="I860" t="s">
        <v>8</v>
      </c>
    </row>
    <row r="861" spans="1:9" hidden="1">
      <c r="A861" t="s">
        <v>6</v>
      </c>
      <c r="B861" t="s">
        <v>81</v>
      </c>
      <c r="C861" s="1">
        <v>41897</v>
      </c>
      <c r="D861" t="s">
        <v>9</v>
      </c>
      <c r="E861">
        <v>4</v>
      </c>
      <c r="F861">
        <v>38</v>
      </c>
      <c r="G861" t="s">
        <v>281</v>
      </c>
      <c r="H861" t="s">
        <v>71</v>
      </c>
      <c r="I861" t="s">
        <v>9</v>
      </c>
    </row>
    <row r="862" spans="1:9" hidden="1">
      <c r="A862" t="s">
        <v>6</v>
      </c>
      <c r="B862" t="s">
        <v>81</v>
      </c>
      <c r="C862" s="1">
        <v>41897</v>
      </c>
      <c r="D862" t="s">
        <v>178</v>
      </c>
      <c r="E862">
        <v>6</v>
      </c>
      <c r="F862">
        <v>38</v>
      </c>
      <c r="G862" t="s">
        <v>281</v>
      </c>
      <c r="H862" t="s">
        <v>71</v>
      </c>
      <c r="I862" t="s">
        <v>244</v>
      </c>
    </row>
    <row r="863" spans="1:9" hidden="1">
      <c r="A863" t="s">
        <v>6</v>
      </c>
      <c r="B863" t="s">
        <v>81</v>
      </c>
      <c r="C863" s="1">
        <v>41897</v>
      </c>
      <c r="D863" t="s">
        <v>95</v>
      </c>
      <c r="E863">
        <v>4</v>
      </c>
      <c r="F863">
        <v>38</v>
      </c>
      <c r="G863" t="s">
        <v>281</v>
      </c>
      <c r="H863" t="s">
        <v>71</v>
      </c>
      <c r="I863" t="s">
        <v>238</v>
      </c>
    </row>
    <row r="864" spans="1:9" hidden="1">
      <c r="A864" t="s">
        <v>6</v>
      </c>
      <c r="B864" t="s">
        <v>81</v>
      </c>
      <c r="C864" s="1">
        <v>41904</v>
      </c>
      <c r="D864" t="s">
        <v>93</v>
      </c>
      <c r="E864">
        <v>1</v>
      </c>
      <c r="F864">
        <v>39</v>
      </c>
      <c r="G864" t="s">
        <v>281</v>
      </c>
      <c r="H864" t="s">
        <v>71</v>
      </c>
      <c r="I864" t="s">
        <v>211</v>
      </c>
    </row>
    <row r="865" spans="1:9" hidden="1">
      <c r="A865" t="s">
        <v>6</v>
      </c>
      <c r="B865" t="s">
        <v>81</v>
      </c>
      <c r="C865" s="1">
        <v>41904</v>
      </c>
      <c r="D865" t="s">
        <v>36</v>
      </c>
      <c r="E865">
        <v>5</v>
      </c>
      <c r="F865">
        <v>39</v>
      </c>
      <c r="G865" t="s">
        <v>281</v>
      </c>
      <c r="H865" t="s">
        <v>71</v>
      </c>
      <c r="I865" t="s">
        <v>213</v>
      </c>
    </row>
    <row r="866" spans="1:9" hidden="1">
      <c r="A866" t="s">
        <v>6</v>
      </c>
      <c r="B866" t="s">
        <v>81</v>
      </c>
      <c r="C866" s="1">
        <v>41904</v>
      </c>
      <c r="D866" t="s">
        <v>12</v>
      </c>
      <c r="E866">
        <v>13</v>
      </c>
      <c r="F866">
        <v>39</v>
      </c>
      <c r="G866" t="s">
        <v>281</v>
      </c>
      <c r="H866" t="s">
        <v>71</v>
      </c>
      <c r="I866" t="s">
        <v>206</v>
      </c>
    </row>
    <row r="867" spans="1:9" hidden="1">
      <c r="A867" t="s">
        <v>6</v>
      </c>
      <c r="B867" t="s">
        <v>81</v>
      </c>
      <c r="C867" s="1">
        <v>41904</v>
      </c>
      <c r="D867" t="s">
        <v>8</v>
      </c>
      <c r="E867">
        <v>8</v>
      </c>
      <c r="F867">
        <v>39</v>
      </c>
      <c r="G867" t="s">
        <v>281</v>
      </c>
      <c r="H867" t="s">
        <v>71</v>
      </c>
      <c r="I867" t="s">
        <v>8</v>
      </c>
    </row>
    <row r="868" spans="1:9" hidden="1">
      <c r="A868" t="s">
        <v>6</v>
      </c>
      <c r="B868" t="s">
        <v>81</v>
      </c>
      <c r="C868" s="1">
        <v>41904</v>
      </c>
      <c r="D868" t="s">
        <v>17</v>
      </c>
      <c r="E868">
        <v>1</v>
      </c>
      <c r="F868">
        <v>39</v>
      </c>
      <c r="G868" t="s">
        <v>281</v>
      </c>
      <c r="H868" t="s">
        <v>71</v>
      </c>
      <c r="I868" t="s">
        <v>226</v>
      </c>
    </row>
    <row r="869" spans="1:9" hidden="1">
      <c r="A869" t="s">
        <v>6</v>
      </c>
      <c r="B869" t="s">
        <v>81</v>
      </c>
      <c r="C869" s="1">
        <v>41904</v>
      </c>
      <c r="D869" t="s">
        <v>90</v>
      </c>
      <c r="E869">
        <v>3</v>
      </c>
      <c r="F869">
        <v>39</v>
      </c>
      <c r="G869" t="s">
        <v>281</v>
      </c>
      <c r="H869" t="s">
        <v>71</v>
      </c>
      <c r="I869" t="s">
        <v>214</v>
      </c>
    </row>
    <row r="870" spans="1:9" hidden="1">
      <c r="A870" t="s">
        <v>6</v>
      </c>
      <c r="B870" t="s">
        <v>81</v>
      </c>
      <c r="C870" s="1">
        <v>41904</v>
      </c>
      <c r="D870" t="s">
        <v>178</v>
      </c>
      <c r="E870">
        <v>9</v>
      </c>
      <c r="F870">
        <v>39</v>
      </c>
      <c r="G870" t="s">
        <v>281</v>
      </c>
      <c r="H870" t="s">
        <v>71</v>
      </c>
      <c r="I870" t="s">
        <v>244</v>
      </c>
    </row>
    <row r="871" spans="1:9" hidden="1">
      <c r="A871" t="s">
        <v>6</v>
      </c>
      <c r="B871" t="s">
        <v>81</v>
      </c>
      <c r="C871" s="1">
        <v>41911</v>
      </c>
      <c r="D871" t="s">
        <v>34</v>
      </c>
      <c r="E871">
        <v>8</v>
      </c>
      <c r="F871">
        <v>40</v>
      </c>
      <c r="G871" t="s">
        <v>281</v>
      </c>
      <c r="H871" t="s">
        <v>71</v>
      </c>
      <c r="I871" t="s">
        <v>34</v>
      </c>
    </row>
    <row r="872" spans="1:9" hidden="1">
      <c r="A872" t="s">
        <v>6</v>
      </c>
      <c r="B872" t="s">
        <v>81</v>
      </c>
      <c r="C872" s="1">
        <v>41911</v>
      </c>
      <c r="D872" t="s">
        <v>30</v>
      </c>
      <c r="E872">
        <v>24</v>
      </c>
      <c r="F872">
        <v>40</v>
      </c>
      <c r="G872" t="s">
        <v>281</v>
      </c>
      <c r="H872" t="s">
        <v>71</v>
      </c>
      <c r="I872" t="s">
        <v>30</v>
      </c>
    </row>
    <row r="873" spans="1:9" hidden="1">
      <c r="A873" t="s">
        <v>6</v>
      </c>
      <c r="B873" t="s">
        <v>81</v>
      </c>
      <c r="C873" s="1">
        <v>41911</v>
      </c>
      <c r="D873" t="s">
        <v>36</v>
      </c>
      <c r="E873">
        <v>2</v>
      </c>
      <c r="F873">
        <v>40</v>
      </c>
      <c r="G873" t="s">
        <v>281</v>
      </c>
      <c r="H873" t="s">
        <v>71</v>
      </c>
      <c r="I873" t="s">
        <v>213</v>
      </c>
    </row>
    <row r="874" spans="1:9" hidden="1">
      <c r="A874" t="s">
        <v>6</v>
      </c>
      <c r="B874" t="s">
        <v>81</v>
      </c>
      <c r="C874" s="1">
        <v>41911</v>
      </c>
      <c r="D874" t="s">
        <v>12</v>
      </c>
      <c r="E874">
        <v>3</v>
      </c>
      <c r="F874">
        <v>40</v>
      </c>
      <c r="G874" t="s">
        <v>281</v>
      </c>
      <c r="H874" t="s">
        <v>71</v>
      </c>
      <c r="I874" t="s">
        <v>206</v>
      </c>
    </row>
    <row r="875" spans="1:9" hidden="1">
      <c r="A875" t="s">
        <v>6</v>
      </c>
      <c r="B875" t="s">
        <v>81</v>
      </c>
      <c r="C875" s="1">
        <v>41911</v>
      </c>
      <c r="D875" t="s">
        <v>90</v>
      </c>
      <c r="E875">
        <v>1</v>
      </c>
      <c r="F875">
        <v>40</v>
      </c>
      <c r="G875" t="s">
        <v>281</v>
      </c>
      <c r="H875" t="s">
        <v>71</v>
      </c>
      <c r="I875" t="s">
        <v>214</v>
      </c>
    </row>
    <row r="876" spans="1:9" hidden="1">
      <c r="A876" t="s">
        <v>6</v>
      </c>
      <c r="B876" t="s">
        <v>81</v>
      </c>
      <c r="C876" s="1">
        <v>41911</v>
      </c>
      <c r="D876" t="s">
        <v>178</v>
      </c>
      <c r="E876">
        <v>2</v>
      </c>
      <c r="F876">
        <v>40</v>
      </c>
      <c r="G876" t="s">
        <v>281</v>
      </c>
      <c r="H876" t="s">
        <v>71</v>
      </c>
      <c r="I876" t="s">
        <v>244</v>
      </c>
    </row>
    <row r="877" spans="1:9" hidden="1">
      <c r="A877" t="s">
        <v>6</v>
      </c>
      <c r="B877" t="s">
        <v>183</v>
      </c>
      <c r="C877" s="1">
        <v>41918</v>
      </c>
      <c r="D877" t="s">
        <v>93</v>
      </c>
      <c r="E877">
        <v>6</v>
      </c>
      <c r="F877">
        <v>41</v>
      </c>
      <c r="G877" t="s">
        <v>281</v>
      </c>
      <c r="H877" t="s">
        <v>71</v>
      </c>
      <c r="I877" t="s">
        <v>211</v>
      </c>
    </row>
    <row r="878" spans="1:9" hidden="1">
      <c r="A878" t="s">
        <v>6</v>
      </c>
      <c r="B878" t="s">
        <v>183</v>
      </c>
      <c r="C878" s="1">
        <v>41918</v>
      </c>
      <c r="D878" t="s">
        <v>36</v>
      </c>
      <c r="E878">
        <v>6</v>
      </c>
      <c r="F878">
        <v>41</v>
      </c>
      <c r="G878" t="s">
        <v>281</v>
      </c>
      <c r="H878" t="s">
        <v>71</v>
      </c>
      <c r="I878" t="s">
        <v>213</v>
      </c>
    </row>
    <row r="879" spans="1:9" hidden="1">
      <c r="A879" t="s">
        <v>6</v>
      </c>
      <c r="B879" t="s">
        <v>183</v>
      </c>
      <c r="C879" s="1">
        <v>41918</v>
      </c>
      <c r="D879" t="s">
        <v>12</v>
      </c>
      <c r="E879">
        <v>11</v>
      </c>
      <c r="F879">
        <v>41</v>
      </c>
      <c r="G879" t="s">
        <v>281</v>
      </c>
      <c r="H879" t="s">
        <v>71</v>
      </c>
      <c r="I879" t="s">
        <v>206</v>
      </c>
    </row>
    <row r="880" spans="1:9" hidden="1">
      <c r="A880" t="s">
        <v>6</v>
      </c>
      <c r="B880" t="s">
        <v>183</v>
      </c>
      <c r="C880" s="1">
        <v>41918</v>
      </c>
      <c r="D880" t="s">
        <v>8</v>
      </c>
      <c r="E880">
        <v>5</v>
      </c>
      <c r="F880">
        <v>41</v>
      </c>
      <c r="G880" t="s">
        <v>281</v>
      </c>
      <c r="H880" t="s">
        <v>71</v>
      </c>
      <c r="I880" t="s">
        <v>8</v>
      </c>
    </row>
    <row r="881" spans="1:9" hidden="1">
      <c r="A881" t="s">
        <v>6</v>
      </c>
      <c r="B881" t="s">
        <v>183</v>
      </c>
      <c r="C881" s="1">
        <v>41918</v>
      </c>
      <c r="D881" t="s">
        <v>17</v>
      </c>
      <c r="E881">
        <v>2</v>
      </c>
      <c r="F881">
        <v>41</v>
      </c>
      <c r="G881" t="s">
        <v>281</v>
      </c>
      <c r="H881" t="s">
        <v>71</v>
      </c>
      <c r="I881" t="s">
        <v>226</v>
      </c>
    </row>
    <row r="882" spans="1:9" hidden="1">
      <c r="A882" t="s">
        <v>6</v>
      </c>
      <c r="B882" t="s">
        <v>183</v>
      </c>
      <c r="C882" s="1">
        <v>41918</v>
      </c>
      <c r="D882" t="s">
        <v>90</v>
      </c>
      <c r="E882">
        <v>3</v>
      </c>
      <c r="F882">
        <v>41</v>
      </c>
      <c r="G882" t="s">
        <v>281</v>
      </c>
      <c r="H882" t="s">
        <v>71</v>
      </c>
      <c r="I882" t="s">
        <v>214</v>
      </c>
    </row>
    <row r="883" spans="1:9" hidden="1">
      <c r="A883" t="s">
        <v>6</v>
      </c>
      <c r="B883" t="s">
        <v>183</v>
      </c>
      <c r="C883" s="1">
        <v>41918</v>
      </c>
      <c r="D883" t="s">
        <v>178</v>
      </c>
      <c r="E883">
        <v>5</v>
      </c>
      <c r="F883">
        <v>41</v>
      </c>
      <c r="G883" t="s">
        <v>281</v>
      </c>
      <c r="H883" t="s">
        <v>71</v>
      </c>
      <c r="I883" t="s">
        <v>244</v>
      </c>
    </row>
    <row r="884" spans="1:9" hidden="1">
      <c r="A884" t="s">
        <v>6</v>
      </c>
      <c r="B884" t="s">
        <v>183</v>
      </c>
      <c r="C884" s="1">
        <v>41918</v>
      </c>
      <c r="D884" t="s">
        <v>95</v>
      </c>
      <c r="E884">
        <v>2</v>
      </c>
      <c r="F884">
        <v>41</v>
      </c>
      <c r="G884" t="s">
        <v>281</v>
      </c>
      <c r="H884" t="s">
        <v>71</v>
      </c>
      <c r="I884" t="s">
        <v>238</v>
      </c>
    </row>
    <row r="885" spans="1:9" hidden="1">
      <c r="A885" t="s">
        <v>6</v>
      </c>
      <c r="B885" t="s">
        <v>183</v>
      </c>
      <c r="C885" s="1">
        <v>41925</v>
      </c>
      <c r="D885" t="s">
        <v>93</v>
      </c>
      <c r="E885">
        <v>5</v>
      </c>
      <c r="F885">
        <v>42</v>
      </c>
      <c r="G885" t="s">
        <v>281</v>
      </c>
      <c r="H885" t="s">
        <v>71</v>
      </c>
      <c r="I885" t="s">
        <v>211</v>
      </c>
    </row>
    <row r="886" spans="1:9" hidden="1">
      <c r="A886" t="s">
        <v>6</v>
      </c>
      <c r="B886" t="s">
        <v>183</v>
      </c>
      <c r="C886" s="1">
        <v>41925</v>
      </c>
      <c r="D886" t="s">
        <v>36</v>
      </c>
      <c r="E886">
        <v>4</v>
      </c>
      <c r="F886">
        <v>42</v>
      </c>
      <c r="G886" t="s">
        <v>281</v>
      </c>
      <c r="H886" t="s">
        <v>71</v>
      </c>
      <c r="I886" t="s">
        <v>213</v>
      </c>
    </row>
    <row r="887" spans="1:9" hidden="1">
      <c r="A887" t="s">
        <v>6</v>
      </c>
      <c r="B887" t="s">
        <v>183</v>
      </c>
      <c r="C887" s="1">
        <v>41925</v>
      </c>
      <c r="D887" t="s">
        <v>12</v>
      </c>
      <c r="E887">
        <v>13</v>
      </c>
      <c r="F887">
        <v>42</v>
      </c>
      <c r="G887" t="s">
        <v>281</v>
      </c>
      <c r="H887" t="s">
        <v>71</v>
      </c>
      <c r="I887" t="s">
        <v>206</v>
      </c>
    </row>
    <row r="888" spans="1:9" hidden="1">
      <c r="A888" t="s">
        <v>6</v>
      </c>
      <c r="B888" t="s">
        <v>183</v>
      </c>
      <c r="C888" s="1">
        <v>41925</v>
      </c>
      <c r="D888" t="s">
        <v>8</v>
      </c>
      <c r="E888">
        <v>8</v>
      </c>
      <c r="F888">
        <v>42</v>
      </c>
      <c r="G888" t="s">
        <v>281</v>
      </c>
      <c r="H888" t="s">
        <v>71</v>
      </c>
      <c r="I888" t="s">
        <v>8</v>
      </c>
    </row>
    <row r="889" spans="1:9" hidden="1">
      <c r="A889" t="s">
        <v>6</v>
      </c>
      <c r="B889" t="s">
        <v>183</v>
      </c>
      <c r="C889" s="1">
        <v>41925</v>
      </c>
      <c r="D889" t="s">
        <v>17</v>
      </c>
      <c r="E889">
        <v>5</v>
      </c>
      <c r="F889">
        <v>42</v>
      </c>
      <c r="G889" t="s">
        <v>281</v>
      </c>
      <c r="H889" t="s">
        <v>71</v>
      </c>
      <c r="I889" t="s">
        <v>226</v>
      </c>
    </row>
    <row r="890" spans="1:9" hidden="1">
      <c r="A890" t="s">
        <v>6</v>
      </c>
      <c r="B890" t="s">
        <v>183</v>
      </c>
      <c r="C890" s="1">
        <v>41925</v>
      </c>
      <c r="D890" t="s">
        <v>90</v>
      </c>
      <c r="E890">
        <v>5</v>
      </c>
      <c r="F890">
        <v>42</v>
      </c>
      <c r="G890" t="s">
        <v>281</v>
      </c>
      <c r="H890" t="s">
        <v>71</v>
      </c>
      <c r="I890" t="s">
        <v>214</v>
      </c>
    </row>
    <row r="891" spans="1:9" hidden="1">
      <c r="A891" t="s">
        <v>6</v>
      </c>
      <c r="B891" t="s">
        <v>183</v>
      </c>
      <c r="C891" s="1">
        <v>41932</v>
      </c>
      <c r="D891" t="s">
        <v>12</v>
      </c>
      <c r="E891">
        <v>12</v>
      </c>
      <c r="F891">
        <v>43</v>
      </c>
      <c r="G891" t="s">
        <v>281</v>
      </c>
      <c r="H891" t="s">
        <v>71</v>
      </c>
      <c r="I891" t="s">
        <v>206</v>
      </c>
    </row>
    <row r="892" spans="1:9" hidden="1">
      <c r="A892" t="s">
        <v>6</v>
      </c>
      <c r="B892" t="s">
        <v>183</v>
      </c>
      <c r="C892" s="1">
        <v>41932</v>
      </c>
      <c r="D892" t="s">
        <v>8</v>
      </c>
      <c r="E892">
        <v>8</v>
      </c>
      <c r="F892">
        <v>43</v>
      </c>
      <c r="G892" t="s">
        <v>281</v>
      </c>
      <c r="H892" t="s">
        <v>71</v>
      </c>
      <c r="I892" t="s">
        <v>8</v>
      </c>
    </row>
    <row r="893" spans="1:9" hidden="1">
      <c r="A893" t="s">
        <v>6</v>
      </c>
      <c r="B893" t="s">
        <v>183</v>
      </c>
      <c r="C893" s="1">
        <v>41932</v>
      </c>
      <c r="D893" t="s">
        <v>17</v>
      </c>
      <c r="E893">
        <v>5</v>
      </c>
      <c r="F893">
        <v>43</v>
      </c>
      <c r="G893" t="s">
        <v>281</v>
      </c>
      <c r="H893" t="s">
        <v>71</v>
      </c>
      <c r="I893" t="s">
        <v>226</v>
      </c>
    </row>
    <row r="894" spans="1:9" hidden="1">
      <c r="A894" t="s">
        <v>6</v>
      </c>
      <c r="B894" t="s">
        <v>183</v>
      </c>
      <c r="C894" s="1">
        <v>41932</v>
      </c>
      <c r="D894" t="s">
        <v>13</v>
      </c>
      <c r="E894">
        <v>10</v>
      </c>
      <c r="F894">
        <v>43</v>
      </c>
      <c r="G894" t="s">
        <v>281</v>
      </c>
      <c r="H894" t="s">
        <v>71</v>
      </c>
      <c r="I894" t="s">
        <v>13</v>
      </c>
    </row>
    <row r="895" spans="1:9" hidden="1">
      <c r="A895" t="s">
        <v>6</v>
      </c>
      <c r="B895" t="s">
        <v>183</v>
      </c>
      <c r="C895" s="1">
        <v>41932</v>
      </c>
      <c r="D895" t="s">
        <v>90</v>
      </c>
      <c r="E895">
        <v>5</v>
      </c>
      <c r="F895">
        <v>43</v>
      </c>
      <c r="G895" t="s">
        <v>281</v>
      </c>
      <c r="H895" t="s">
        <v>71</v>
      </c>
      <c r="I895" t="s">
        <v>214</v>
      </c>
    </row>
    <row r="896" spans="1:9" hidden="1">
      <c r="A896" t="s">
        <v>6</v>
      </c>
      <c r="B896" t="s">
        <v>183</v>
      </c>
      <c r="C896" s="1">
        <v>41939</v>
      </c>
      <c r="D896" t="s">
        <v>36</v>
      </c>
      <c r="E896">
        <v>5</v>
      </c>
      <c r="F896">
        <v>44</v>
      </c>
      <c r="G896" t="s">
        <v>281</v>
      </c>
      <c r="H896" t="s">
        <v>71</v>
      </c>
      <c r="I896" t="s">
        <v>213</v>
      </c>
    </row>
    <row r="897" spans="1:9" hidden="1">
      <c r="A897" t="s">
        <v>6</v>
      </c>
      <c r="B897" t="s">
        <v>183</v>
      </c>
      <c r="C897" s="1">
        <v>41939</v>
      </c>
      <c r="D897" t="s">
        <v>12</v>
      </c>
      <c r="E897">
        <v>7</v>
      </c>
      <c r="F897">
        <v>44</v>
      </c>
      <c r="G897" t="s">
        <v>281</v>
      </c>
      <c r="H897" t="s">
        <v>71</v>
      </c>
      <c r="I897" t="s">
        <v>206</v>
      </c>
    </row>
    <row r="898" spans="1:9" hidden="1">
      <c r="A898" t="s">
        <v>6</v>
      </c>
      <c r="B898" t="s">
        <v>183</v>
      </c>
      <c r="C898" s="1">
        <v>41939</v>
      </c>
      <c r="D898" t="s">
        <v>8</v>
      </c>
      <c r="E898">
        <v>8</v>
      </c>
      <c r="F898">
        <v>44</v>
      </c>
      <c r="G898" t="s">
        <v>281</v>
      </c>
      <c r="H898" t="s">
        <v>71</v>
      </c>
      <c r="I898" t="s">
        <v>8</v>
      </c>
    </row>
    <row r="899" spans="1:9" hidden="1">
      <c r="A899" t="s">
        <v>6</v>
      </c>
      <c r="B899" t="s">
        <v>183</v>
      </c>
      <c r="C899" s="1">
        <v>41939</v>
      </c>
      <c r="D899" t="s">
        <v>17</v>
      </c>
      <c r="E899">
        <v>9</v>
      </c>
      <c r="F899">
        <v>44</v>
      </c>
      <c r="G899" t="s">
        <v>281</v>
      </c>
      <c r="H899" t="s">
        <v>71</v>
      </c>
      <c r="I899" t="s">
        <v>226</v>
      </c>
    </row>
    <row r="900" spans="1:9" hidden="1">
      <c r="A900" t="s">
        <v>6</v>
      </c>
      <c r="B900" t="s">
        <v>183</v>
      </c>
      <c r="C900" s="1">
        <v>41939</v>
      </c>
      <c r="D900" t="s">
        <v>90</v>
      </c>
      <c r="E900">
        <v>7</v>
      </c>
      <c r="F900">
        <v>44</v>
      </c>
      <c r="G900" t="s">
        <v>281</v>
      </c>
      <c r="H900" t="s">
        <v>71</v>
      </c>
      <c r="I900" t="s">
        <v>214</v>
      </c>
    </row>
    <row r="901" spans="1:9" hidden="1">
      <c r="A901" t="s">
        <v>6</v>
      </c>
      <c r="B901" t="s">
        <v>183</v>
      </c>
      <c r="C901" s="1">
        <v>41939</v>
      </c>
      <c r="D901" t="s">
        <v>178</v>
      </c>
      <c r="E901">
        <v>4</v>
      </c>
      <c r="F901">
        <v>44</v>
      </c>
      <c r="G901" t="s">
        <v>281</v>
      </c>
      <c r="H901" t="s">
        <v>71</v>
      </c>
      <c r="I901" t="s">
        <v>244</v>
      </c>
    </row>
    <row r="902" spans="1:9" hidden="1">
      <c r="A902" t="s">
        <v>6</v>
      </c>
      <c r="B902" t="s">
        <v>185</v>
      </c>
      <c r="C902" s="1">
        <v>41946</v>
      </c>
      <c r="D902" t="s">
        <v>36</v>
      </c>
      <c r="E902">
        <v>10</v>
      </c>
      <c r="F902">
        <v>45</v>
      </c>
      <c r="G902" t="s">
        <v>281</v>
      </c>
      <c r="H902" t="s">
        <v>71</v>
      </c>
      <c r="I902" t="s">
        <v>213</v>
      </c>
    </row>
    <row r="903" spans="1:9" hidden="1">
      <c r="A903" t="s">
        <v>6</v>
      </c>
      <c r="B903" t="s">
        <v>185</v>
      </c>
      <c r="C903" s="1">
        <v>41946</v>
      </c>
      <c r="D903" t="s">
        <v>12</v>
      </c>
      <c r="E903">
        <v>12</v>
      </c>
      <c r="F903">
        <v>45</v>
      </c>
      <c r="G903" t="s">
        <v>281</v>
      </c>
      <c r="H903" t="s">
        <v>71</v>
      </c>
      <c r="I903" t="s">
        <v>206</v>
      </c>
    </row>
    <row r="904" spans="1:9" hidden="1">
      <c r="A904" t="s">
        <v>6</v>
      </c>
      <c r="B904" t="s">
        <v>185</v>
      </c>
      <c r="C904" s="1">
        <v>41946</v>
      </c>
      <c r="D904" t="s">
        <v>17</v>
      </c>
      <c r="E904">
        <v>10</v>
      </c>
      <c r="F904">
        <v>45</v>
      </c>
      <c r="G904" t="s">
        <v>281</v>
      </c>
      <c r="H904" t="s">
        <v>71</v>
      </c>
      <c r="I904" t="s">
        <v>226</v>
      </c>
    </row>
    <row r="905" spans="1:9" hidden="1">
      <c r="A905" t="s">
        <v>6</v>
      </c>
      <c r="B905" t="s">
        <v>185</v>
      </c>
      <c r="C905" s="1">
        <v>41946</v>
      </c>
      <c r="D905" t="s">
        <v>90</v>
      </c>
      <c r="E905">
        <v>3</v>
      </c>
      <c r="F905">
        <v>45</v>
      </c>
      <c r="G905" t="s">
        <v>281</v>
      </c>
      <c r="H905" t="s">
        <v>71</v>
      </c>
      <c r="I905" t="s">
        <v>214</v>
      </c>
    </row>
    <row r="906" spans="1:9" hidden="1">
      <c r="A906" t="s">
        <v>6</v>
      </c>
      <c r="B906" t="s">
        <v>185</v>
      </c>
      <c r="C906" s="1">
        <v>41946</v>
      </c>
      <c r="D906" t="s">
        <v>178</v>
      </c>
      <c r="E906">
        <v>5</v>
      </c>
      <c r="F906">
        <v>45</v>
      </c>
      <c r="G906" t="s">
        <v>281</v>
      </c>
      <c r="H906" t="s">
        <v>71</v>
      </c>
      <c r="I906" t="s">
        <v>244</v>
      </c>
    </row>
    <row r="907" spans="1:9" hidden="1">
      <c r="A907" t="s">
        <v>6</v>
      </c>
      <c r="B907" t="s">
        <v>185</v>
      </c>
      <c r="C907" s="1">
        <v>41953</v>
      </c>
      <c r="D907" t="s">
        <v>36</v>
      </c>
      <c r="E907">
        <v>6</v>
      </c>
      <c r="F907">
        <v>46</v>
      </c>
      <c r="G907" t="s">
        <v>281</v>
      </c>
      <c r="H907" t="s">
        <v>71</v>
      </c>
      <c r="I907" t="s">
        <v>213</v>
      </c>
    </row>
    <row r="908" spans="1:9" hidden="1">
      <c r="A908" t="s">
        <v>6</v>
      </c>
      <c r="B908" t="s">
        <v>185</v>
      </c>
      <c r="C908" s="1">
        <v>41953</v>
      </c>
      <c r="D908" t="s">
        <v>12</v>
      </c>
      <c r="E908">
        <v>13</v>
      </c>
      <c r="F908">
        <v>46</v>
      </c>
      <c r="G908" t="s">
        <v>281</v>
      </c>
      <c r="H908" t="s">
        <v>71</v>
      </c>
      <c r="I908" t="s">
        <v>206</v>
      </c>
    </row>
    <row r="909" spans="1:9" hidden="1">
      <c r="A909" t="s">
        <v>6</v>
      </c>
      <c r="B909" t="s">
        <v>185</v>
      </c>
      <c r="C909" s="1">
        <v>41953</v>
      </c>
      <c r="D909" t="s">
        <v>17</v>
      </c>
      <c r="E909">
        <v>11</v>
      </c>
      <c r="F909">
        <v>46</v>
      </c>
      <c r="G909" t="s">
        <v>281</v>
      </c>
      <c r="H909" t="s">
        <v>71</v>
      </c>
      <c r="I909" t="s">
        <v>226</v>
      </c>
    </row>
    <row r="910" spans="1:9" hidden="1">
      <c r="A910" t="s">
        <v>6</v>
      </c>
      <c r="B910" t="s">
        <v>185</v>
      </c>
      <c r="C910" s="1">
        <v>41953</v>
      </c>
      <c r="D910" t="s">
        <v>90</v>
      </c>
      <c r="E910">
        <v>10</v>
      </c>
      <c r="F910">
        <v>46</v>
      </c>
      <c r="G910" t="s">
        <v>281</v>
      </c>
      <c r="H910" t="s">
        <v>71</v>
      </c>
      <c r="I910" t="s">
        <v>214</v>
      </c>
    </row>
    <row r="911" spans="1:9" hidden="1">
      <c r="A911" t="s">
        <v>6</v>
      </c>
      <c r="B911" t="s">
        <v>185</v>
      </c>
      <c r="C911" s="1">
        <v>41960</v>
      </c>
      <c r="D911" t="s">
        <v>36</v>
      </c>
      <c r="E911">
        <v>10</v>
      </c>
      <c r="F911">
        <v>47</v>
      </c>
      <c r="G911" t="s">
        <v>281</v>
      </c>
      <c r="H911" t="s">
        <v>71</v>
      </c>
      <c r="I911" t="s">
        <v>213</v>
      </c>
    </row>
    <row r="912" spans="1:9" hidden="1">
      <c r="A912" t="s">
        <v>6</v>
      </c>
      <c r="B912" t="s">
        <v>185</v>
      </c>
      <c r="C912" s="1">
        <v>41960</v>
      </c>
      <c r="D912" t="s">
        <v>12</v>
      </c>
      <c r="E912">
        <v>15</v>
      </c>
      <c r="F912">
        <v>47</v>
      </c>
      <c r="G912" t="s">
        <v>281</v>
      </c>
      <c r="H912" t="s">
        <v>71</v>
      </c>
      <c r="I912" t="s">
        <v>206</v>
      </c>
    </row>
    <row r="913" spans="1:9" hidden="1">
      <c r="A913" t="s">
        <v>6</v>
      </c>
      <c r="B913" t="s">
        <v>185</v>
      </c>
      <c r="C913" s="1">
        <v>41960</v>
      </c>
      <c r="D913" t="s">
        <v>17</v>
      </c>
      <c r="E913">
        <v>4</v>
      </c>
      <c r="F913">
        <v>47</v>
      </c>
      <c r="G913" t="s">
        <v>281</v>
      </c>
      <c r="H913" t="s">
        <v>71</v>
      </c>
      <c r="I913" t="s">
        <v>226</v>
      </c>
    </row>
    <row r="914" spans="1:9" hidden="1">
      <c r="A914" t="s">
        <v>6</v>
      </c>
      <c r="B914" t="s">
        <v>185</v>
      </c>
      <c r="C914" s="1">
        <v>41960</v>
      </c>
      <c r="D914" t="s">
        <v>90</v>
      </c>
      <c r="E914">
        <v>11</v>
      </c>
      <c r="F914">
        <v>47</v>
      </c>
      <c r="G914" t="s">
        <v>281</v>
      </c>
      <c r="H914" t="s">
        <v>71</v>
      </c>
      <c r="I914" t="s">
        <v>214</v>
      </c>
    </row>
    <row r="915" spans="1:9" hidden="1">
      <c r="A915" t="s">
        <v>6</v>
      </c>
      <c r="B915" t="s">
        <v>185</v>
      </c>
      <c r="C915" s="1">
        <v>41967</v>
      </c>
      <c r="D915" t="s">
        <v>36</v>
      </c>
      <c r="E915">
        <v>8</v>
      </c>
      <c r="F915">
        <v>48</v>
      </c>
      <c r="G915" t="s">
        <v>281</v>
      </c>
      <c r="H915" t="s">
        <v>71</v>
      </c>
      <c r="I915" t="s">
        <v>213</v>
      </c>
    </row>
    <row r="916" spans="1:9" hidden="1">
      <c r="A916" t="s">
        <v>6</v>
      </c>
      <c r="B916" t="s">
        <v>185</v>
      </c>
      <c r="C916" s="1">
        <v>41967</v>
      </c>
      <c r="D916" t="s">
        <v>12</v>
      </c>
      <c r="E916">
        <v>18</v>
      </c>
      <c r="F916">
        <v>48</v>
      </c>
      <c r="G916" t="s">
        <v>281</v>
      </c>
      <c r="H916" t="s">
        <v>71</v>
      </c>
      <c r="I916" t="s">
        <v>206</v>
      </c>
    </row>
    <row r="917" spans="1:9" hidden="1">
      <c r="A917" t="s">
        <v>6</v>
      </c>
      <c r="B917" t="s">
        <v>185</v>
      </c>
      <c r="C917" s="1">
        <v>41967</v>
      </c>
      <c r="D917" t="s">
        <v>103</v>
      </c>
      <c r="E917">
        <v>5</v>
      </c>
      <c r="F917">
        <v>48</v>
      </c>
      <c r="G917" t="s">
        <v>281</v>
      </c>
      <c r="H917" t="s">
        <v>71</v>
      </c>
      <c r="I917" t="s">
        <v>246</v>
      </c>
    </row>
    <row r="918" spans="1:9" hidden="1">
      <c r="A918" t="s">
        <v>6</v>
      </c>
      <c r="B918" t="s">
        <v>185</v>
      </c>
      <c r="C918" s="1">
        <v>41967</v>
      </c>
      <c r="D918" t="s">
        <v>17</v>
      </c>
      <c r="E918">
        <v>5</v>
      </c>
      <c r="F918">
        <v>48</v>
      </c>
      <c r="G918" t="s">
        <v>281</v>
      </c>
      <c r="H918" t="s">
        <v>71</v>
      </c>
      <c r="I918" t="s">
        <v>226</v>
      </c>
    </row>
    <row r="919" spans="1:9" hidden="1">
      <c r="A919" t="s">
        <v>6</v>
      </c>
      <c r="B919" t="s">
        <v>185</v>
      </c>
      <c r="C919" s="1">
        <v>41967</v>
      </c>
      <c r="D919" t="s">
        <v>90</v>
      </c>
      <c r="E919">
        <v>2</v>
      </c>
      <c r="F919">
        <v>48</v>
      </c>
      <c r="G919" t="s">
        <v>281</v>
      </c>
      <c r="H919" t="s">
        <v>71</v>
      </c>
      <c r="I919" t="s">
        <v>214</v>
      </c>
    </row>
    <row r="920" spans="1:9" hidden="1">
      <c r="A920" t="s">
        <v>6</v>
      </c>
      <c r="B920" t="s">
        <v>185</v>
      </c>
      <c r="C920" s="1">
        <v>41967</v>
      </c>
      <c r="D920" t="s">
        <v>66</v>
      </c>
      <c r="E920">
        <v>2</v>
      </c>
      <c r="F920">
        <v>48</v>
      </c>
      <c r="G920" t="s">
        <v>281</v>
      </c>
      <c r="H920" t="s">
        <v>71</v>
      </c>
      <c r="I920" t="s">
        <v>231</v>
      </c>
    </row>
    <row r="921" spans="1:9" hidden="1">
      <c r="A921" t="s">
        <v>6</v>
      </c>
      <c r="B921" t="s">
        <v>187</v>
      </c>
      <c r="C921" s="1">
        <v>42002</v>
      </c>
      <c r="D921" t="s">
        <v>30</v>
      </c>
      <c r="E921">
        <v>8</v>
      </c>
      <c r="F921">
        <v>1</v>
      </c>
      <c r="G921" t="s">
        <v>281</v>
      </c>
      <c r="H921" t="s">
        <v>71</v>
      </c>
      <c r="I921" t="s">
        <v>30</v>
      </c>
    </row>
    <row r="922" spans="1:9" hidden="1">
      <c r="A922" t="s">
        <v>6</v>
      </c>
      <c r="B922" t="s">
        <v>187</v>
      </c>
      <c r="C922" s="1">
        <v>42002</v>
      </c>
      <c r="D922" t="s">
        <v>36</v>
      </c>
      <c r="E922">
        <v>8</v>
      </c>
      <c r="F922">
        <v>1</v>
      </c>
      <c r="G922" t="s">
        <v>281</v>
      </c>
      <c r="H922" t="s">
        <v>71</v>
      </c>
      <c r="I922" t="s">
        <v>213</v>
      </c>
    </row>
    <row r="923" spans="1:9" hidden="1">
      <c r="A923" t="s">
        <v>6</v>
      </c>
      <c r="B923" t="s">
        <v>187</v>
      </c>
      <c r="C923" s="1">
        <v>42002</v>
      </c>
      <c r="D923" t="s">
        <v>12</v>
      </c>
      <c r="E923">
        <v>8</v>
      </c>
      <c r="F923">
        <v>1</v>
      </c>
      <c r="G923" t="s">
        <v>281</v>
      </c>
      <c r="H923" t="s">
        <v>71</v>
      </c>
      <c r="I923" t="s">
        <v>206</v>
      </c>
    </row>
    <row r="924" spans="1:9" hidden="1">
      <c r="A924" t="s">
        <v>6</v>
      </c>
      <c r="B924" t="s">
        <v>187</v>
      </c>
      <c r="C924" s="1">
        <v>42002</v>
      </c>
      <c r="D924" t="s">
        <v>90</v>
      </c>
      <c r="E924">
        <v>10</v>
      </c>
      <c r="F924">
        <v>1</v>
      </c>
      <c r="G924" t="s">
        <v>281</v>
      </c>
      <c r="H924" t="s">
        <v>71</v>
      </c>
      <c r="I924" t="s">
        <v>214</v>
      </c>
    </row>
    <row r="925" spans="1:9" hidden="1">
      <c r="A925" t="s">
        <v>6</v>
      </c>
      <c r="B925" t="s">
        <v>187</v>
      </c>
      <c r="C925" s="1">
        <v>42002</v>
      </c>
      <c r="D925" t="s">
        <v>178</v>
      </c>
      <c r="E925">
        <v>6</v>
      </c>
      <c r="F925">
        <v>1</v>
      </c>
      <c r="G925" t="s">
        <v>281</v>
      </c>
      <c r="H925" t="s">
        <v>71</v>
      </c>
      <c r="I925" t="s">
        <v>244</v>
      </c>
    </row>
    <row r="926" spans="1:9" hidden="1">
      <c r="A926" t="s">
        <v>6</v>
      </c>
      <c r="B926" t="s">
        <v>187</v>
      </c>
      <c r="C926" s="1">
        <v>41974</v>
      </c>
      <c r="D926" t="s">
        <v>36</v>
      </c>
      <c r="E926">
        <v>13</v>
      </c>
      <c r="F926">
        <v>49</v>
      </c>
      <c r="G926" t="s">
        <v>281</v>
      </c>
      <c r="H926" t="s">
        <v>71</v>
      </c>
      <c r="I926" t="s">
        <v>213</v>
      </c>
    </row>
    <row r="927" spans="1:9" hidden="1">
      <c r="A927" t="s">
        <v>6</v>
      </c>
      <c r="B927" t="s">
        <v>187</v>
      </c>
      <c r="C927" s="1">
        <v>41974</v>
      </c>
      <c r="D927" t="s">
        <v>12</v>
      </c>
      <c r="E927">
        <v>7</v>
      </c>
      <c r="F927">
        <v>49</v>
      </c>
      <c r="G927" t="s">
        <v>281</v>
      </c>
      <c r="H927" t="s">
        <v>71</v>
      </c>
      <c r="I927" t="s">
        <v>206</v>
      </c>
    </row>
    <row r="928" spans="1:9" hidden="1">
      <c r="A928" t="s">
        <v>6</v>
      </c>
      <c r="B928" t="s">
        <v>187</v>
      </c>
      <c r="C928" s="1">
        <v>41974</v>
      </c>
      <c r="D928" t="s">
        <v>90</v>
      </c>
      <c r="E928">
        <v>10</v>
      </c>
      <c r="F928">
        <v>49</v>
      </c>
      <c r="G928" t="s">
        <v>281</v>
      </c>
      <c r="H928" t="s">
        <v>71</v>
      </c>
      <c r="I928" t="s">
        <v>214</v>
      </c>
    </row>
    <row r="929" spans="1:9" hidden="1">
      <c r="A929" t="s">
        <v>6</v>
      </c>
      <c r="B929" t="s">
        <v>187</v>
      </c>
      <c r="C929" s="1">
        <v>41974</v>
      </c>
      <c r="D929" t="s">
        <v>178</v>
      </c>
      <c r="E929">
        <v>10</v>
      </c>
      <c r="F929">
        <v>49</v>
      </c>
      <c r="G929" t="s">
        <v>281</v>
      </c>
      <c r="H929" t="s">
        <v>71</v>
      </c>
      <c r="I929" t="s">
        <v>244</v>
      </c>
    </row>
    <row r="930" spans="1:9" hidden="1">
      <c r="A930" t="s">
        <v>6</v>
      </c>
      <c r="B930" t="s">
        <v>187</v>
      </c>
      <c r="C930" s="1">
        <v>41981</v>
      </c>
      <c r="D930" t="s">
        <v>36</v>
      </c>
      <c r="E930">
        <v>3</v>
      </c>
      <c r="F930">
        <v>50</v>
      </c>
      <c r="G930" t="s">
        <v>281</v>
      </c>
      <c r="H930" t="s">
        <v>71</v>
      </c>
      <c r="I930" t="s">
        <v>213</v>
      </c>
    </row>
    <row r="931" spans="1:9" hidden="1">
      <c r="A931" t="s">
        <v>6</v>
      </c>
      <c r="B931" t="s">
        <v>187</v>
      </c>
      <c r="C931" s="1">
        <v>41981</v>
      </c>
      <c r="D931" t="s">
        <v>62</v>
      </c>
      <c r="E931">
        <v>12</v>
      </c>
      <c r="F931">
        <v>50</v>
      </c>
      <c r="G931" t="s">
        <v>281</v>
      </c>
      <c r="H931" t="s">
        <v>71</v>
      </c>
      <c r="I931" t="s">
        <v>227</v>
      </c>
    </row>
    <row r="932" spans="1:9" hidden="1">
      <c r="A932" t="s">
        <v>6</v>
      </c>
      <c r="B932" t="s">
        <v>187</v>
      </c>
      <c r="C932" s="1">
        <v>41981</v>
      </c>
      <c r="D932" t="s">
        <v>90</v>
      </c>
      <c r="E932">
        <v>14</v>
      </c>
      <c r="F932">
        <v>50</v>
      </c>
      <c r="G932" t="s">
        <v>281</v>
      </c>
      <c r="H932" t="s">
        <v>71</v>
      </c>
      <c r="I932" t="s">
        <v>214</v>
      </c>
    </row>
    <row r="933" spans="1:9" hidden="1">
      <c r="A933" t="s">
        <v>6</v>
      </c>
      <c r="B933" t="s">
        <v>187</v>
      </c>
      <c r="C933" s="1">
        <v>41981</v>
      </c>
      <c r="D933" t="s">
        <v>66</v>
      </c>
      <c r="E933">
        <v>11</v>
      </c>
      <c r="F933">
        <v>50</v>
      </c>
      <c r="G933" t="s">
        <v>281</v>
      </c>
      <c r="H933" t="s">
        <v>71</v>
      </c>
      <c r="I933" t="s">
        <v>231</v>
      </c>
    </row>
    <row r="934" spans="1:9" hidden="1">
      <c r="A934" t="s">
        <v>6</v>
      </c>
      <c r="B934" t="s">
        <v>187</v>
      </c>
      <c r="C934" s="1">
        <v>41988</v>
      </c>
      <c r="D934" t="s">
        <v>36</v>
      </c>
      <c r="E934">
        <v>11</v>
      </c>
      <c r="F934">
        <v>51</v>
      </c>
      <c r="G934" t="s">
        <v>281</v>
      </c>
      <c r="H934" t="s">
        <v>71</v>
      </c>
      <c r="I934" t="s">
        <v>213</v>
      </c>
    </row>
    <row r="935" spans="1:9" hidden="1">
      <c r="A935" t="s">
        <v>6</v>
      </c>
      <c r="B935" t="s">
        <v>187</v>
      </c>
      <c r="C935" s="1">
        <v>41988</v>
      </c>
      <c r="D935" t="s">
        <v>191</v>
      </c>
      <c r="E935">
        <v>11</v>
      </c>
      <c r="F935">
        <v>51</v>
      </c>
      <c r="G935" t="s">
        <v>281</v>
      </c>
      <c r="H935" t="s">
        <v>71</v>
      </c>
      <c r="I935" t="s">
        <v>250</v>
      </c>
    </row>
    <row r="936" spans="1:9" hidden="1">
      <c r="A936" t="s">
        <v>6</v>
      </c>
      <c r="B936" t="s">
        <v>187</v>
      </c>
      <c r="C936" s="1">
        <v>41988</v>
      </c>
      <c r="D936" t="s">
        <v>62</v>
      </c>
      <c r="E936">
        <v>13</v>
      </c>
      <c r="F936">
        <v>51</v>
      </c>
      <c r="G936" t="s">
        <v>281</v>
      </c>
      <c r="H936" t="s">
        <v>71</v>
      </c>
      <c r="I936" t="s">
        <v>227</v>
      </c>
    </row>
    <row r="937" spans="1:9" hidden="1">
      <c r="A937" t="s">
        <v>6</v>
      </c>
      <c r="B937" t="s">
        <v>187</v>
      </c>
      <c r="C937" s="1">
        <v>41988</v>
      </c>
      <c r="D937" t="s">
        <v>90</v>
      </c>
      <c r="E937">
        <v>5</v>
      </c>
      <c r="F937">
        <v>51</v>
      </c>
      <c r="G937" t="s">
        <v>281</v>
      </c>
      <c r="H937" t="s">
        <v>71</v>
      </c>
      <c r="I937" t="s">
        <v>214</v>
      </c>
    </row>
    <row r="938" spans="1:9" hidden="1">
      <c r="A938" t="s">
        <v>6</v>
      </c>
      <c r="B938" t="s">
        <v>187</v>
      </c>
      <c r="C938" s="1">
        <v>41995</v>
      </c>
      <c r="D938" t="s">
        <v>36</v>
      </c>
      <c r="E938">
        <v>11</v>
      </c>
      <c r="F938">
        <v>52</v>
      </c>
      <c r="G938" t="s">
        <v>281</v>
      </c>
      <c r="H938" t="s">
        <v>71</v>
      </c>
      <c r="I938" t="s">
        <v>213</v>
      </c>
    </row>
    <row r="939" spans="1:9" hidden="1">
      <c r="A939" t="s">
        <v>6</v>
      </c>
      <c r="B939" t="s">
        <v>187</v>
      </c>
      <c r="C939" s="1">
        <v>41995</v>
      </c>
      <c r="D939" t="s">
        <v>12</v>
      </c>
      <c r="E939">
        <v>12</v>
      </c>
      <c r="F939">
        <v>52</v>
      </c>
      <c r="G939" t="s">
        <v>281</v>
      </c>
      <c r="H939" t="s">
        <v>71</v>
      </c>
      <c r="I939" t="s">
        <v>206</v>
      </c>
    </row>
    <row r="940" spans="1:9" hidden="1">
      <c r="A940" t="s">
        <v>6</v>
      </c>
      <c r="B940" t="s">
        <v>187</v>
      </c>
      <c r="C940" s="1">
        <v>41995</v>
      </c>
      <c r="D940" t="s">
        <v>90</v>
      </c>
      <c r="E940">
        <v>12</v>
      </c>
      <c r="F940">
        <v>52</v>
      </c>
      <c r="G940" t="s">
        <v>281</v>
      </c>
      <c r="H940" t="s">
        <v>71</v>
      </c>
      <c r="I940" t="s">
        <v>214</v>
      </c>
    </row>
    <row r="941" spans="1:9" hidden="1">
      <c r="A941" t="s">
        <v>6</v>
      </c>
      <c r="B941" t="s">
        <v>187</v>
      </c>
      <c r="C941" s="1">
        <v>41995</v>
      </c>
      <c r="D941" t="s">
        <v>178</v>
      </c>
      <c r="E941">
        <v>5</v>
      </c>
      <c r="F941">
        <v>52</v>
      </c>
      <c r="G941" t="s">
        <v>281</v>
      </c>
      <c r="H941" t="s">
        <v>71</v>
      </c>
      <c r="I941" t="s">
        <v>244</v>
      </c>
    </row>
    <row r="942" spans="1:9" hidden="1">
      <c r="A942" t="s">
        <v>266</v>
      </c>
      <c r="B942" t="s">
        <v>267</v>
      </c>
      <c r="C942" s="1">
        <v>42009</v>
      </c>
      <c r="D942" t="s">
        <v>93</v>
      </c>
      <c r="E942">
        <v>10</v>
      </c>
      <c r="F942">
        <v>2</v>
      </c>
      <c r="G942" t="s">
        <v>281</v>
      </c>
      <c r="H942" t="s">
        <v>71</v>
      </c>
      <c r="I942" t="s">
        <v>211</v>
      </c>
    </row>
    <row r="943" spans="1:9" hidden="1">
      <c r="A943" t="s">
        <v>266</v>
      </c>
      <c r="B943" t="s">
        <v>267</v>
      </c>
      <c r="C943" s="1">
        <v>42009</v>
      </c>
      <c r="D943" t="s">
        <v>12</v>
      </c>
      <c r="E943">
        <v>12</v>
      </c>
      <c r="F943">
        <v>2</v>
      </c>
      <c r="G943" t="s">
        <v>281</v>
      </c>
      <c r="H943" t="s">
        <v>71</v>
      </c>
      <c r="I943" t="s">
        <v>206</v>
      </c>
    </row>
    <row r="944" spans="1:9" hidden="1">
      <c r="A944" t="s">
        <v>266</v>
      </c>
      <c r="B944" t="s">
        <v>267</v>
      </c>
      <c r="C944" s="1">
        <v>42009</v>
      </c>
      <c r="D944" t="s">
        <v>90</v>
      </c>
      <c r="E944">
        <v>12</v>
      </c>
      <c r="F944">
        <v>2</v>
      </c>
      <c r="G944" t="s">
        <v>281</v>
      </c>
      <c r="H944" t="s">
        <v>71</v>
      </c>
      <c r="I944" t="s">
        <v>214</v>
      </c>
    </row>
    <row r="945" spans="1:9" hidden="1">
      <c r="A945" t="s">
        <v>266</v>
      </c>
      <c r="B945" t="s">
        <v>267</v>
      </c>
      <c r="C945" s="1">
        <v>42009</v>
      </c>
      <c r="D945" t="s">
        <v>66</v>
      </c>
      <c r="E945">
        <v>6</v>
      </c>
      <c r="F945">
        <v>2</v>
      </c>
      <c r="G945" t="s">
        <v>281</v>
      </c>
      <c r="H945" t="s">
        <v>71</v>
      </c>
      <c r="I945" t="s">
        <v>231</v>
      </c>
    </row>
    <row r="946" spans="1:9" hidden="1">
      <c r="A946" t="s">
        <v>266</v>
      </c>
      <c r="B946" t="s">
        <v>267</v>
      </c>
      <c r="C946" s="1">
        <v>42016</v>
      </c>
      <c r="D946" t="s">
        <v>93</v>
      </c>
      <c r="E946">
        <v>4</v>
      </c>
      <c r="F946">
        <v>3</v>
      </c>
      <c r="G946" t="s">
        <v>281</v>
      </c>
      <c r="H946" t="s">
        <v>71</v>
      </c>
      <c r="I946" t="s">
        <v>211</v>
      </c>
    </row>
    <row r="947" spans="1:9" hidden="1">
      <c r="A947" t="s">
        <v>266</v>
      </c>
      <c r="B947" t="s">
        <v>267</v>
      </c>
      <c r="C947" s="1">
        <v>42016</v>
      </c>
      <c r="D947" t="s">
        <v>36</v>
      </c>
      <c r="E947">
        <v>11</v>
      </c>
      <c r="F947">
        <v>3</v>
      </c>
      <c r="G947" t="s">
        <v>281</v>
      </c>
      <c r="H947" t="s">
        <v>71</v>
      </c>
      <c r="I947" t="s">
        <v>213</v>
      </c>
    </row>
    <row r="948" spans="1:9" hidden="1">
      <c r="A948" t="s">
        <v>266</v>
      </c>
      <c r="B948" t="s">
        <v>267</v>
      </c>
      <c r="C948" s="1">
        <v>42016</v>
      </c>
      <c r="D948" t="s">
        <v>12</v>
      </c>
      <c r="E948">
        <v>12</v>
      </c>
      <c r="F948">
        <v>3</v>
      </c>
      <c r="G948" t="s">
        <v>281</v>
      </c>
      <c r="H948" t="s">
        <v>71</v>
      </c>
      <c r="I948" t="s">
        <v>206</v>
      </c>
    </row>
    <row r="949" spans="1:9" hidden="1">
      <c r="A949" t="s">
        <v>266</v>
      </c>
      <c r="B949" t="s">
        <v>267</v>
      </c>
      <c r="C949" s="1">
        <v>42016</v>
      </c>
      <c r="D949" t="s">
        <v>90</v>
      </c>
      <c r="E949">
        <v>13</v>
      </c>
      <c r="F949">
        <v>3</v>
      </c>
      <c r="G949" t="s">
        <v>281</v>
      </c>
      <c r="H949" t="s">
        <v>71</v>
      </c>
      <c r="I949" t="s">
        <v>214</v>
      </c>
    </row>
    <row r="950" spans="1:9" hidden="1">
      <c r="A950" t="s">
        <v>266</v>
      </c>
      <c r="B950" t="s">
        <v>267</v>
      </c>
      <c r="C950" s="1">
        <v>42023</v>
      </c>
      <c r="D950" t="s">
        <v>36</v>
      </c>
      <c r="E950">
        <v>6</v>
      </c>
      <c r="F950">
        <v>4</v>
      </c>
      <c r="G950" t="s">
        <v>281</v>
      </c>
      <c r="H950" t="s">
        <v>71</v>
      </c>
      <c r="I950" t="s">
        <v>213</v>
      </c>
    </row>
    <row r="951" spans="1:9" hidden="1">
      <c r="A951" t="s">
        <v>266</v>
      </c>
      <c r="B951" t="s">
        <v>267</v>
      </c>
      <c r="C951" s="1">
        <v>42023</v>
      </c>
      <c r="D951" t="s">
        <v>12</v>
      </c>
      <c r="E951">
        <v>27</v>
      </c>
      <c r="F951">
        <v>4</v>
      </c>
      <c r="G951" t="s">
        <v>281</v>
      </c>
      <c r="H951" t="s">
        <v>71</v>
      </c>
      <c r="I951" t="s">
        <v>206</v>
      </c>
    </row>
    <row r="952" spans="1:9" hidden="1">
      <c r="A952" t="s">
        <v>266</v>
      </c>
      <c r="B952" t="s">
        <v>267</v>
      </c>
      <c r="C952" s="1">
        <v>42023</v>
      </c>
      <c r="D952" t="s">
        <v>90</v>
      </c>
      <c r="E952">
        <v>7</v>
      </c>
      <c r="F952">
        <v>4</v>
      </c>
      <c r="G952" t="s">
        <v>281</v>
      </c>
      <c r="H952" t="s">
        <v>71</v>
      </c>
      <c r="I952" t="s">
        <v>214</v>
      </c>
    </row>
    <row r="953" spans="1:9" hidden="1">
      <c r="A953" t="s">
        <v>266</v>
      </c>
      <c r="B953" t="s">
        <v>267</v>
      </c>
      <c r="C953" s="1">
        <v>42030</v>
      </c>
      <c r="D953" t="s">
        <v>12</v>
      </c>
      <c r="E953">
        <v>10</v>
      </c>
      <c r="F953">
        <v>5</v>
      </c>
      <c r="G953" t="s">
        <v>281</v>
      </c>
      <c r="H953" t="s">
        <v>71</v>
      </c>
      <c r="I953" t="s">
        <v>206</v>
      </c>
    </row>
    <row r="954" spans="1:9" hidden="1">
      <c r="A954" t="s">
        <v>266</v>
      </c>
      <c r="B954" t="s">
        <v>267</v>
      </c>
      <c r="C954" s="1">
        <v>42030</v>
      </c>
      <c r="D954" t="s">
        <v>17</v>
      </c>
      <c r="E954">
        <v>13</v>
      </c>
      <c r="F954">
        <v>5</v>
      </c>
      <c r="G954" t="s">
        <v>281</v>
      </c>
      <c r="H954" t="s">
        <v>71</v>
      </c>
      <c r="I954" t="s">
        <v>226</v>
      </c>
    </row>
    <row r="955" spans="1:9" hidden="1">
      <c r="A955" t="s">
        <v>266</v>
      </c>
      <c r="B955" t="s">
        <v>267</v>
      </c>
      <c r="C955" s="1">
        <v>42030</v>
      </c>
      <c r="D955" t="s">
        <v>295</v>
      </c>
      <c r="E955">
        <v>9</v>
      </c>
      <c r="F955">
        <v>5</v>
      </c>
      <c r="G955" t="s">
        <v>281</v>
      </c>
      <c r="H955" t="s">
        <v>71</v>
      </c>
      <c r="I955" t="s">
        <v>296</v>
      </c>
    </row>
    <row r="956" spans="1:9" hidden="1">
      <c r="A956" t="s">
        <v>266</v>
      </c>
      <c r="B956" t="s">
        <v>267</v>
      </c>
      <c r="C956" s="1">
        <v>42030</v>
      </c>
      <c r="D956" t="s">
        <v>91</v>
      </c>
      <c r="E956">
        <v>8</v>
      </c>
      <c r="F956">
        <v>5</v>
      </c>
      <c r="G956" t="s">
        <v>281</v>
      </c>
      <c r="H956" t="s">
        <v>71</v>
      </c>
      <c r="I956" t="s">
        <v>222</v>
      </c>
    </row>
    <row r="957" spans="1:9" hidden="1">
      <c r="A957" t="s">
        <v>266</v>
      </c>
      <c r="B957" t="s">
        <v>304</v>
      </c>
      <c r="C957" s="1">
        <v>42037</v>
      </c>
      <c r="D957" t="s">
        <v>93</v>
      </c>
      <c r="E957">
        <v>13</v>
      </c>
      <c r="F957">
        <v>6</v>
      </c>
      <c r="G957" t="s">
        <v>281</v>
      </c>
      <c r="H957" t="s">
        <v>73</v>
      </c>
      <c r="I957" t="s">
        <v>211</v>
      </c>
    </row>
    <row r="958" spans="1:9" hidden="1">
      <c r="A958" t="s">
        <v>266</v>
      </c>
      <c r="B958" t="s">
        <v>304</v>
      </c>
      <c r="C958" s="1">
        <v>42037</v>
      </c>
      <c r="D958" t="s">
        <v>8</v>
      </c>
      <c r="E958">
        <v>7</v>
      </c>
      <c r="F958">
        <v>6</v>
      </c>
      <c r="G958" t="s">
        <v>281</v>
      </c>
      <c r="H958" t="s">
        <v>73</v>
      </c>
      <c r="I958" t="s">
        <v>8</v>
      </c>
    </row>
    <row r="959" spans="1:9" hidden="1">
      <c r="A959" t="s">
        <v>266</v>
      </c>
      <c r="B959" t="s">
        <v>304</v>
      </c>
      <c r="C959" s="1">
        <v>42037</v>
      </c>
      <c r="D959" t="s">
        <v>90</v>
      </c>
      <c r="E959">
        <v>6</v>
      </c>
      <c r="F959">
        <v>6</v>
      </c>
      <c r="G959" t="s">
        <v>281</v>
      </c>
      <c r="H959" t="s">
        <v>73</v>
      </c>
      <c r="I959" t="s">
        <v>214</v>
      </c>
    </row>
    <row r="960" spans="1:9" hidden="1">
      <c r="A960" t="s">
        <v>266</v>
      </c>
      <c r="B960" t="s">
        <v>304</v>
      </c>
      <c r="C960" s="1">
        <v>42037</v>
      </c>
      <c r="D960" t="s">
        <v>198</v>
      </c>
      <c r="E960">
        <v>10</v>
      </c>
      <c r="F960">
        <v>6</v>
      </c>
      <c r="G960" t="s">
        <v>281</v>
      </c>
      <c r="H960" t="s">
        <v>73</v>
      </c>
      <c r="I960" t="s">
        <v>251</v>
      </c>
    </row>
    <row r="961" spans="1:9" hidden="1">
      <c r="A961" t="s">
        <v>266</v>
      </c>
      <c r="B961" t="s">
        <v>304</v>
      </c>
      <c r="C961" s="1">
        <v>42037</v>
      </c>
      <c r="D961" t="s">
        <v>91</v>
      </c>
      <c r="E961">
        <v>4</v>
      </c>
      <c r="F961">
        <v>6</v>
      </c>
      <c r="G961" t="s">
        <v>281</v>
      </c>
      <c r="H961" t="s">
        <v>73</v>
      </c>
      <c r="I961" t="s">
        <v>222</v>
      </c>
    </row>
    <row r="962" spans="1:9" hidden="1">
      <c r="A962" t="s">
        <v>266</v>
      </c>
      <c r="B962" t="s">
        <v>304</v>
      </c>
      <c r="C962" s="1">
        <v>42044</v>
      </c>
      <c r="D962" t="s">
        <v>93</v>
      </c>
      <c r="E962">
        <v>10</v>
      </c>
      <c r="F962">
        <v>7</v>
      </c>
      <c r="G962" t="s">
        <v>281</v>
      </c>
      <c r="H962" t="s">
        <v>73</v>
      </c>
      <c r="I962" t="s">
        <v>211</v>
      </c>
    </row>
    <row r="963" spans="1:9" hidden="1">
      <c r="A963" t="s">
        <v>266</v>
      </c>
      <c r="B963" t="s">
        <v>304</v>
      </c>
      <c r="C963" s="1">
        <v>42044</v>
      </c>
      <c r="D963" t="s">
        <v>8</v>
      </c>
      <c r="E963">
        <v>3</v>
      </c>
      <c r="F963">
        <v>7</v>
      </c>
      <c r="G963" t="s">
        <v>281</v>
      </c>
      <c r="H963" t="s">
        <v>73</v>
      </c>
      <c r="I963" t="s">
        <v>8</v>
      </c>
    </row>
    <row r="964" spans="1:9" hidden="1">
      <c r="A964" t="s">
        <v>266</v>
      </c>
      <c r="B964" t="s">
        <v>304</v>
      </c>
      <c r="C964" s="1">
        <v>42044</v>
      </c>
      <c r="D964" t="s">
        <v>17</v>
      </c>
      <c r="E964">
        <v>5</v>
      </c>
      <c r="F964">
        <v>7</v>
      </c>
      <c r="G964" t="s">
        <v>281</v>
      </c>
      <c r="H964" t="s">
        <v>73</v>
      </c>
      <c r="I964" t="s">
        <v>226</v>
      </c>
    </row>
    <row r="965" spans="1:9" hidden="1">
      <c r="A965" t="s">
        <v>266</v>
      </c>
      <c r="B965" t="s">
        <v>304</v>
      </c>
      <c r="C965" s="1">
        <v>42044</v>
      </c>
      <c r="D965" t="s">
        <v>90</v>
      </c>
      <c r="E965">
        <v>7</v>
      </c>
      <c r="F965">
        <v>7</v>
      </c>
      <c r="G965" t="s">
        <v>281</v>
      </c>
      <c r="H965" t="s">
        <v>73</v>
      </c>
      <c r="I965" t="s">
        <v>214</v>
      </c>
    </row>
    <row r="966" spans="1:9" hidden="1">
      <c r="A966" t="s">
        <v>266</v>
      </c>
      <c r="B966" t="s">
        <v>304</v>
      </c>
      <c r="C966" s="1">
        <v>42044</v>
      </c>
      <c r="D966" t="s">
        <v>198</v>
      </c>
      <c r="E966">
        <v>15</v>
      </c>
      <c r="F966">
        <v>7</v>
      </c>
      <c r="G966" t="s">
        <v>281</v>
      </c>
      <c r="H966" t="s">
        <v>73</v>
      </c>
      <c r="I966" t="s">
        <v>251</v>
      </c>
    </row>
    <row r="967" spans="1:9" hidden="1">
      <c r="A967" t="s">
        <v>266</v>
      </c>
      <c r="B967" t="s">
        <v>304</v>
      </c>
      <c r="C967" s="1">
        <v>42051</v>
      </c>
      <c r="D967" t="s">
        <v>30</v>
      </c>
      <c r="E967">
        <v>24</v>
      </c>
      <c r="F967">
        <v>8</v>
      </c>
      <c r="G967" t="s">
        <v>281</v>
      </c>
      <c r="H967" t="s">
        <v>73</v>
      </c>
      <c r="I967" t="s">
        <v>30</v>
      </c>
    </row>
    <row r="968" spans="1:9" hidden="1">
      <c r="A968" t="s">
        <v>266</v>
      </c>
      <c r="B968" t="s">
        <v>304</v>
      </c>
      <c r="C968" s="1">
        <v>42051</v>
      </c>
      <c r="D968" t="s">
        <v>8</v>
      </c>
      <c r="E968">
        <v>3</v>
      </c>
      <c r="F968">
        <v>8</v>
      </c>
      <c r="G968" t="s">
        <v>281</v>
      </c>
      <c r="H968" t="s">
        <v>73</v>
      </c>
      <c r="I968" t="s">
        <v>8</v>
      </c>
    </row>
    <row r="969" spans="1:9" hidden="1">
      <c r="A969" t="s">
        <v>266</v>
      </c>
      <c r="B969" t="s">
        <v>304</v>
      </c>
      <c r="C969" s="1">
        <v>42051</v>
      </c>
      <c r="D969" t="s">
        <v>90</v>
      </c>
      <c r="E969">
        <v>4</v>
      </c>
      <c r="F969">
        <v>8</v>
      </c>
      <c r="G969" t="s">
        <v>281</v>
      </c>
      <c r="H969" t="s">
        <v>73</v>
      </c>
      <c r="I969" t="s">
        <v>214</v>
      </c>
    </row>
    <row r="970" spans="1:9" hidden="1">
      <c r="A970" t="s">
        <v>266</v>
      </c>
      <c r="B970" t="s">
        <v>304</v>
      </c>
      <c r="C970" s="1">
        <v>42051</v>
      </c>
      <c r="D970" t="s">
        <v>198</v>
      </c>
      <c r="E970">
        <v>9</v>
      </c>
      <c r="F970">
        <v>8</v>
      </c>
      <c r="G970" t="s">
        <v>281</v>
      </c>
      <c r="H970" t="s">
        <v>73</v>
      </c>
      <c r="I970" t="s">
        <v>251</v>
      </c>
    </row>
    <row r="971" spans="1:9" hidden="1">
      <c r="A971" t="s">
        <v>266</v>
      </c>
      <c r="B971" t="s">
        <v>304</v>
      </c>
      <c r="C971" s="1">
        <v>42058</v>
      </c>
      <c r="D971" t="s">
        <v>93</v>
      </c>
      <c r="E971">
        <v>7</v>
      </c>
      <c r="F971">
        <v>9</v>
      </c>
      <c r="G971" t="s">
        <v>281</v>
      </c>
      <c r="H971" t="s">
        <v>73</v>
      </c>
      <c r="I971" t="s">
        <v>211</v>
      </c>
    </row>
    <row r="972" spans="1:9" hidden="1">
      <c r="A972" t="s">
        <v>266</v>
      </c>
      <c r="B972" t="s">
        <v>304</v>
      </c>
      <c r="C972" s="1">
        <v>42058</v>
      </c>
      <c r="D972" t="s">
        <v>12</v>
      </c>
      <c r="E972">
        <v>14</v>
      </c>
      <c r="F972">
        <v>9</v>
      </c>
      <c r="G972" t="s">
        <v>281</v>
      </c>
      <c r="H972" t="s">
        <v>73</v>
      </c>
      <c r="I972" t="s">
        <v>206</v>
      </c>
    </row>
    <row r="973" spans="1:9" hidden="1">
      <c r="A973" t="s">
        <v>266</v>
      </c>
      <c r="B973" t="s">
        <v>304</v>
      </c>
      <c r="C973" s="1">
        <v>42058</v>
      </c>
      <c r="D973" t="s">
        <v>8</v>
      </c>
      <c r="E973">
        <v>8</v>
      </c>
      <c r="F973">
        <v>9</v>
      </c>
      <c r="G973" t="s">
        <v>281</v>
      </c>
      <c r="H973" t="s">
        <v>73</v>
      </c>
      <c r="I973" t="s">
        <v>8</v>
      </c>
    </row>
    <row r="974" spans="1:9" hidden="1">
      <c r="A974" t="s">
        <v>266</v>
      </c>
      <c r="B974" t="s">
        <v>304</v>
      </c>
      <c r="C974" s="1">
        <v>42058</v>
      </c>
      <c r="D974" t="s">
        <v>198</v>
      </c>
      <c r="E974">
        <v>11</v>
      </c>
      <c r="F974">
        <v>9</v>
      </c>
      <c r="G974" t="s">
        <v>281</v>
      </c>
      <c r="H974" t="s">
        <v>73</v>
      </c>
      <c r="I974" t="s">
        <v>251</v>
      </c>
    </row>
    <row r="975" spans="1:9" hidden="1">
      <c r="A975" t="s">
        <v>6</v>
      </c>
      <c r="B975" t="s">
        <v>29</v>
      </c>
      <c r="C975" s="1">
        <v>41729</v>
      </c>
      <c r="D975" t="s">
        <v>8</v>
      </c>
      <c r="E975">
        <v>5</v>
      </c>
      <c r="F975">
        <v>14</v>
      </c>
      <c r="G975" t="s">
        <v>277</v>
      </c>
      <c r="H975" t="s">
        <v>71</v>
      </c>
      <c r="I975" t="s">
        <v>8</v>
      </c>
    </row>
    <row r="976" spans="1:9" hidden="1">
      <c r="A976" t="s">
        <v>6</v>
      </c>
      <c r="B976" t="s">
        <v>29</v>
      </c>
      <c r="C976" s="1">
        <v>41729</v>
      </c>
      <c r="D976" t="s">
        <v>16</v>
      </c>
      <c r="E976">
        <v>1</v>
      </c>
      <c r="F976">
        <v>14</v>
      </c>
      <c r="G976" t="s">
        <v>277</v>
      </c>
      <c r="H976" t="s">
        <v>71</v>
      </c>
      <c r="I976" t="s">
        <v>16</v>
      </c>
    </row>
    <row r="977" spans="1:9" hidden="1">
      <c r="A977" t="s">
        <v>6</v>
      </c>
      <c r="B977" t="s">
        <v>29</v>
      </c>
      <c r="C977" s="1">
        <v>41729</v>
      </c>
      <c r="D977" t="s">
        <v>9</v>
      </c>
      <c r="E977">
        <v>29</v>
      </c>
      <c r="F977">
        <v>14</v>
      </c>
      <c r="G977" t="s">
        <v>277</v>
      </c>
      <c r="H977" t="s">
        <v>71</v>
      </c>
      <c r="I977" t="s">
        <v>9</v>
      </c>
    </row>
    <row r="978" spans="1:9" hidden="1">
      <c r="A978" t="s">
        <v>6</v>
      </c>
      <c r="B978" t="s">
        <v>29</v>
      </c>
      <c r="C978" s="1">
        <v>41729</v>
      </c>
      <c r="D978" t="s">
        <v>13</v>
      </c>
      <c r="E978">
        <v>5</v>
      </c>
      <c r="F978">
        <v>14</v>
      </c>
      <c r="G978" t="s">
        <v>277</v>
      </c>
      <c r="H978" t="s">
        <v>71</v>
      </c>
      <c r="I978" t="s">
        <v>13</v>
      </c>
    </row>
    <row r="979" spans="1:9" hidden="1">
      <c r="A979" t="s">
        <v>6</v>
      </c>
      <c r="B979" t="s">
        <v>7</v>
      </c>
      <c r="C979" s="1">
        <v>41736</v>
      </c>
      <c r="D979" t="s">
        <v>30</v>
      </c>
      <c r="E979">
        <v>8</v>
      </c>
      <c r="F979">
        <v>15</v>
      </c>
      <c r="G979" t="s">
        <v>277</v>
      </c>
      <c r="H979" t="s">
        <v>71</v>
      </c>
      <c r="I979" t="s">
        <v>30</v>
      </c>
    </row>
    <row r="980" spans="1:9" hidden="1">
      <c r="A980" t="s">
        <v>6</v>
      </c>
      <c r="B980" t="s">
        <v>7</v>
      </c>
      <c r="C980" s="1">
        <v>41736</v>
      </c>
      <c r="D980" t="s">
        <v>36</v>
      </c>
      <c r="E980">
        <v>4</v>
      </c>
      <c r="F980">
        <v>15</v>
      </c>
      <c r="G980" t="s">
        <v>277</v>
      </c>
      <c r="H980" t="s">
        <v>71</v>
      </c>
      <c r="I980" t="s">
        <v>213</v>
      </c>
    </row>
    <row r="981" spans="1:9" hidden="1">
      <c r="A981" t="s">
        <v>6</v>
      </c>
      <c r="B981" t="s">
        <v>7</v>
      </c>
      <c r="C981" s="1">
        <v>41736</v>
      </c>
      <c r="D981" t="s">
        <v>8</v>
      </c>
      <c r="E981">
        <v>5</v>
      </c>
      <c r="F981">
        <v>15</v>
      </c>
      <c r="G981" t="s">
        <v>277</v>
      </c>
      <c r="H981" t="s">
        <v>71</v>
      </c>
      <c r="I981" t="s">
        <v>8</v>
      </c>
    </row>
    <row r="982" spans="1:9" hidden="1">
      <c r="A982" t="s">
        <v>6</v>
      </c>
      <c r="B982" t="s">
        <v>7</v>
      </c>
      <c r="C982" s="1">
        <v>41736</v>
      </c>
      <c r="D982" t="s">
        <v>9</v>
      </c>
      <c r="E982">
        <v>10</v>
      </c>
      <c r="F982">
        <v>15</v>
      </c>
      <c r="G982" t="s">
        <v>277</v>
      </c>
      <c r="H982" t="s">
        <v>71</v>
      </c>
      <c r="I982" t="s">
        <v>9</v>
      </c>
    </row>
    <row r="983" spans="1:9" hidden="1">
      <c r="A983" t="s">
        <v>6</v>
      </c>
      <c r="B983" t="s">
        <v>7</v>
      </c>
      <c r="C983" s="1">
        <v>41736</v>
      </c>
      <c r="D983" t="s">
        <v>20</v>
      </c>
      <c r="E983">
        <v>7</v>
      </c>
      <c r="F983">
        <v>15</v>
      </c>
      <c r="G983" t="s">
        <v>277</v>
      </c>
      <c r="H983" t="s">
        <v>71</v>
      </c>
      <c r="I983" t="s">
        <v>228</v>
      </c>
    </row>
    <row r="984" spans="1:9" hidden="1">
      <c r="A984" t="s">
        <v>6</v>
      </c>
      <c r="B984" t="s">
        <v>7</v>
      </c>
      <c r="C984" s="1">
        <v>41736</v>
      </c>
      <c r="D984" t="s">
        <v>66</v>
      </c>
      <c r="E984">
        <v>6</v>
      </c>
      <c r="F984">
        <v>15</v>
      </c>
      <c r="G984" t="s">
        <v>277</v>
      </c>
      <c r="H984" t="s">
        <v>71</v>
      </c>
      <c r="I984" t="s">
        <v>231</v>
      </c>
    </row>
    <row r="985" spans="1:9" hidden="1">
      <c r="A985" t="s">
        <v>6</v>
      </c>
      <c r="B985" t="s">
        <v>7</v>
      </c>
      <c r="C985" s="1">
        <v>41743</v>
      </c>
      <c r="D985" t="s">
        <v>8</v>
      </c>
      <c r="E985">
        <v>7</v>
      </c>
      <c r="F985">
        <v>16</v>
      </c>
      <c r="G985" t="s">
        <v>277</v>
      </c>
      <c r="H985" t="s">
        <v>71</v>
      </c>
      <c r="I985" t="s">
        <v>8</v>
      </c>
    </row>
    <row r="986" spans="1:9" hidden="1">
      <c r="A986" t="s">
        <v>6</v>
      </c>
      <c r="B986" t="s">
        <v>7</v>
      </c>
      <c r="C986" s="1">
        <v>41743</v>
      </c>
      <c r="D986" t="s">
        <v>24</v>
      </c>
      <c r="E986">
        <v>5</v>
      </c>
      <c r="F986">
        <v>16</v>
      </c>
      <c r="G986" t="s">
        <v>277</v>
      </c>
      <c r="H986" t="s">
        <v>71</v>
      </c>
      <c r="I986" t="s">
        <v>257</v>
      </c>
    </row>
    <row r="987" spans="1:9" hidden="1">
      <c r="A987" t="s">
        <v>6</v>
      </c>
      <c r="B987" t="s">
        <v>7</v>
      </c>
      <c r="C987" s="1">
        <v>41743</v>
      </c>
      <c r="D987" t="s">
        <v>13</v>
      </c>
      <c r="E987">
        <v>2</v>
      </c>
      <c r="F987">
        <v>16</v>
      </c>
      <c r="G987" t="s">
        <v>277</v>
      </c>
      <c r="H987" t="s">
        <v>71</v>
      </c>
      <c r="I987" t="s">
        <v>13</v>
      </c>
    </row>
    <row r="988" spans="1:9" hidden="1">
      <c r="A988" t="s">
        <v>6</v>
      </c>
      <c r="B988" t="s">
        <v>7</v>
      </c>
      <c r="C988" s="1">
        <v>41743</v>
      </c>
      <c r="D988" t="s">
        <v>20</v>
      </c>
      <c r="E988">
        <v>4</v>
      </c>
      <c r="F988">
        <v>16</v>
      </c>
      <c r="G988" t="s">
        <v>277</v>
      </c>
      <c r="H988" t="s">
        <v>71</v>
      </c>
      <c r="I988" t="s">
        <v>228</v>
      </c>
    </row>
    <row r="989" spans="1:9" hidden="1">
      <c r="A989" t="s">
        <v>6</v>
      </c>
      <c r="B989" t="s">
        <v>7</v>
      </c>
      <c r="C989" s="1">
        <v>41743</v>
      </c>
      <c r="D989" t="s">
        <v>14</v>
      </c>
      <c r="E989">
        <v>22</v>
      </c>
      <c r="F989">
        <v>16</v>
      </c>
      <c r="G989" t="s">
        <v>277</v>
      </c>
      <c r="H989" t="s">
        <v>71</v>
      </c>
      <c r="I989" t="s">
        <v>258</v>
      </c>
    </row>
    <row r="990" spans="1:9" hidden="1">
      <c r="A990" t="s">
        <v>6</v>
      </c>
      <c r="B990" t="s">
        <v>7</v>
      </c>
      <c r="C990" s="1">
        <v>41750</v>
      </c>
      <c r="D990" t="s">
        <v>24</v>
      </c>
      <c r="E990">
        <v>10</v>
      </c>
      <c r="F990">
        <v>17</v>
      </c>
      <c r="G990" t="s">
        <v>277</v>
      </c>
      <c r="H990" t="s">
        <v>71</v>
      </c>
      <c r="I990" t="s">
        <v>257</v>
      </c>
    </row>
    <row r="991" spans="1:9" hidden="1">
      <c r="A991" t="s">
        <v>6</v>
      </c>
      <c r="B991" t="s">
        <v>7</v>
      </c>
      <c r="C991" s="1">
        <v>41750</v>
      </c>
      <c r="D991" t="s">
        <v>9</v>
      </c>
      <c r="E991">
        <v>12</v>
      </c>
      <c r="F991">
        <v>17</v>
      </c>
      <c r="G991" t="s">
        <v>277</v>
      </c>
      <c r="H991" t="s">
        <v>71</v>
      </c>
      <c r="I991" t="s">
        <v>9</v>
      </c>
    </row>
    <row r="992" spans="1:9" hidden="1">
      <c r="A992" t="s">
        <v>6</v>
      </c>
      <c r="B992" t="s">
        <v>7</v>
      </c>
      <c r="C992" s="1">
        <v>41750</v>
      </c>
      <c r="D992" t="s">
        <v>13</v>
      </c>
      <c r="E992">
        <v>6</v>
      </c>
      <c r="F992">
        <v>17</v>
      </c>
      <c r="G992" t="s">
        <v>277</v>
      </c>
      <c r="H992" t="s">
        <v>71</v>
      </c>
      <c r="I992" t="s">
        <v>13</v>
      </c>
    </row>
    <row r="993" spans="1:9" hidden="1">
      <c r="A993" t="s">
        <v>6</v>
      </c>
      <c r="B993" t="s">
        <v>7</v>
      </c>
      <c r="C993" s="1">
        <v>41750</v>
      </c>
      <c r="D993" t="s">
        <v>14</v>
      </c>
      <c r="E993">
        <v>12</v>
      </c>
      <c r="F993">
        <v>17</v>
      </c>
      <c r="G993" t="s">
        <v>277</v>
      </c>
      <c r="H993" t="s">
        <v>71</v>
      </c>
      <c r="I993" t="s">
        <v>258</v>
      </c>
    </row>
    <row r="994" spans="1:9" hidden="1">
      <c r="A994" t="s">
        <v>6</v>
      </c>
      <c r="B994" t="s">
        <v>7</v>
      </c>
      <c r="C994" s="1">
        <v>41757</v>
      </c>
      <c r="D994" t="s">
        <v>30</v>
      </c>
      <c r="E994">
        <v>8</v>
      </c>
      <c r="F994">
        <v>18</v>
      </c>
      <c r="G994" t="s">
        <v>277</v>
      </c>
      <c r="H994" t="s">
        <v>71</v>
      </c>
      <c r="I994" t="s">
        <v>30</v>
      </c>
    </row>
    <row r="995" spans="1:9" hidden="1">
      <c r="A995" t="s">
        <v>6</v>
      </c>
      <c r="B995" t="s">
        <v>7</v>
      </c>
      <c r="C995" s="1">
        <v>41757</v>
      </c>
      <c r="D995" t="s">
        <v>8</v>
      </c>
      <c r="E995">
        <v>5</v>
      </c>
      <c r="F995">
        <v>18</v>
      </c>
      <c r="G995" t="s">
        <v>277</v>
      </c>
      <c r="H995" t="s">
        <v>71</v>
      </c>
      <c r="I995" t="s">
        <v>8</v>
      </c>
    </row>
    <row r="996" spans="1:9" hidden="1">
      <c r="A996" t="s">
        <v>6</v>
      </c>
      <c r="B996" t="s">
        <v>7</v>
      </c>
      <c r="C996" s="1">
        <v>41757</v>
      </c>
      <c r="D996" t="s">
        <v>17</v>
      </c>
      <c r="E996">
        <v>6</v>
      </c>
      <c r="F996">
        <v>18</v>
      </c>
      <c r="G996" t="s">
        <v>277</v>
      </c>
      <c r="H996" t="s">
        <v>71</v>
      </c>
      <c r="I996" t="s">
        <v>226</v>
      </c>
    </row>
    <row r="997" spans="1:9" hidden="1">
      <c r="A997" t="s">
        <v>6</v>
      </c>
      <c r="B997" t="s">
        <v>7</v>
      </c>
      <c r="C997" s="1">
        <v>41757</v>
      </c>
      <c r="D997" t="s">
        <v>9</v>
      </c>
      <c r="E997">
        <v>9</v>
      </c>
      <c r="F997">
        <v>18</v>
      </c>
      <c r="G997" t="s">
        <v>277</v>
      </c>
      <c r="H997" t="s">
        <v>71</v>
      </c>
      <c r="I997" t="s">
        <v>9</v>
      </c>
    </row>
    <row r="998" spans="1:9" hidden="1">
      <c r="A998" t="s">
        <v>6</v>
      </c>
      <c r="B998" t="s">
        <v>7</v>
      </c>
      <c r="C998" s="1">
        <v>41757</v>
      </c>
      <c r="D998" t="s">
        <v>13</v>
      </c>
      <c r="E998">
        <v>12</v>
      </c>
      <c r="F998">
        <v>18</v>
      </c>
      <c r="G998" t="s">
        <v>277</v>
      </c>
      <c r="H998" t="s">
        <v>71</v>
      </c>
      <c r="I998" t="s">
        <v>13</v>
      </c>
    </row>
    <row r="999" spans="1:9" hidden="1">
      <c r="A999" t="s">
        <v>6</v>
      </c>
      <c r="B999" t="s">
        <v>74</v>
      </c>
      <c r="C999" s="1">
        <v>41764</v>
      </c>
      <c r="D999" t="s">
        <v>9</v>
      </c>
      <c r="E999">
        <v>18</v>
      </c>
      <c r="F999">
        <v>19</v>
      </c>
      <c r="G999" t="s">
        <v>277</v>
      </c>
      <c r="H999" t="s">
        <v>71</v>
      </c>
      <c r="I999" t="s">
        <v>9</v>
      </c>
    </row>
    <row r="1000" spans="1:9" hidden="1">
      <c r="A1000" t="s">
        <v>6</v>
      </c>
      <c r="B1000" t="s">
        <v>74</v>
      </c>
      <c r="C1000" s="1">
        <v>41764</v>
      </c>
      <c r="D1000" t="s">
        <v>13</v>
      </c>
      <c r="E1000">
        <v>7</v>
      </c>
      <c r="F1000">
        <v>19</v>
      </c>
      <c r="G1000" t="s">
        <v>277</v>
      </c>
      <c r="H1000" t="s">
        <v>71</v>
      </c>
      <c r="I1000" t="s">
        <v>13</v>
      </c>
    </row>
    <row r="1001" spans="1:9" hidden="1">
      <c r="A1001" t="s">
        <v>6</v>
      </c>
      <c r="B1001" t="s">
        <v>74</v>
      </c>
      <c r="C1001" s="1">
        <v>41764</v>
      </c>
      <c r="D1001" t="s">
        <v>14</v>
      </c>
      <c r="E1001">
        <v>15</v>
      </c>
      <c r="F1001">
        <v>19</v>
      </c>
      <c r="G1001" t="s">
        <v>277</v>
      </c>
      <c r="H1001" t="s">
        <v>71</v>
      </c>
      <c r="I1001" t="s">
        <v>258</v>
      </c>
    </row>
    <row r="1002" spans="1:9" hidden="1">
      <c r="A1002" t="s">
        <v>6</v>
      </c>
      <c r="B1002" t="s">
        <v>74</v>
      </c>
      <c r="C1002" s="1">
        <v>41771</v>
      </c>
      <c r="D1002" t="s">
        <v>9</v>
      </c>
      <c r="E1002">
        <v>11</v>
      </c>
      <c r="F1002">
        <v>20</v>
      </c>
      <c r="G1002" t="s">
        <v>277</v>
      </c>
      <c r="H1002" t="s">
        <v>71</v>
      </c>
      <c r="I1002" t="s">
        <v>9</v>
      </c>
    </row>
    <row r="1003" spans="1:9" hidden="1">
      <c r="A1003" t="s">
        <v>6</v>
      </c>
      <c r="B1003" t="s">
        <v>74</v>
      </c>
      <c r="C1003" s="1">
        <v>41771</v>
      </c>
      <c r="D1003" t="s">
        <v>13</v>
      </c>
      <c r="E1003">
        <v>29</v>
      </c>
      <c r="F1003">
        <v>20</v>
      </c>
      <c r="G1003" t="s">
        <v>277</v>
      </c>
      <c r="H1003" t="s">
        <v>71</v>
      </c>
      <c r="I1003" t="s">
        <v>13</v>
      </c>
    </row>
    <row r="1004" spans="1:9" hidden="1">
      <c r="A1004" t="s">
        <v>6</v>
      </c>
      <c r="B1004" t="s">
        <v>74</v>
      </c>
      <c r="C1004" s="1">
        <v>41778</v>
      </c>
      <c r="D1004" t="s">
        <v>88</v>
      </c>
      <c r="E1004">
        <v>5</v>
      </c>
      <c r="F1004">
        <v>21</v>
      </c>
      <c r="G1004" t="s">
        <v>277</v>
      </c>
      <c r="H1004" t="s">
        <v>71</v>
      </c>
      <c r="I1004" t="s">
        <v>234</v>
      </c>
    </row>
    <row r="1005" spans="1:9" hidden="1">
      <c r="A1005" t="s">
        <v>6</v>
      </c>
      <c r="B1005" t="s">
        <v>74</v>
      </c>
      <c r="C1005" s="1">
        <v>41778</v>
      </c>
      <c r="D1005" t="s">
        <v>9</v>
      </c>
      <c r="E1005">
        <v>20</v>
      </c>
      <c r="F1005">
        <v>21</v>
      </c>
      <c r="G1005" t="s">
        <v>277</v>
      </c>
      <c r="H1005" t="s">
        <v>71</v>
      </c>
      <c r="I1005" t="s">
        <v>9</v>
      </c>
    </row>
    <row r="1006" spans="1:9" hidden="1">
      <c r="A1006" t="s">
        <v>6</v>
      </c>
      <c r="B1006" t="s">
        <v>74</v>
      </c>
      <c r="C1006" s="1">
        <v>41778</v>
      </c>
      <c r="D1006" t="s">
        <v>20</v>
      </c>
      <c r="E1006">
        <v>5</v>
      </c>
      <c r="F1006">
        <v>21</v>
      </c>
      <c r="G1006" t="s">
        <v>277</v>
      </c>
      <c r="H1006" t="s">
        <v>71</v>
      </c>
      <c r="I1006" t="s">
        <v>228</v>
      </c>
    </row>
    <row r="1007" spans="1:9" hidden="1">
      <c r="A1007" t="s">
        <v>6</v>
      </c>
      <c r="B1007" t="s">
        <v>74</v>
      </c>
      <c r="C1007" s="1">
        <v>41778</v>
      </c>
      <c r="D1007" t="s">
        <v>85</v>
      </c>
      <c r="E1007">
        <v>10</v>
      </c>
      <c r="F1007">
        <v>21</v>
      </c>
      <c r="G1007" t="s">
        <v>277</v>
      </c>
      <c r="H1007" t="s">
        <v>71</v>
      </c>
      <c r="I1007" t="s">
        <v>229</v>
      </c>
    </row>
    <row r="1008" spans="1:9" hidden="1">
      <c r="A1008" t="s">
        <v>6</v>
      </c>
      <c r="B1008" t="s">
        <v>74</v>
      </c>
      <c r="C1008" s="1">
        <v>41785</v>
      </c>
      <c r="D1008" t="s">
        <v>16</v>
      </c>
      <c r="E1008">
        <v>2</v>
      </c>
      <c r="F1008">
        <v>22</v>
      </c>
      <c r="G1008" t="s">
        <v>277</v>
      </c>
      <c r="H1008" t="s">
        <v>71</v>
      </c>
      <c r="I1008" t="s">
        <v>16</v>
      </c>
    </row>
    <row r="1009" spans="1:9" hidden="1">
      <c r="A1009" t="s">
        <v>6</v>
      </c>
      <c r="B1009" t="s">
        <v>74</v>
      </c>
      <c r="C1009" s="1">
        <v>41785</v>
      </c>
      <c r="D1009" t="s">
        <v>9</v>
      </c>
      <c r="E1009">
        <v>5</v>
      </c>
      <c r="F1009">
        <v>22</v>
      </c>
      <c r="G1009" t="s">
        <v>277</v>
      </c>
      <c r="H1009" t="s">
        <v>71</v>
      </c>
      <c r="I1009" t="s">
        <v>9</v>
      </c>
    </row>
    <row r="1010" spans="1:9" hidden="1">
      <c r="A1010" t="s">
        <v>6</v>
      </c>
      <c r="B1010" t="s">
        <v>74</v>
      </c>
      <c r="C1010" s="1">
        <v>41785</v>
      </c>
      <c r="D1010" t="s">
        <v>25</v>
      </c>
      <c r="E1010">
        <v>2</v>
      </c>
      <c r="F1010">
        <v>22</v>
      </c>
      <c r="G1010" t="s">
        <v>277</v>
      </c>
      <c r="H1010" t="s">
        <v>71</v>
      </c>
      <c r="I1010" t="s">
        <v>205</v>
      </c>
    </row>
    <row r="1011" spans="1:9" hidden="1">
      <c r="A1011" t="s">
        <v>6</v>
      </c>
      <c r="B1011" t="s">
        <v>74</v>
      </c>
      <c r="C1011" s="1">
        <v>41785</v>
      </c>
      <c r="D1011" t="s">
        <v>13</v>
      </c>
      <c r="E1011">
        <v>9</v>
      </c>
      <c r="F1011">
        <v>22</v>
      </c>
      <c r="G1011" t="s">
        <v>277</v>
      </c>
      <c r="H1011" t="s">
        <v>71</v>
      </c>
      <c r="I1011" t="s">
        <v>13</v>
      </c>
    </row>
    <row r="1012" spans="1:9" hidden="1">
      <c r="A1012" t="s">
        <v>6</v>
      </c>
      <c r="B1012" t="s">
        <v>74</v>
      </c>
      <c r="C1012" s="1">
        <v>41785</v>
      </c>
      <c r="D1012" t="s">
        <v>20</v>
      </c>
      <c r="E1012">
        <v>13</v>
      </c>
      <c r="F1012">
        <v>22</v>
      </c>
      <c r="G1012" t="s">
        <v>277</v>
      </c>
      <c r="H1012" t="s">
        <v>71</v>
      </c>
      <c r="I1012" t="s">
        <v>228</v>
      </c>
    </row>
    <row r="1013" spans="1:9" hidden="1">
      <c r="A1013" t="s">
        <v>6</v>
      </c>
      <c r="B1013" t="s">
        <v>74</v>
      </c>
      <c r="C1013" s="1">
        <v>41785</v>
      </c>
      <c r="D1013" t="s">
        <v>85</v>
      </c>
      <c r="E1013">
        <v>9</v>
      </c>
      <c r="F1013">
        <v>22</v>
      </c>
      <c r="G1013" t="s">
        <v>277</v>
      </c>
      <c r="H1013" t="s">
        <v>71</v>
      </c>
      <c r="I1013" t="s">
        <v>229</v>
      </c>
    </row>
    <row r="1014" spans="1:9" hidden="1">
      <c r="A1014" t="s">
        <v>6</v>
      </c>
      <c r="B1014" t="s">
        <v>75</v>
      </c>
      <c r="C1014" s="1">
        <v>41792</v>
      </c>
      <c r="D1014" t="s">
        <v>30</v>
      </c>
      <c r="E1014">
        <v>8</v>
      </c>
      <c r="F1014">
        <v>23</v>
      </c>
      <c r="G1014" t="s">
        <v>277</v>
      </c>
      <c r="H1014" t="s">
        <v>71</v>
      </c>
      <c r="I1014" t="s">
        <v>30</v>
      </c>
    </row>
    <row r="1015" spans="1:9" hidden="1">
      <c r="A1015" t="s">
        <v>6</v>
      </c>
      <c r="B1015" t="s">
        <v>75</v>
      </c>
      <c r="C1015" s="1">
        <v>41792</v>
      </c>
      <c r="D1015" t="s">
        <v>9</v>
      </c>
      <c r="E1015">
        <v>16</v>
      </c>
      <c r="F1015">
        <v>23</v>
      </c>
      <c r="G1015" t="s">
        <v>277</v>
      </c>
      <c r="H1015" t="s">
        <v>71</v>
      </c>
      <c r="I1015" t="s">
        <v>9</v>
      </c>
    </row>
    <row r="1016" spans="1:9" hidden="1">
      <c r="A1016" t="s">
        <v>6</v>
      </c>
      <c r="B1016" t="s">
        <v>75</v>
      </c>
      <c r="C1016" s="1">
        <v>41792</v>
      </c>
      <c r="D1016" t="s">
        <v>13</v>
      </c>
      <c r="E1016">
        <v>9</v>
      </c>
      <c r="F1016">
        <v>23</v>
      </c>
      <c r="G1016" t="s">
        <v>277</v>
      </c>
      <c r="H1016" t="s">
        <v>71</v>
      </c>
      <c r="I1016" t="s">
        <v>13</v>
      </c>
    </row>
    <row r="1017" spans="1:9" hidden="1">
      <c r="A1017" t="s">
        <v>6</v>
      </c>
      <c r="B1017" t="s">
        <v>75</v>
      </c>
      <c r="C1017" s="1">
        <v>41792</v>
      </c>
      <c r="D1017" t="s">
        <v>85</v>
      </c>
      <c r="E1017">
        <v>7</v>
      </c>
      <c r="F1017">
        <v>23</v>
      </c>
      <c r="G1017" t="s">
        <v>277</v>
      </c>
      <c r="H1017" t="s">
        <v>71</v>
      </c>
      <c r="I1017" t="s">
        <v>229</v>
      </c>
    </row>
    <row r="1018" spans="1:9" hidden="1">
      <c r="A1018" t="s">
        <v>6</v>
      </c>
      <c r="B1018" t="s">
        <v>75</v>
      </c>
      <c r="C1018" s="1">
        <v>41799</v>
      </c>
      <c r="D1018" t="s">
        <v>9</v>
      </c>
      <c r="E1018">
        <v>1</v>
      </c>
      <c r="F1018">
        <v>24</v>
      </c>
      <c r="G1018" t="s">
        <v>277</v>
      </c>
      <c r="H1018" t="s">
        <v>71</v>
      </c>
      <c r="I1018" t="s">
        <v>9</v>
      </c>
    </row>
    <row r="1019" spans="1:9" hidden="1">
      <c r="A1019" t="s">
        <v>6</v>
      </c>
      <c r="B1019" t="s">
        <v>75</v>
      </c>
      <c r="C1019" s="1">
        <v>41799</v>
      </c>
      <c r="D1019" t="s">
        <v>83</v>
      </c>
      <c r="E1019">
        <v>26</v>
      </c>
      <c r="F1019">
        <v>24</v>
      </c>
      <c r="G1019" t="s">
        <v>277</v>
      </c>
      <c r="H1019" t="s">
        <v>71</v>
      </c>
      <c r="I1019" t="s">
        <v>218</v>
      </c>
    </row>
    <row r="1020" spans="1:9" hidden="1">
      <c r="A1020" t="s">
        <v>6</v>
      </c>
      <c r="B1020" t="s">
        <v>75</v>
      </c>
      <c r="C1020" s="1">
        <v>41799</v>
      </c>
      <c r="D1020" t="s">
        <v>66</v>
      </c>
      <c r="E1020">
        <v>10</v>
      </c>
      <c r="F1020">
        <v>24</v>
      </c>
      <c r="G1020" t="s">
        <v>277</v>
      </c>
      <c r="H1020" t="s">
        <v>71</v>
      </c>
      <c r="I1020" t="s">
        <v>231</v>
      </c>
    </row>
    <row r="1021" spans="1:9" hidden="1">
      <c r="A1021" t="s">
        <v>6</v>
      </c>
      <c r="B1021" t="s">
        <v>75</v>
      </c>
      <c r="C1021" s="1">
        <v>41799</v>
      </c>
      <c r="D1021" t="s">
        <v>86</v>
      </c>
      <c r="E1021">
        <v>3</v>
      </c>
      <c r="F1021">
        <v>24</v>
      </c>
      <c r="G1021" t="s">
        <v>277</v>
      </c>
      <c r="H1021" t="s">
        <v>71</v>
      </c>
      <c r="I1021" t="s">
        <v>232</v>
      </c>
    </row>
    <row r="1022" spans="1:9" hidden="1">
      <c r="A1022" t="s">
        <v>6</v>
      </c>
      <c r="B1022" t="s">
        <v>75</v>
      </c>
      <c r="C1022" s="1">
        <v>41806</v>
      </c>
      <c r="D1022" t="s">
        <v>12</v>
      </c>
      <c r="E1022">
        <v>8</v>
      </c>
      <c r="F1022">
        <v>25</v>
      </c>
      <c r="G1022" t="s">
        <v>277</v>
      </c>
      <c r="H1022" t="s">
        <v>71</v>
      </c>
      <c r="I1022" t="s">
        <v>206</v>
      </c>
    </row>
    <row r="1023" spans="1:9" hidden="1">
      <c r="A1023" t="s">
        <v>6</v>
      </c>
      <c r="B1023" t="s">
        <v>75</v>
      </c>
      <c r="C1023" s="1">
        <v>41806</v>
      </c>
      <c r="D1023" t="s">
        <v>9</v>
      </c>
      <c r="E1023">
        <v>28</v>
      </c>
      <c r="F1023">
        <v>25</v>
      </c>
      <c r="G1023" t="s">
        <v>277</v>
      </c>
      <c r="H1023" t="s">
        <v>71</v>
      </c>
      <c r="I1023" t="s">
        <v>9</v>
      </c>
    </row>
    <row r="1024" spans="1:9" hidden="1">
      <c r="A1024" t="s">
        <v>6</v>
      </c>
      <c r="B1024" t="s">
        <v>75</v>
      </c>
      <c r="C1024" s="1">
        <v>41806</v>
      </c>
      <c r="D1024" t="s">
        <v>13</v>
      </c>
      <c r="E1024">
        <v>4</v>
      </c>
      <c r="F1024">
        <v>25</v>
      </c>
      <c r="G1024" t="s">
        <v>277</v>
      </c>
      <c r="H1024" t="s">
        <v>71</v>
      </c>
      <c r="I1024" t="s">
        <v>13</v>
      </c>
    </row>
    <row r="1025" spans="1:9" hidden="1">
      <c r="A1025" t="s">
        <v>6</v>
      </c>
      <c r="B1025" t="s">
        <v>75</v>
      </c>
      <c r="C1025" s="1">
        <v>41813</v>
      </c>
      <c r="D1025" t="s">
        <v>27</v>
      </c>
      <c r="E1025">
        <v>8</v>
      </c>
      <c r="F1025">
        <v>26</v>
      </c>
      <c r="G1025" t="s">
        <v>277</v>
      </c>
      <c r="H1025" t="s">
        <v>71</v>
      </c>
      <c r="I1025" t="s">
        <v>27</v>
      </c>
    </row>
    <row r="1026" spans="1:9" hidden="1">
      <c r="A1026" t="s">
        <v>6</v>
      </c>
      <c r="B1026" t="s">
        <v>75</v>
      </c>
      <c r="C1026" s="1">
        <v>41813</v>
      </c>
      <c r="D1026" t="s">
        <v>9</v>
      </c>
      <c r="E1026">
        <v>22</v>
      </c>
      <c r="F1026">
        <v>26</v>
      </c>
      <c r="G1026" t="s">
        <v>277</v>
      </c>
      <c r="H1026" t="s">
        <v>71</v>
      </c>
      <c r="I1026" t="s">
        <v>9</v>
      </c>
    </row>
    <row r="1027" spans="1:9" hidden="1">
      <c r="A1027" t="s">
        <v>6</v>
      </c>
      <c r="B1027" t="s">
        <v>75</v>
      </c>
      <c r="C1027" s="1">
        <v>41813</v>
      </c>
      <c r="D1027" t="s">
        <v>13</v>
      </c>
      <c r="E1027">
        <v>5</v>
      </c>
      <c r="F1027">
        <v>26</v>
      </c>
      <c r="G1027" t="s">
        <v>277</v>
      </c>
      <c r="H1027" t="s">
        <v>71</v>
      </c>
      <c r="I1027" t="s">
        <v>13</v>
      </c>
    </row>
    <row r="1028" spans="1:9" hidden="1">
      <c r="A1028" t="s">
        <v>6</v>
      </c>
      <c r="B1028" t="s">
        <v>75</v>
      </c>
      <c r="C1028" s="1">
        <v>41813</v>
      </c>
      <c r="D1028" t="s">
        <v>20</v>
      </c>
      <c r="E1028">
        <v>5</v>
      </c>
      <c r="F1028">
        <v>26</v>
      </c>
      <c r="G1028" t="s">
        <v>277</v>
      </c>
      <c r="H1028" t="s">
        <v>71</v>
      </c>
      <c r="I1028" t="s">
        <v>228</v>
      </c>
    </row>
    <row r="1029" spans="1:9" hidden="1">
      <c r="A1029" t="s">
        <v>6</v>
      </c>
      <c r="B1029" t="s">
        <v>75</v>
      </c>
      <c r="C1029" s="1">
        <v>41820</v>
      </c>
      <c r="D1029" t="s">
        <v>8</v>
      </c>
      <c r="E1029">
        <v>2</v>
      </c>
      <c r="F1029">
        <v>27</v>
      </c>
      <c r="G1029" t="s">
        <v>277</v>
      </c>
      <c r="H1029" t="s">
        <v>71</v>
      </c>
      <c r="I1029" t="s">
        <v>8</v>
      </c>
    </row>
    <row r="1030" spans="1:9" hidden="1">
      <c r="A1030" t="s">
        <v>6</v>
      </c>
      <c r="B1030" t="s">
        <v>75</v>
      </c>
      <c r="C1030" s="1">
        <v>41820</v>
      </c>
      <c r="D1030" t="s">
        <v>9</v>
      </c>
      <c r="E1030">
        <v>16</v>
      </c>
      <c r="F1030">
        <v>27</v>
      </c>
      <c r="G1030" t="s">
        <v>277</v>
      </c>
      <c r="H1030" t="s">
        <v>71</v>
      </c>
      <c r="I1030" t="s">
        <v>9</v>
      </c>
    </row>
    <row r="1031" spans="1:9" hidden="1">
      <c r="A1031" t="s">
        <v>6</v>
      </c>
      <c r="B1031" t="s">
        <v>75</v>
      </c>
      <c r="C1031" s="1">
        <v>41820</v>
      </c>
      <c r="D1031" t="s">
        <v>83</v>
      </c>
      <c r="E1031">
        <v>4</v>
      </c>
      <c r="F1031">
        <v>27</v>
      </c>
      <c r="G1031" t="s">
        <v>277</v>
      </c>
      <c r="H1031" t="s">
        <v>71</v>
      </c>
      <c r="I1031" t="s">
        <v>218</v>
      </c>
    </row>
    <row r="1032" spans="1:9" hidden="1">
      <c r="A1032" t="s">
        <v>6</v>
      </c>
      <c r="B1032" t="s">
        <v>75</v>
      </c>
      <c r="C1032" s="1">
        <v>41820</v>
      </c>
      <c r="D1032" t="s">
        <v>66</v>
      </c>
      <c r="E1032">
        <v>18</v>
      </c>
      <c r="F1032">
        <v>27</v>
      </c>
      <c r="G1032" t="s">
        <v>277</v>
      </c>
      <c r="H1032" t="s">
        <v>71</v>
      </c>
      <c r="I1032" t="s">
        <v>231</v>
      </c>
    </row>
    <row r="1033" spans="1:9" hidden="1">
      <c r="A1033" t="s">
        <v>6</v>
      </c>
      <c r="B1033" t="s">
        <v>77</v>
      </c>
      <c r="C1033" s="1">
        <v>41827</v>
      </c>
      <c r="D1033" t="s">
        <v>9</v>
      </c>
      <c r="E1033">
        <v>18</v>
      </c>
      <c r="F1033">
        <v>28</v>
      </c>
      <c r="G1033" t="s">
        <v>277</v>
      </c>
      <c r="H1033" t="s">
        <v>71</v>
      </c>
      <c r="I1033" t="s">
        <v>9</v>
      </c>
    </row>
    <row r="1034" spans="1:9" hidden="1">
      <c r="A1034" t="s">
        <v>6</v>
      </c>
      <c r="B1034" t="s">
        <v>77</v>
      </c>
      <c r="C1034" s="1">
        <v>41827</v>
      </c>
      <c r="D1034" t="s">
        <v>13</v>
      </c>
      <c r="E1034">
        <v>2</v>
      </c>
      <c r="F1034">
        <v>28</v>
      </c>
      <c r="G1034" t="s">
        <v>277</v>
      </c>
      <c r="H1034" t="s">
        <v>71</v>
      </c>
      <c r="I1034" t="s">
        <v>13</v>
      </c>
    </row>
    <row r="1035" spans="1:9" hidden="1">
      <c r="A1035" t="s">
        <v>6</v>
      </c>
      <c r="B1035" t="s">
        <v>77</v>
      </c>
      <c r="C1035" s="1">
        <v>41827</v>
      </c>
      <c r="D1035" t="s">
        <v>20</v>
      </c>
      <c r="E1035">
        <v>2</v>
      </c>
      <c r="F1035">
        <v>28</v>
      </c>
      <c r="G1035" t="s">
        <v>277</v>
      </c>
      <c r="H1035" t="s">
        <v>71</v>
      </c>
      <c r="I1035" t="s">
        <v>228</v>
      </c>
    </row>
    <row r="1036" spans="1:9" hidden="1">
      <c r="A1036" t="s">
        <v>6</v>
      </c>
      <c r="B1036" t="s">
        <v>77</v>
      </c>
      <c r="C1036" s="1">
        <v>41827</v>
      </c>
      <c r="D1036" t="s">
        <v>66</v>
      </c>
      <c r="E1036">
        <v>10</v>
      </c>
      <c r="F1036">
        <v>28</v>
      </c>
      <c r="G1036" t="s">
        <v>277</v>
      </c>
      <c r="H1036" t="s">
        <v>71</v>
      </c>
      <c r="I1036" t="s">
        <v>231</v>
      </c>
    </row>
    <row r="1037" spans="1:9" hidden="1">
      <c r="A1037" t="s">
        <v>6</v>
      </c>
      <c r="B1037" t="s">
        <v>77</v>
      </c>
      <c r="C1037" s="1">
        <v>41827</v>
      </c>
      <c r="D1037" t="s">
        <v>91</v>
      </c>
      <c r="E1037">
        <v>4</v>
      </c>
      <c r="F1037">
        <v>28</v>
      </c>
      <c r="G1037" t="s">
        <v>277</v>
      </c>
      <c r="H1037" t="s">
        <v>71</v>
      </c>
      <c r="I1037" t="s">
        <v>222</v>
      </c>
    </row>
    <row r="1038" spans="1:9" hidden="1">
      <c r="A1038" t="s">
        <v>6</v>
      </c>
      <c r="B1038" t="s">
        <v>77</v>
      </c>
      <c r="C1038" s="1">
        <v>41827</v>
      </c>
      <c r="D1038" t="s">
        <v>96</v>
      </c>
      <c r="E1038">
        <v>4</v>
      </c>
      <c r="F1038">
        <v>28</v>
      </c>
      <c r="G1038" t="s">
        <v>277</v>
      </c>
      <c r="H1038" t="s">
        <v>71</v>
      </c>
      <c r="I1038" t="s">
        <v>239</v>
      </c>
    </row>
    <row r="1039" spans="1:9" hidden="1">
      <c r="A1039" t="s">
        <v>6</v>
      </c>
      <c r="B1039" t="s">
        <v>77</v>
      </c>
      <c r="C1039" s="1">
        <v>41834</v>
      </c>
      <c r="D1039" t="s">
        <v>9</v>
      </c>
      <c r="E1039">
        <v>24</v>
      </c>
      <c r="F1039">
        <v>29</v>
      </c>
      <c r="G1039" t="s">
        <v>277</v>
      </c>
      <c r="H1039" t="s">
        <v>71</v>
      </c>
      <c r="I1039" t="s">
        <v>9</v>
      </c>
    </row>
    <row r="1040" spans="1:9" hidden="1">
      <c r="A1040" t="s">
        <v>6</v>
      </c>
      <c r="B1040" t="s">
        <v>77</v>
      </c>
      <c r="C1040" s="1">
        <v>41834</v>
      </c>
      <c r="D1040" t="s">
        <v>66</v>
      </c>
      <c r="E1040">
        <v>6</v>
      </c>
      <c r="F1040">
        <v>29</v>
      </c>
      <c r="G1040" t="s">
        <v>277</v>
      </c>
      <c r="H1040" t="s">
        <v>71</v>
      </c>
      <c r="I1040" t="s">
        <v>231</v>
      </c>
    </row>
    <row r="1041" spans="1:9" hidden="1">
      <c r="A1041" t="s">
        <v>6</v>
      </c>
      <c r="B1041" t="s">
        <v>77</v>
      </c>
      <c r="C1041" s="1">
        <v>41834</v>
      </c>
      <c r="D1041" t="s">
        <v>96</v>
      </c>
      <c r="E1041">
        <v>10</v>
      </c>
      <c r="F1041">
        <v>29</v>
      </c>
      <c r="G1041" t="s">
        <v>277</v>
      </c>
      <c r="H1041" t="s">
        <v>71</v>
      </c>
      <c r="I1041" t="s">
        <v>239</v>
      </c>
    </row>
    <row r="1042" spans="1:9" hidden="1">
      <c r="A1042" t="s">
        <v>6</v>
      </c>
      <c r="B1042" t="s">
        <v>77</v>
      </c>
      <c r="C1042" s="1">
        <v>41841</v>
      </c>
      <c r="D1042" t="s">
        <v>9</v>
      </c>
      <c r="E1042">
        <v>14</v>
      </c>
      <c r="F1042">
        <v>30</v>
      </c>
      <c r="G1042" t="s">
        <v>277</v>
      </c>
      <c r="H1042" t="s">
        <v>71</v>
      </c>
      <c r="I1042" t="s">
        <v>9</v>
      </c>
    </row>
    <row r="1043" spans="1:9" hidden="1">
      <c r="A1043" t="s">
        <v>6</v>
      </c>
      <c r="B1043" t="s">
        <v>77</v>
      </c>
      <c r="C1043" s="1">
        <v>41841</v>
      </c>
      <c r="D1043" t="s">
        <v>102</v>
      </c>
      <c r="E1043">
        <v>4</v>
      </c>
      <c r="F1043">
        <v>30</v>
      </c>
      <c r="G1043" t="s">
        <v>277</v>
      </c>
      <c r="H1043" t="s">
        <v>71</v>
      </c>
      <c r="I1043" t="s">
        <v>102</v>
      </c>
    </row>
    <row r="1044" spans="1:9" hidden="1">
      <c r="A1044" t="s">
        <v>6</v>
      </c>
      <c r="B1044" t="s">
        <v>77</v>
      </c>
      <c r="C1044" s="1">
        <v>41841</v>
      </c>
      <c r="D1044" t="s">
        <v>66</v>
      </c>
      <c r="E1044">
        <v>12</v>
      </c>
      <c r="F1044">
        <v>30</v>
      </c>
      <c r="G1044" t="s">
        <v>277</v>
      </c>
      <c r="H1044" t="s">
        <v>71</v>
      </c>
      <c r="I1044" t="s">
        <v>231</v>
      </c>
    </row>
    <row r="1045" spans="1:9" hidden="1">
      <c r="A1045" t="s">
        <v>6</v>
      </c>
      <c r="B1045" t="s">
        <v>77</v>
      </c>
      <c r="C1045" s="1">
        <v>41841</v>
      </c>
      <c r="D1045" t="s">
        <v>96</v>
      </c>
      <c r="E1045">
        <v>10</v>
      </c>
      <c r="F1045">
        <v>30</v>
      </c>
      <c r="G1045" t="s">
        <v>277</v>
      </c>
      <c r="H1045" t="s">
        <v>71</v>
      </c>
      <c r="I1045" t="s">
        <v>239</v>
      </c>
    </row>
    <row r="1046" spans="1:9" hidden="1">
      <c r="A1046" t="s">
        <v>6</v>
      </c>
      <c r="B1046" t="s">
        <v>77</v>
      </c>
      <c r="C1046" s="1">
        <v>41848</v>
      </c>
      <c r="D1046" t="s">
        <v>9</v>
      </c>
      <c r="E1046">
        <v>32</v>
      </c>
      <c r="F1046">
        <v>31</v>
      </c>
      <c r="G1046" t="s">
        <v>277</v>
      </c>
      <c r="H1046" t="s">
        <v>71</v>
      </c>
      <c r="I1046" t="s">
        <v>9</v>
      </c>
    </row>
    <row r="1047" spans="1:9" hidden="1">
      <c r="A1047" t="s">
        <v>6</v>
      </c>
      <c r="B1047" t="s">
        <v>77</v>
      </c>
      <c r="C1047" s="1">
        <v>41848</v>
      </c>
      <c r="D1047" t="s">
        <v>20</v>
      </c>
      <c r="E1047">
        <v>5</v>
      </c>
      <c r="F1047">
        <v>31</v>
      </c>
      <c r="G1047" t="s">
        <v>277</v>
      </c>
      <c r="H1047" t="s">
        <v>71</v>
      </c>
      <c r="I1047" t="s">
        <v>228</v>
      </c>
    </row>
    <row r="1048" spans="1:9" hidden="1">
      <c r="A1048" t="s">
        <v>6</v>
      </c>
      <c r="B1048" t="s">
        <v>77</v>
      </c>
      <c r="C1048" s="1">
        <v>41848</v>
      </c>
      <c r="D1048" t="s">
        <v>66</v>
      </c>
      <c r="E1048">
        <v>3</v>
      </c>
      <c r="F1048">
        <v>31</v>
      </c>
      <c r="G1048" t="s">
        <v>277</v>
      </c>
      <c r="H1048" t="s">
        <v>71</v>
      </c>
      <c r="I1048" t="s">
        <v>231</v>
      </c>
    </row>
    <row r="1049" spans="1:9">
      <c r="A1049" t="s">
        <v>6</v>
      </c>
      <c r="B1049" t="s">
        <v>79</v>
      </c>
      <c r="C1049" s="1">
        <v>41855</v>
      </c>
      <c r="D1049" t="s">
        <v>9</v>
      </c>
      <c r="E1049">
        <v>30</v>
      </c>
      <c r="F1049">
        <v>32</v>
      </c>
      <c r="G1049" t="s">
        <v>277</v>
      </c>
      <c r="H1049" t="s">
        <v>71</v>
      </c>
      <c r="I1049" t="s">
        <v>9</v>
      </c>
    </row>
    <row r="1050" spans="1:9">
      <c r="A1050" t="s">
        <v>6</v>
      </c>
      <c r="B1050" t="s">
        <v>79</v>
      </c>
      <c r="C1050" s="1">
        <v>41855</v>
      </c>
      <c r="D1050" t="s">
        <v>13</v>
      </c>
      <c r="E1050">
        <v>10</v>
      </c>
      <c r="F1050">
        <v>32</v>
      </c>
      <c r="G1050" t="s">
        <v>277</v>
      </c>
      <c r="H1050" t="s">
        <v>71</v>
      </c>
      <c r="I1050" t="s">
        <v>13</v>
      </c>
    </row>
    <row r="1051" spans="1:9">
      <c r="A1051" t="s">
        <v>6</v>
      </c>
      <c r="B1051" t="s">
        <v>79</v>
      </c>
      <c r="C1051" s="1">
        <v>41862</v>
      </c>
      <c r="D1051" t="s">
        <v>9</v>
      </c>
      <c r="E1051">
        <v>31</v>
      </c>
      <c r="F1051">
        <v>33</v>
      </c>
      <c r="G1051" t="s">
        <v>277</v>
      </c>
      <c r="H1051" t="s">
        <v>71</v>
      </c>
      <c r="I1051" t="s">
        <v>9</v>
      </c>
    </row>
    <row r="1052" spans="1:9">
      <c r="A1052" t="s">
        <v>6</v>
      </c>
      <c r="B1052" t="s">
        <v>79</v>
      </c>
      <c r="C1052" s="1">
        <v>41862</v>
      </c>
      <c r="D1052" t="s">
        <v>13</v>
      </c>
      <c r="E1052">
        <v>9</v>
      </c>
      <c r="F1052">
        <v>33</v>
      </c>
      <c r="G1052" t="s">
        <v>277</v>
      </c>
      <c r="H1052" t="s">
        <v>71</v>
      </c>
      <c r="I1052" t="s">
        <v>13</v>
      </c>
    </row>
    <row r="1053" spans="1:9">
      <c r="A1053" t="s">
        <v>6</v>
      </c>
      <c r="B1053" t="s">
        <v>79</v>
      </c>
      <c r="C1053" s="1">
        <v>41869</v>
      </c>
      <c r="D1053" t="s">
        <v>34</v>
      </c>
      <c r="E1053">
        <v>4</v>
      </c>
      <c r="F1053">
        <v>34</v>
      </c>
      <c r="G1053" t="s">
        <v>277</v>
      </c>
      <c r="H1053" t="s">
        <v>71</v>
      </c>
      <c r="I1053" t="s">
        <v>34</v>
      </c>
    </row>
    <row r="1054" spans="1:9">
      <c r="A1054" t="s">
        <v>6</v>
      </c>
      <c r="B1054" t="s">
        <v>79</v>
      </c>
      <c r="C1054" s="1">
        <v>41869</v>
      </c>
      <c r="D1054" t="s">
        <v>8</v>
      </c>
      <c r="E1054">
        <v>5</v>
      </c>
      <c r="F1054">
        <v>34</v>
      </c>
      <c r="G1054" t="s">
        <v>277</v>
      </c>
      <c r="H1054" t="s">
        <v>71</v>
      </c>
      <c r="I1054" t="s">
        <v>8</v>
      </c>
    </row>
    <row r="1055" spans="1:9">
      <c r="A1055" t="s">
        <v>6</v>
      </c>
      <c r="B1055" t="s">
        <v>79</v>
      </c>
      <c r="C1055" s="1">
        <v>41869</v>
      </c>
      <c r="D1055" t="s">
        <v>9</v>
      </c>
      <c r="E1055">
        <v>8</v>
      </c>
      <c r="F1055">
        <v>34</v>
      </c>
      <c r="G1055" t="s">
        <v>277</v>
      </c>
      <c r="H1055" t="s">
        <v>71</v>
      </c>
      <c r="I1055" t="s">
        <v>9</v>
      </c>
    </row>
    <row r="1056" spans="1:9">
      <c r="A1056" t="s">
        <v>6</v>
      </c>
      <c r="B1056" t="s">
        <v>79</v>
      </c>
      <c r="C1056" s="1">
        <v>41869</v>
      </c>
      <c r="D1056" t="s">
        <v>20</v>
      </c>
      <c r="E1056">
        <v>11</v>
      </c>
      <c r="F1056">
        <v>34</v>
      </c>
      <c r="G1056" t="s">
        <v>277</v>
      </c>
      <c r="H1056" t="s">
        <v>71</v>
      </c>
      <c r="I1056" t="s">
        <v>228</v>
      </c>
    </row>
    <row r="1057" spans="1:9">
      <c r="A1057" t="s">
        <v>6</v>
      </c>
      <c r="B1057" t="s">
        <v>79</v>
      </c>
      <c r="C1057" s="1">
        <v>41869</v>
      </c>
      <c r="D1057" t="s">
        <v>104</v>
      </c>
      <c r="E1057">
        <v>12</v>
      </c>
      <c r="F1057">
        <v>34</v>
      </c>
      <c r="G1057" t="s">
        <v>277</v>
      </c>
      <c r="H1057" t="s">
        <v>71</v>
      </c>
      <c r="I1057" t="s">
        <v>259</v>
      </c>
    </row>
    <row r="1058" spans="1:9">
      <c r="A1058" t="s">
        <v>6</v>
      </c>
      <c r="B1058" t="s">
        <v>79</v>
      </c>
      <c r="C1058" s="1">
        <v>41876</v>
      </c>
      <c r="D1058" t="s">
        <v>34</v>
      </c>
      <c r="E1058">
        <v>8</v>
      </c>
      <c r="F1058">
        <v>35</v>
      </c>
      <c r="G1058" t="s">
        <v>277</v>
      </c>
      <c r="H1058" t="s">
        <v>71</v>
      </c>
      <c r="I1058" t="s">
        <v>34</v>
      </c>
    </row>
    <row r="1059" spans="1:9">
      <c r="A1059" t="s">
        <v>6</v>
      </c>
      <c r="B1059" t="s">
        <v>79</v>
      </c>
      <c r="C1059" s="1">
        <v>41876</v>
      </c>
      <c r="D1059" t="s">
        <v>9</v>
      </c>
      <c r="E1059">
        <v>17</v>
      </c>
      <c r="F1059">
        <v>35</v>
      </c>
      <c r="G1059" t="s">
        <v>277</v>
      </c>
      <c r="H1059" t="s">
        <v>71</v>
      </c>
      <c r="I1059" t="s">
        <v>9</v>
      </c>
    </row>
    <row r="1060" spans="1:9">
      <c r="A1060" t="s">
        <v>6</v>
      </c>
      <c r="B1060" t="s">
        <v>79</v>
      </c>
      <c r="C1060" s="1">
        <v>41876</v>
      </c>
      <c r="D1060" t="s">
        <v>20</v>
      </c>
      <c r="E1060">
        <v>9</v>
      </c>
      <c r="F1060">
        <v>35</v>
      </c>
      <c r="G1060" t="s">
        <v>277</v>
      </c>
      <c r="H1060" t="s">
        <v>71</v>
      </c>
      <c r="I1060" t="s">
        <v>228</v>
      </c>
    </row>
    <row r="1061" spans="1:9">
      <c r="A1061" t="s">
        <v>6</v>
      </c>
      <c r="B1061" t="s">
        <v>79</v>
      </c>
      <c r="C1061" s="1">
        <v>41876</v>
      </c>
      <c r="D1061" t="s">
        <v>90</v>
      </c>
      <c r="E1061">
        <v>6</v>
      </c>
      <c r="F1061">
        <v>35</v>
      </c>
      <c r="G1061" t="s">
        <v>277</v>
      </c>
      <c r="H1061" t="s">
        <v>71</v>
      </c>
      <c r="I1061" t="s">
        <v>214</v>
      </c>
    </row>
    <row r="1062" spans="1:9" hidden="1">
      <c r="A1062" t="s">
        <v>6</v>
      </c>
      <c r="B1062" t="s">
        <v>81</v>
      </c>
      <c r="C1062" s="1">
        <v>41883</v>
      </c>
      <c r="D1062" t="s">
        <v>34</v>
      </c>
      <c r="E1062">
        <v>8</v>
      </c>
      <c r="F1062">
        <v>36</v>
      </c>
      <c r="G1062" t="s">
        <v>277</v>
      </c>
      <c r="H1062" t="s">
        <v>71</v>
      </c>
      <c r="I1062" t="s">
        <v>34</v>
      </c>
    </row>
    <row r="1063" spans="1:9" hidden="1">
      <c r="A1063" t="s">
        <v>6</v>
      </c>
      <c r="B1063" t="s">
        <v>81</v>
      </c>
      <c r="C1063" s="1">
        <v>41883</v>
      </c>
      <c r="D1063" t="s">
        <v>9</v>
      </c>
      <c r="E1063">
        <v>13</v>
      </c>
      <c r="F1063">
        <v>36</v>
      </c>
      <c r="G1063" t="s">
        <v>277</v>
      </c>
      <c r="H1063" t="s">
        <v>71</v>
      </c>
      <c r="I1063" t="s">
        <v>9</v>
      </c>
    </row>
    <row r="1064" spans="1:9" hidden="1">
      <c r="A1064" t="s">
        <v>6</v>
      </c>
      <c r="B1064" t="s">
        <v>81</v>
      </c>
      <c r="C1064" s="1">
        <v>41883</v>
      </c>
      <c r="D1064" t="s">
        <v>13</v>
      </c>
      <c r="E1064">
        <v>4</v>
      </c>
      <c r="F1064">
        <v>36</v>
      </c>
      <c r="G1064" t="s">
        <v>277</v>
      </c>
      <c r="H1064" t="s">
        <v>71</v>
      </c>
      <c r="I1064" t="s">
        <v>13</v>
      </c>
    </row>
    <row r="1065" spans="1:9" hidden="1">
      <c r="A1065" t="s">
        <v>6</v>
      </c>
      <c r="B1065" t="s">
        <v>81</v>
      </c>
      <c r="C1065" s="1">
        <v>41883</v>
      </c>
      <c r="D1065" t="s">
        <v>20</v>
      </c>
      <c r="E1065">
        <v>10</v>
      </c>
      <c r="F1065">
        <v>36</v>
      </c>
      <c r="G1065" t="s">
        <v>277</v>
      </c>
      <c r="H1065" t="s">
        <v>71</v>
      </c>
      <c r="I1065" t="s">
        <v>228</v>
      </c>
    </row>
    <row r="1066" spans="1:9" hidden="1">
      <c r="A1066" t="s">
        <v>6</v>
      </c>
      <c r="B1066" t="s">
        <v>81</v>
      </c>
      <c r="C1066" s="1">
        <v>41883</v>
      </c>
      <c r="D1066" t="s">
        <v>90</v>
      </c>
      <c r="E1066">
        <v>5</v>
      </c>
      <c r="F1066">
        <v>36</v>
      </c>
      <c r="G1066" t="s">
        <v>277</v>
      </c>
      <c r="H1066" t="s">
        <v>71</v>
      </c>
      <c r="I1066" t="s">
        <v>214</v>
      </c>
    </row>
    <row r="1067" spans="1:9" hidden="1">
      <c r="A1067" t="s">
        <v>6</v>
      </c>
      <c r="B1067" t="s">
        <v>81</v>
      </c>
      <c r="C1067" s="1">
        <v>41890</v>
      </c>
      <c r="D1067" t="s">
        <v>30</v>
      </c>
      <c r="E1067">
        <v>8</v>
      </c>
      <c r="F1067">
        <v>37</v>
      </c>
      <c r="G1067" t="s">
        <v>277</v>
      </c>
      <c r="H1067" t="s">
        <v>71</v>
      </c>
      <c r="I1067" t="s">
        <v>30</v>
      </c>
    </row>
    <row r="1068" spans="1:9" hidden="1">
      <c r="A1068" t="s">
        <v>6</v>
      </c>
      <c r="B1068" t="s">
        <v>81</v>
      </c>
      <c r="C1068" s="1">
        <v>41890</v>
      </c>
      <c r="D1068" t="s">
        <v>9</v>
      </c>
      <c r="E1068">
        <v>13</v>
      </c>
      <c r="F1068">
        <v>37</v>
      </c>
      <c r="G1068" t="s">
        <v>277</v>
      </c>
      <c r="H1068" t="s">
        <v>71</v>
      </c>
      <c r="I1068" t="s">
        <v>9</v>
      </c>
    </row>
    <row r="1069" spans="1:9" hidden="1">
      <c r="A1069" t="s">
        <v>6</v>
      </c>
      <c r="B1069" t="s">
        <v>81</v>
      </c>
      <c r="C1069" s="1">
        <v>41890</v>
      </c>
      <c r="D1069" t="s">
        <v>13</v>
      </c>
      <c r="E1069">
        <v>6</v>
      </c>
      <c r="F1069">
        <v>37</v>
      </c>
      <c r="G1069" t="s">
        <v>277</v>
      </c>
      <c r="H1069" t="s">
        <v>71</v>
      </c>
      <c r="I1069" t="s">
        <v>13</v>
      </c>
    </row>
    <row r="1070" spans="1:9" hidden="1">
      <c r="A1070" t="s">
        <v>6</v>
      </c>
      <c r="B1070" t="s">
        <v>81</v>
      </c>
      <c r="C1070" s="1">
        <v>41890</v>
      </c>
      <c r="D1070" t="s">
        <v>20</v>
      </c>
      <c r="E1070">
        <v>13</v>
      </c>
      <c r="F1070">
        <v>37</v>
      </c>
      <c r="G1070" t="s">
        <v>277</v>
      </c>
      <c r="H1070" t="s">
        <v>71</v>
      </c>
      <c r="I1070" t="s">
        <v>228</v>
      </c>
    </row>
    <row r="1071" spans="1:9" hidden="1">
      <c r="A1071" t="s">
        <v>6</v>
      </c>
      <c r="B1071" t="s">
        <v>81</v>
      </c>
      <c r="C1071" s="1">
        <v>41897</v>
      </c>
      <c r="D1071" t="s">
        <v>9</v>
      </c>
      <c r="E1071">
        <v>27</v>
      </c>
      <c r="F1071">
        <v>38</v>
      </c>
      <c r="G1071" t="s">
        <v>277</v>
      </c>
      <c r="H1071" t="s">
        <v>71</v>
      </c>
      <c r="I1071" t="s">
        <v>9</v>
      </c>
    </row>
    <row r="1072" spans="1:9" hidden="1">
      <c r="A1072" t="s">
        <v>6</v>
      </c>
      <c r="B1072" t="s">
        <v>81</v>
      </c>
      <c r="C1072" s="1">
        <v>41897</v>
      </c>
      <c r="D1072" t="s">
        <v>99</v>
      </c>
      <c r="E1072">
        <v>5</v>
      </c>
      <c r="F1072">
        <v>38</v>
      </c>
      <c r="G1072" t="s">
        <v>277</v>
      </c>
      <c r="H1072" t="s">
        <v>71</v>
      </c>
      <c r="I1072" t="s">
        <v>243</v>
      </c>
    </row>
    <row r="1073" spans="1:9" hidden="1">
      <c r="A1073" t="s">
        <v>6</v>
      </c>
      <c r="B1073" t="s">
        <v>81</v>
      </c>
      <c r="C1073" s="1">
        <v>41897</v>
      </c>
      <c r="D1073" t="s">
        <v>20</v>
      </c>
      <c r="E1073">
        <v>6</v>
      </c>
      <c r="F1073">
        <v>38</v>
      </c>
      <c r="G1073" t="s">
        <v>277</v>
      </c>
      <c r="H1073" t="s">
        <v>71</v>
      </c>
      <c r="I1073" t="s">
        <v>228</v>
      </c>
    </row>
    <row r="1074" spans="1:9" hidden="1">
      <c r="A1074" t="s">
        <v>6</v>
      </c>
      <c r="B1074" t="s">
        <v>81</v>
      </c>
      <c r="C1074" s="1">
        <v>41897</v>
      </c>
      <c r="D1074" t="s">
        <v>66</v>
      </c>
      <c r="E1074">
        <v>2</v>
      </c>
      <c r="F1074">
        <v>38</v>
      </c>
      <c r="G1074" t="s">
        <v>277</v>
      </c>
      <c r="H1074" t="s">
        <v>71</v>
      </c>
      <c r="I1074" t="s">
        <v>231</v>
      </c>
    </row>
    <row r="1075" spans="1:9" hidden="1">
      <c r="A1075" t="s">
        <v>6</v>
      </c>
      <c r="B1075" t="s">
        <v>81</v>
      </c>
      <c r="C1075" s="1">
        <v>41904</v>
      </c>
      <c r="D1075" t="s">
        <v>78</v>
      </c>
      <c r="E1075">
        <v>5</v>
      </c>
      <c r="F1075">
        <v>39</v>
      </c>
      <c r="G1075" t="s">
        <v>277</v>
      </c>
      <c r="H1075" t="s">
        <v>71</v>
      </c>
      <c r="I1075" t="s">
        <v>208</v>
      </c>
    </row>
    <row r="1076" spans="1:9" hidden="1">
      <c r="A1076" t="s">
        <v>6</v>
      </c>
      <c r="B1076" t="s">
        <v>81</v>
      </c>
      <c r="C1076" s="1">
        <v>41904</v>
      </c>
      <c r="D1076" t="s">
        <v>9</v>
      </c>
      <c r="E1076">
        <v>14</v>
      </c>
      <c r="F1076">
        <v>39</v>
      </c>
      <c r="G1076" t="s">
        <v>277</v>
      </c>
      <c r="H1076" t="s">
        <v>71</v>
      </c>
      <c r="I1076" t="s">
        <v>9</v>
      </c>
    </row>
    <row r="1077" spans="1:9" hidden="1">
      <c r="A1077" t="s">
        <v>6</v>
      </c>
      <c r="B1077" t="s">
        <v>81</v>
      </c>
      <c r="C1077" s="1">
        <v>41904</v>
      </c>
      <c r="D1077" t="s">
        <v>99</v>
      </c>
      <c r="E1077">
        <v>9</v>
      </c>
      <c r="F1077">
        <v>39</v>
      </c>
      <c r="G1077" t="s">
        <v>277</v>
      </c>
      <c r="H1077" t="s">
        <v>71</v>
      </c>
      <c r="I1077" t="s">
        <v>243</v>
      </c>
    </row>
    <row r="1078" spans="1:9" hidden="1">
      <c r="A1078" t="s">
        <v>6</v>
      </c>
      <c r="B1078" t="s">
        <v>81</v>
      </c>
      <c r="C1078" s="1">
        <v>41904</v>
      </c>
      <c r="D1078" t="s">
        <v>20</v>
      </c>
      <c r="E1078">
        <v>12</v>
      </c>
      <c r="F1078">
        <v>39</v>
      </c>
      <c r="G1078" t="s">
        <v>277</v>
      </c>
      <c r="H1078" t="s">
        <v>71</v>
      </c>
      <c r="I1078" t="s">
        <v>228</v>
      </c>
    </row>
    <row r="1079" spans="1:9" hidden="1">
      <c r="A1079" t="s">
        <v>6</v>
      </c>
      <c r="B1079" t="s">
        <v>81</v>
      </c>
      <c r="C1079" s="1">
        <v>41911</v>
      </c>
      <c r="D1079" t="s">
        <v>30</v>
      </c>
      <c r="E1079">
        <v>24</v>
      </c>
      <c r="F1079">
        <v>40</v>
      </c>
      <c r="G1079" t="s">
        <v>277</v>
      </c>
      <c r="H1079" t="s">
        <v>71</v>
      </c>
      <c r="I1079" t="s">
        <v>30</v>
      </c>
    </row>
    <row r="1080" spans="1:9" hidden="1">
      <c r="A1080" t="s">
        <v>6</v>
      </c>
      <c r="B1080" t="s">
        <v>81</v>
      </c>
      <c r="C1080" s="1">
        <v>41911</v>
      </c>
      <c r="D1080" t="s">
        <v>9</v>
      </c>
      <c r="E1080">
        <v>13</v>
      </c>
      <c r="F1080">
        <v>40</v>
      </c>
      <c r="G1080" t="s">
        <v>277</v>
      </c>
      <c r="H1080" t="s">
        <v>71</v>
      </c>
      <c r="I1080" t="s">
        <v>9</v>
      </c>
    </row>
    <row r="1081" spans="1:9" hidden="1">
      <c r="A1081" t="s">
        <v>6</v>
      </c>
      <c r="B1081" t="s">
        <v>81</v>
      </c>
      <c r="C1081" s="1">
        <v>41911</v>
      </c>
      <c r="D1081" t="s">
        <v>20</v>
      </c>
      <c r="E1081">
        <v>3</v>
      </c>
      <c r="F1081">
        <v>40</v>
      </c>
      <c r="G1081" t="s">
        <v>277</v>
      </c>
      <c r="H1081" t="s">
        <v>71</v>
      </c>
      <c r="I1081" t="s">
        <v>228</v>
      </c>
    </row>
    <row r="1082" spans="1:9" hidden="1">
      <c r="A1082" t="s">
        <v>6</v>
      </c>
      <c r="B1082" t="s">
        <v>183</v>
      </c>
      <c r="C1082" s="1">
        <v>41918</v>
      </c>
      <c r="D1082" t="s">
        <v>9</v>
      </c>
      <c r="E1082">
        <v>10</v>
      </c>
      <c r="F1082">
        <v>41</v>
      </c>
      <c r="G1082" t="s">
        <v>277</v>
      </c>
      <c r="H1082" t="s">
        <v>71</v>
      </c>
      <c r="I1082" t="s">
        <v>9</v>
      </c>
    </row>
    <row r="1083" spans="1:9" hidden="1">
      <c r="A1083" t="s">
        <v>6</v>
      </c>
      <c r="B1083" t="s">
        <v>183</v>
      </c>
      <c r="C1083" s="1">
        <v>41918</v>
      </c>
      <c r="D1083" t="s">
        <v>99</v>
      </c>
      <c r="E1083">
        <v>26</v>
      </c>
      <c r="F1083">
        <v>41</v>
      </c>
      <c r="G1083" t="s">
        <v>277</v>
      </c>
      <c r="H1083" t="s">
        <v>71</v>
      </c>
      <c r="I1083" t="s">
        <v>243</v>
      </c>
    </row>
    <row r="1084" spans="1:9" hidden="1">
      <c r="A1084" t="s">
        <v>6</v>
      </c>
      <c r="B1084" t="s">
        <v>183</v>
      </c>
      <c r="C1084" s="1">
        <v>41918</v>
      </c>
      <c r="D1084" t="s">
        <v>20</v>
      </c>
      <c r="E1084">
        <v>4</v>
      </c>
      <c r="F1084">
        <v>41</v>
      </c>
      <c r="G1084" t="s">
        <v>277</v>
      </c>
      <c r="H1084" t="s">
        <v>71</v>
      </c>
      <c r="I1084" t="s">
        <v>228</v>
      </c>
    </row>
    <row r="1085" spans="1:9" hidden="1">
      <c r="A1085" t="s">
        <v>6</v>
      </c>
      <c r="B1085" t="s">
        <v>183</v>
      </c>
      <c r="C1085" s="1">
        <v>41925</v>
      </c>
      <c r="D1085" t="s">
        <v>34</v>
      </c>
      <c r="E1085">
        <v>20</v>
      </c>
      <c r="F1085">
        <v>42</v>
      </c>
      <c r="G1085" t="s">
        <v>277</v>
      </c>
      <c r="H1085" t="s">
        <v>71</v>
      </c>
      <c r="I1085" t="s">
        <v>34</v>
      </c>
    </row>
    <row r="1086" spans="1:9" hidden="1">
      <c r="A1086" t="s">
        <v>6</v>
      </c>
      <c r="B1086" t="s">
        <v>183</v>
      </c>
      <c r="C1086" s="1">
        <v>41925</v>
      </c>
      <c r="D1086" t="s">
        <v>9</v>
      </c>
      <c r="E1086">
        <v>12</v>
      </c>
      <c r="F1086">
        <v>42</v>
      </c>
      <c r="G1086" t="s">
        <v>277</v>
      </c>
      <c r="H1086" t="s">
        <v>71</v>
      </c>
      <c r="I1086" t="s">
        <v>9</v>
      </c>
    </row>
    <row r="1087" spans="1:9" hidden="1">
      <c r="A1087" t="s">
        <v>6</v>
      </c>
      <c r="B1087" t="s">
        <v>183</v>
      </c>
      <c r="C1087" s="1">
        <v>41925</v>
      </c>
      <c r="D1087" t="s">
        <v>20</v>
      </c>
      <c r="E1087">
        <v>8</v>
      </c>
      <c r="F1087">
        <v>42</v>
      </c>
      <c r="G1087" t="s">
        <v>277</v>
      </c>
      <c r="H1087" t="s">
        <v>71</v>
      </c>
      <c r="I1087" t="s">
        <v>228</v>
      </c>
    </row>
    <row r="1088" spans="1:9" hidden="1">
      <c r="A1088" t="s">
        <v>6</v>
      </c>
      <c r="B1088" t="s">
        <v>183</v>
      </c>
      <c r="C1088" s="1">
        <v>41932</v>
      </c>
      <c r="D1088" t="s">
        <v>9</v>
      </c>
      <c r="E1088">
        <v>22</v>
      </c>
      <c r="F1088">
        <v>43</v>
      </c>
      <c r="G1088" t="s">
        <v>277</v>
      </c>
      <c r="H1088" t="s">
        <v>71</v>
      </c>
      <c r="I1088" t="s">
        <v>9</v>
      </c>
    </row>
    <row r="1089" spans="1:9" hidden="1">
      <c r="A1089" t="s">
        <v>6</v>
      </c>
      <c r="B1089" t="s">
        <v>183</v>
      </c>
      <c r="C1089" s="1">
        <v>41932</v>
      </c>
      <c r="D1089" t="s">
        <v>13</v>
      </c>
      <c r="E1089">
        <v>6</v>
      </c>
      <c r="F1089">
        <v>43</v>
      </c>
      <c r="G1089" t="s">
        <v>277</v>
      </c>
      <c r="H1089" t="s">
        <v>71</v>
      </c>
      <c r="I1089" t="s">
        <v>13</v>
      </c>
    </row>
    <row r="1090" spans="1:9" hidden="1">
      <c r="A1090" t="s">
        <v>6</v>
      </c>
      <c r="B1090" t="s">
        <v>183</v>
      </c>
      <c r="C1090" s="1">
        <v>41932</v>
      </c>
      <c r="D1090" t="s">
        <v>20</v>
      </c>
      <c r="E1090">
        <v>12</v>
      </c>
      <c r="F1090">
        <v>43</v>
      </c>
      <c r="G1090" t="s">
        <v>277</v>
      </c>
      <c r="H1090" t="s">
        <v>71</v>
      </c>
      <c r="I1090" t="s">
        <v>228</v>
      </c>
    </row>
    <row r="1091" spans="1:9" hidden="1">
      <c r="A1091" t="s">
        <v>6</v>
      </c>
      <c r="B1091" t="s">
        <v>183</v>
      </c>
      <c r="C1091" s="1">
        <v>41939</v>
      </c>
      <c r="D1091" t="s">
        <v>9</v>
      </c>
      <c r="E1091">
        <v>18</v>
      </c>
      <c r="F1091">
        <v>44</v>
      </c>
      <c r="G1091" t="s">
        <v>277</v>
      </c>
      <c r="H1091" t="s">
        <v>71</v>
      </c>
      <c r="I1091" t="s">
        <v>9</v>
      </c>
    </row>
    <row r="1092" spans="1:9" hidden="1">
      <c r="A1092" t="s">
        <v>6</v>
      </c>
      <c r="B1092" t="s">
        <v>183</v>
      </c>
      <c r="C1092" s="1">
        <v>41939</v>
      </c>
      <c r="D1092" t="s">
        <v>99</v>
      </c>
      <c r="E1092">
        <v>15</v>
      </c>
      <c r="F1092">
        <v>44</v>
      </c>
      <c r="G1092" t="s">
        <v>277</v>
      </c>
      <c r="H1092" t="s">
        <v>71</v>
      </c>
      <c r="I1092" t="s">
        <v>243</v>
      </c>
    </row>
    <row r="1093" spans="1:9" hidden="1">
      <c r="A1093" t="s">
        <v>6</v>
      </c>
      <c r="B1093" t="s">
        <v>183</v>
      </c>
      <c r="C1093" s="1">
        <v>41939</v>
      </c>
      <c r="D1093" t="s">
        <v>13</v>
      </c>
      <c r="E1093">
        <v>7</v>
      </c>
      <c r="F1093">
        <v>44</v>
      </c>
      <c r="G1093" t="s">
        <v>277</v>
      </c>
      <c r="H1093" t="s">
        <v>71</v>
      </c>
      <c r="I1093" t="s">
        <v>13</v>
      </c>
    </row>
    <row r="1094" spans="1:9" hidden="1">
      <c r="A1094" t="s">
        <v>6</v>
      </c>
      <c r="B1094" t="s">
        <v>185</v>
      </c>
      <c r="C1094" s="1">
        <v>41946</v>
      </c>
      <c r="D1094" t="s">
        <v>12</v>
      </c>
      <c r="E1094">
        <v>5</v>
      </c>
      <c r="F1094">
        <v>45</v>
      </c>
      <c r="G1094" t="s">
        <v>277</v>
      </c>
      <c r="H1094" t="s">
        <v>71</v>
      </c>
      <c r="I1094" t="s">
        <v>206</v>
      </c>
    </row>
    <row r="1095" spans="1:9" hidden="1">
      <c r="A1095" t="s">
        <v>6</v>
      </c>
      <c r="B1095" t="s">
        <v>185</v>
      </c>
      <c r="C1095" s="1">
        <v>41946</v>
      </c>
      <c r="D1095" t="s">
        <v>17</v>
      </c>
      <c r="E1095">
        <v>5</v>
      </c>
      <c r="F1095">
        <v>45</v>
      </c>
      <c r="G1095" t="s">
        <v>277</v>
      </c>
      <c r="H1095" t="s">
        <v>71</v>
      </c>
      <c r="I1095" t="s">
        <v>226</v>
      </c>
    </row>
    <row r="1096" spans="1:9" hidden="1">
      <c r="A1096" t="s">
        <v>6</v>
      </c>
      <c r="B1096" t="s">
        <v>185</v>
      </c>
      <c r="C1096" s="1">
        <v>41946</v>
      </c>
      <c r="D1096" t="s">
        <v>9</v>
      </c>
      <c r="E1096">
        <v>30</v>
      </c>
      <c r="F1096">
        <v>45</v>
      </c>
      <c r="G1096" t="s">
        <v>277</v>
      </c>
      <c r="H1096" t="s">
        <v>71</v>
      </c>
      <c r="I1096" t="s">
        <v>9</v>
      </c>
    </row>
    <row r="1097" spans="1:9" hidden="1">
      <c r="A1097" t="s">
        <v>6</v>
      </c>
      <c r="B1097" t="s">
        <v>185</v>
      </c>
      <c r="C1097" s="1">
        <v>41953</v>
      </c>
      <c r="D1097" t="s">
        <v>12</v>
      </c>
      <c r="E1097">
        <v>5</v>
      </c>
      <c r="F1097">
        <v>46</v>
      </c>
      <c r="G1097" t="s">
        <v>277</v>
      </c>
      <c r="H1097" t="s">
        <v>71</v>
      </c>
      <c r="I1097" t="s">
        <v>206</v>
      </c>
    </row>
    <row r="1098" spans="1:9" hidden="1">
      <c r="A1098" t="s">
        <v>6</v>
      </c>
      <c r="B1098" t="s">
        <v>185</v>
      </c>
      <c r="C1098" s="1">
        <v>41953</v>
      </c>
      <c r="D1098" t="s">
        <v>17</v>
      </c>
      <c r="E1098">
        <v>13</v>
      </c>
      <c r="F1098">
        <v>46</v>
      </c>
      <c r="G1098" t="s">
        <v>277</v>
      </c>
      <c r="H1098" t="s">
        <v>71</v>
      </c>
      <c r="I1098" t="s">
        <v>226</v>
      </c>
    </row>
    <row r="1099" spans="1:9" hidden="1">
      <c r="A1099" t="s">
        <v>6</v>
      </c>
      <c r="B1099" t="s">
        <v>185</v>
      </c>
      <c r="C1099" s="1">
        <v>41953</v>
      </c>
      <c r="D1099" t="s">
        <v>9</v>
      </c>
      <c r="E1099">
        <v>22</v>
      </c>
      <c r="F1099">
        <v>46</v>
      </c>
      <c r="G1099" t="s">
        <v>277</v>
      </c>
      <c r="H1099" t="s">
        <v>71</v>
      </c>
      <c r="I1099" t="s">
        <v>9</v>
      </c>
    </row>
    <row r="1100" spans="1:9" hidden="1">
      <c r="A1100" t="s">
        <v>6</v>
      </c>
      <c r="B1100" t="s">
        <v>185</v>
      </c>
      <c r="C1100" s="1">
        <v>41960</v>
      </c>
      <c r="D1100" t="s">
        <v>12</v>
      </c>
      <c r="E1100">
        <v>12</v>
      </c>
      <c r="F1100">
        <v>47</v>
      </c>
      <c r="G1100" t="s">
        <v>277</v>
      </c>
      <c r="H1100" t="s">
        <v>71</v>
      </c>
      <c r="I1100" t="s">
        <v>206</v>
      </c>
    </row>
    <row r="1101" spans="1:9" hidden="1">
      <c r="A1101" t="s">
        <v>6</v>
      </c>
      <c r="B1101" t="s">
        <v>185</v>
      </c>
      <c r="C1101" s="1">
        <v>41960</v>
      </c>
      <c r="D1101" t="s">
        <v>17</v>
      </c>
      <c r="E1101">
        <v>12</v>
      </c>
      <c r="F1101">
        <v>47</v>
      </c>
      <c r="G1101" t="s">
        <v>277</v>
      </c>
      <c r="H1101" t="s">
        <v>71</v>
      </c>
      <c r="I1101" t="s">
        <v>226</v>
      </c>
    </row>
    <row r="1102" spans="1:9" hidden="1">
      <c r="A1102" t="s">
        <v>6</v>
      </c>
      <c r="B1102" t="s">
        <v>185</v>
      </c>
      <c r="C1102" s="1">
        <v>41960</v>
      </c>
      <c r="D1102" t="s">
        <v>9</v>
      </c>
      <c r="E1102">
        <v>16</v>
      </c>
      <c r="F1102">
        <v>47</v>
      </c>
      <c r="G1102" t="s">
        <v>277</v>
      </c>
      <c r="H1102" t="s">
        <v>71</v>
      </c>
      <c r="I1102" t="s">
        <v>9</v>
      </c>
    </row>
    <row r="1103" spans="1:9" hidden="1">
      <c r="A1103" t="s">
        <v>6</v>
      </c>
      <c r="B1103" t="s">
        <v>185</v>
      </c>
      <c r="C1103" s="1">
        <v>41967</v>
      </c>
      <c r="D1103" t="s">
        <v>34</v>
      </c>
      <c r="E1103">
        <v>4</v>
      </c>
      <c r="F1103">
        <v>48</v>
      </c>
      <c r="G1103" t="s">
        <v>277</v>
      </c>
      <c r="H1103" t="s">
        <v>71</v>
      </c>
      <c r="I1103" t="s">
        <v>34</v>
      </c>
    </row>
    <row r="1104" spans="1:9" hidden="1">
      <c r="A1104" t="s">
        <v>6</v>
      </c>
      <c r="B1104" t="s">
        <v>185</v>
      </c>
      <c r="C1104" s="1">
        <v>41967</v>
      </c>
      <c r="D1104" t="s">
        <v>12</v>
      </c>
      <c r="E1104">
        <v>17</v>
      </c>
      <c r="F1104">
        <v>48</v>
      </c>
      <c r="G1104" t="s">
        <v>277</v>
      </c>
      <c r="H1104" t="s">
        <v>71</v>
      </c>
      <c r="I1104" t="s">
        <v>206</v>
      </c>
    </row>
    <row r="1105" spans="1:9" hidden="1">
      <c r="A1105" t="s">
        <v>6</v>
      </c>
      <c r="B1105" t="s">
        <v>185</v>
      </c>
      <c r="C1105" s="1">
        <v>41967</v>
      </c>
      <c r="D1105" t="s">
        <v>27</v>
      </c>
      <c r="E1105">
        <v>12</v>
      </c>
      <c r="F1105">
        <v>48</v>
      </c>
      <c r="G1105" t="s">
        <v>277</v>
      </c>
      <c r="H1105" t="s">
        <v>71</v>
      </c>
      <c r="I1105" t="s">
        <v>27</v>
      </c>
    </row>
    <row r="1106" spans="1:9" hidden="1">
      <c r="A1106" t="s">
        <v>6</v>
      </c>
      <c r="B1106" t="s">
        <v>185</v>
      </c>
      <c r="C1106" s="1">
        <v>41967</v>
      </c>
      <c r="D1106" t="s">
        <v>9</v>
      </c>
      <c r="E1106">
        <v>7</v>
      </c>
      <c r="F1106">
        <v>48</v>
      </c>
      <c r="G1106" t="s">
        <v>277</v>
      </c>
      <c r="H1106" t="s">
        <v>71</v>
      </c>
      <c r="I1106" t="s">
        <v>9</v>
      </c>
    </row>
    <row r="1107" spans="1:9" hidden="1">
      <c r="A1107" t="s">
        <v>6</v>
      </c>
      <c r="B1107" t="s">
        <v>187</v>
      </c>
      <c r="C1107" s="1">
        <v>42002</v>
      </c>
      <c r="D1107" t="s">
        <v>30</v>
      </c>
      <c r="E1107">
        <v>8</v>
      </c>
      <c r="F1107">
        <v>1</v>
      </c>
      <c r="G1107" t="s">
        <v>277</v>
      </c>
      <c r="H1107" t="s">
        <v>71</v>
      </c>
      <c r="I1107" t="s">
        <v>30</v>
      </c>
    </row>
    <row r="1108" spans="1:9" hidden="1">
      <c r="A1108" t="s">
        <v>6</v>
      </c>
      <c r="B1108" t="s">
        <v>187</v>
      </c>
      <c r="C1108" s="1">
        <v>42002</v>
      </c>
      <c r="D1108" t="s">
        <v>90</v>
      </c>
      <c r="E1108">
        <v>32</v>
      </c>
      <c r="F1108">
        <v>1</v>
      </c>
      <c r="G1108" t="s">
        <v>277</v>
      </c>
      <c r="H1108" t="s">
        <v>71</v>
      </c>
      <c r="I1108" t="s">
        <v>214</v>
      </c>
    </row>
    <row r="1109" spans="1:9" hidden="1">
      <c r="A1109" t="s">
        <v>6</v>
      </c>
      <c r="B1109" t="s">
        <v>187</v>
      </c>
      <c r="C1109" s="1">
        <v>41974</v>
      </c>
      <c r="D1109" t="s">
        <v>12</v>
      </c>
      <c r="E1109">
        <v>19</v>
      </c>
      <c r="F1109">
        <v>49</v>
      </c>
      <c r="G1109" t="s">
        <v>277</v>
      </c>
      <c r="H1109" t="s">
        <v>71</v>
      </c>
      <c r="I1109" t="s">
        <v>206</v>
      </c>
    </row>
    <row r="1110" spans="1:9" hidden="1">
      <c r="A1110" t="s">
        <v>6</v>
      </c>
      <c r="B1110" t="s">
        <v>187</v>
      </c>
      <c r="C1110" s="1">
        <v>41974</v>
      </c>
      <c r="D1110" t="s">
        <v>17</v>
      </c>
      <c r="E1110">
        <v>9</v>
      </c>
      <c r="F1110">
        <v>49</v>
      </c>
      <c r="G1110" t="s">
        <v>277</v>
      </c>
      <c r="H1110" t="s">
        <v>71</v>
      </c>
      <c r="I1110" t="s">
        <v>226</v>
      </c>
    </row>
    <row r="1111" spans="1:9" hidden="1">
      <c r="A1111" t="s">
        <v>6</v>
      </c>
      <c r="B1111" t="s">
        <v>187</v>
      </c>
      <c r="C1111" s="1">
        <v>41974</v>
      </c>
      <c r="D1111" t="s">
        <v>90</v>
      </c>
      <c r="E1111">
        <v>12</v>
      </c>
      <c r="F1111">
        <v>49</v>
      </c>
      <c r="G1111" t="s">
        <v>277</v>
      </c>
      <c r="H1111" t="s">
        <v>71</v>
      </c>
      <c r="I1111" t="s">
        <v>214</v>
      </c>
    </row>
    <row r="1112" spans="1:9" hidden="1">
      <c r="A1112" t="s">
        <v>6</v>
      </c>
      <c r="B1112" t="s">
        <v>187</v>
      </c>
      <c r="C1112" s="1">
        <v>41981</v>
      </c>
      <c r="D1112" t="s">
        <v>197</v>
      </c>
      <c r="E1112">
        <v>6</v>
      </c>
      <c r="F1112">
        <v>50</v>
      </c>
      <c r="G1112" t="s">
        <v>277</v>
      </c>
      <c r="H1112" t="s">
        <v>71</v>
      </c>
      <c r="I1112" t="s">
        <v>249</v>
      </c>
    </row>
    <row r="1113" spans="1:9" hidden="1">
      <c r="A1113" t="s">
        <v>6</v>
      </c>
      <c r="B1113" t="s">
        <v>187</v>
      </c>
      <c r="C1113" s="1">
        <v>41981</v>
      </c>
      <c r="D1113" t="s">
        <v>90</v>
      </c>
      <c r="E1113">
        <v>34</v>
      </c>
      <c r="F1113">
        <v>50</v>
      </c>
      <c r="G1113" t="s">
        <v>277</v>
      </c>
      <c r="H1113" t="s">
        <v>71</v>
      </c>
      <c r="I1113" t="s">
        <v>214</v>
      </c>
    </row>
    <row r="1114" spans="1:9" hidden="1">
      <c r="A1114" t="s">
        <v>6</v>
      </c>
      <c r="B1114" t="s">
        <v>187</v>
      </c>
      <c r="C1114" s="1">
        <v>41988</v>
      </c>
      <c r="D1114" t="s">
        <v>90</v>
      </c>
      <c r="E1114">
        <v>40</v>
      </c>
      <c r="F1114">
        <v>51</v>
      </c>
      <c r="G1114" t="s">
        <v>277</v>
      </c>
      <c r="H1114" t="s">
        <v>71</v>
      </c>
      <c r="I1114" t="s">
        <v>214</v>
      </c>
    </row>
    <row r="1115" spans="1:9" hidden="1">
      <c r="A1115" t="s">
        <v>6</v>
      </c>
      <c r="B1115" t="s">
        <v>187</v>
      </c>
      <c r="C1115" s="1">
        <v>41995</v>
      </c>
      <c r="D1115" t="s">
        <v>197</v>
      </c>
      <c r="E1115">
        <v>9</v>
      </c>
      <c r="F1115">
        <v>52</v>
      </c>
      <c r="G1115" t="s">
        <v>277</v>
      </c>
      <c r="H1115" t="s">
        <v>71</v>
      </c>
      <c r="I1115" t="s">
        <v>249</v>
      </c>
    </row>
    <row r="1116" spans="1:9" hidden="1">
      <c r="A1116" t="s">
        <v>6</v>
      </c>
      <c r="B1116" t="s">
        <v>187</v>
      </c>
      <c r="C1116" s="1">
        <v>41995</v>
      </c>
      <c r="D1116" t="s">
        <v>27</v>
      </c>
      <c r="E1116">
        <v>4</v>
      </c>
      <c r="F1116">
        <v>52</v>
      </c>
      <c r="G1116" t="s">
        <v>277</v>
      </c>
      <c r="H1116" t="s">
        <v>71</v>
      </c>
      <c r="I1116" t="s">
        <v>27</v>
      </c>
    </row>
    <row r="1117" spans="1:9" hidden="1">
      <c r="A1117" t="s">
        <v>6</v>
      </c>
      <c r="B1117" t="s">
        <v>187</v>
      </c>
      <c r="C1117" s="1">
        <v>41995</v>
      </c>
      <c r="D1117" t="s">
        <v>90</v>
      </c>
      <c r="E1117">
        <v>27</v>
      </c>
      <c r="F1117">
        <v>52</v>
      </c>
      <c r="G1117" t="s">
        <v>277</v>
      </c>
      <c r="H1117" t="s">
        <v>71</v>
      </c>
      <c r="I1117" t="s">
        <v>214</v>
      </c>
    </row>
    <row r="1118" spans="1:9" hidden="1">
      <c r="A1118" t="s">
        <v>266</v>
      </c>
      <c r="B1118" t="s">
        <v>267</v>
      </c>
      <c r="C1118" s="1">
        <v>42009</v>
      </c>
      <c r="D1118" t="s">
        <v>12</v>
      </c>
      <c r="E1118">
        <v>20</v>
      </c>
      <c r="F1118">
        <v>2</v>
      </c>
      <c r="G1118" t="s">
        <v>277</v>
      </c>
      <c r="H1118" t="s">
        <v>71</v>
      </c>
      <c r="I1118" t="s">
        <v>206</v>
      </c>
    </row>
    <row r="1119" spans="1:9" hidden="1">
      <c r="A1119" t="s">
        <v>266</v>
      </c>
      <c r="B1119" t="s">
        <v>267</v>
      </c>
      <c r="C1119" s="1">
        <v>42009</v>
      </c>
      <c r="D1119" t="s">
        <v>9</v>
      </c>
      <c r="E1119">
        <v>18</v>
      </c>
      <c r="F1119">
        <v>2</v>
      </c>
      <c r="G1119" t="s">
        <v>277</v>
      </c>
      <c r="H1119" t="s">
        <v>71</v>
      </c>
      <c r="I1119" t="s">
        <v>9</v>
      </c>
    </row>
    <row r="1120" spans="1:9" hidden="1">
      <c r="A1120" t="s">
        <v>266</v>
      </c>
      <c r="B1120" t="s">
        <v>267</v>
      </c>
      <c r="C1120" s="1">
        <v>42009</v>
      </c>
      <c r="D1120" t="s">
        <v>90</v>
      </c>
      <c r="E1120">
        <v>2</v>
      </c>
      <c r="F1120">
        <v>2</v>
      </c>
      <c r="G1120" t="s">
        <v>277</v>
      </c>
      <c r="H1120" t="s">
        <v>71</v>
      </c>
      <c r="I1120" t="s">
        <v>214</v>
      </c>
    </row>
    <row r="1121" spans="1:9" hidden="1">
      <c r="A1121" t="s">
        <v>266</v>
      </c>
      <c r="B1121" t="s">
        <v>267</v>
      </c>
      <c r="C1121" s="1">
        <v>42016</v>
      </c>
      <c r="D1121" t="s">
        <v>12</v>
      </c>
      <c r="E1121">
        <v>26</v>
      </c>
      <c r="F1121">
        <v>3</v>
      </c>
      <c r="G1121" t="s">
        <v>277</v>
      </c>
      <c r="H1121" t="s">
        <v>71</v>
      </c>
      <c r="I1121" t="s">
        <v>206</v>
      </c>
    </row>
    <row r="1122" spans="1:9" hidden="1">
      <c r="A1122" t="s">
        <v>266</v>
      </c>
      <c r="B1122" t="s">
        <v>267</v>
      </c>
      <c r="C1122" s="1">
        <v>42016</v>
      </c>
      <c r="D1122" t="s">
        <v>9</v>
      </c>
      <c r="E1122">
        <v>14</v>
      </c>
      <c r="F1122">
        <v>3</v>
      </c>
      <c r="G1122" t="s">
        <v>277</v>
      </c>
      <c r="H1122" t="s">
        <v>71</v>
      </c>
      <c r="I1122" t="s">
        <v>9</v>
      </c>
    </row>
    <row r="1123" spans="1:9" hidden="1">
      <c r="A1123" t="s">
        <v>266</v>
      </c>
      <c r="B1123" t="s">
        <v>267</v>
      </c>
      <c r="C1123" s="1">
        <v>42023</v>
      </c>
      <c r="D1123" t="s">
        <v>12</v>
      </c>
      <c r="E1123">
        <v>8</v>
      </c>
      <c r="F1123">
        <v>4</v>
      </c>
      <c r="G1123" t="s">
        <v>277</v>
      </c>
      <c r="H1123" t="s">
        <v>71</v>
      </c>
      <c r="I1123" t="s">
        <v>206</v>
      </c>
    </row>
    <row r="1124" spans="1:9" hidden="1">
      <c r="A1124" t="s">
        <v>266</v>
      </c>
      <c r="B1124" t="s">
        <v>267</v>
      </c>
      <c r="C1124" s="1">
        <v>42023</v>
      </c>
      <c r="D1124" t="s">
        <v>9</v>
      </c>
      <c r="E1124">
        <v>6</v>
      </c>
      <c r="F1124">
        <v>4</v>
      </c>
      <c r="G1124" t="s">
        <v>277</v>
      </c>
      <c r="H1124" t="s">
        <v>71</v>
      </c>
      <c r="I1124" t="s">
        <v>9</v>
      </c>
    </row>
    <row r="1125" spans="1:9" hidden="1">
      <c r="A1125" t="s">
        <v>266</v>
      </c>
      <c r="B1125" t="s">
        <v>267</v>
      </c>
      <c r="C1125" s="1">
        <v>42023</v>
      </c>
      <c r="D1125" t="s">
        <v>90</v>
      </c>
      <c r="E1125">
        <v>26</v>
      </c>
      <c r="F1125">
        <v>4</v>
      </c>
      <c r="G1125" t="s">
        <v>277</v>
      </c>
      <c r="H1125" t="s">
        <v>71</v>
      </c>
      <c r="I1125" t="s">
        <v>214</v>
      </c>
    </row>
    <row r="1126" spans="1:9" hidden="1">
      <c r="A1126" t="s">
        <v>266</v>
      </c>
      <c r="B1126" t="s">
        <v>267</v>
      </c>
      <c r="C1126" s="1">
        <v>42030</v>
      </c>
      <c r="D1126" t="s">
        <v>34</v>
      </c>
      <c r="E1126">
        <v>8</v>
      </c>
      <c r="F1126">
        <v>5</v>
      </c>
      <c r="G1126" t="s">
        <v>277</v>
      </c>
      <c r="H1126" t="s">
        <v>71</v>
      </c>
      <c r="I1126" t="s">
        <v>34</v>
      </c>
    </row>
    <row r="1127" spans="1:9" hidden="1">
      <c r="A1127" t="s">
        <v>266</v>
      </c>
      <c r="B1127" t="s">
        <v>267</v>
      </c>
      <c r="C1127" s="1">
        <v>42030</v>
      </c>
      <c r="D1127" t="s">
        <v>90</v>
      </c>
      <c r="E1127">
        <v>32</v>
      </c>
      <c r="F1127">
        <v>5</v>
      </c>
      <c r="G1127" t="s">
        <v>277</v>
      </c>
      <c r="H1127" t="s">
        <v>71</v>
      </c>
      <c r="I1127" t="s">
        <v>214</v>
      </c>
    </row>
    <row r="1128" spans="1:9" hidden="1">
      <c r="A1128" t="s">
        <v>266</v>
      </c>
      <c r="B1128" t="s">
        <v>304</v>
      </c>
      <c r="C1128" s="1">
        <v>42037</v>
      </c>
      <c r="D1128" t="s">
        <v>9</v>
      </c>
      <c r="E1128">
        <v>4</v>
      </c>
      <c r="F1128">
        <v>6</v>
      </c>
      <c r="G1128" t="s">
        <v>277</v>
      </c>
      <c r="H1128" t="s">
        <v>71</v>
      </c>
      <c r="I1128" t="s">
        <v>9</v>
      </c>
    </row>
    <row r="1129" spans="1:9" hidden="1">
      <c r="A1129" t="s">
        <v>266</v>
      </c>
      <c r="B1129" t="s">
        <v>304</v>
      </c>
      <c r="C1129" s="1">
        <v>42037</v>
      </c>
      <c r="D1129" t="s">
        <v>76</v>
      </c>
      <c r="E1129">
        <v>12</v>
      </c>
      <c r="F1129">
        <v>6</v>
      </c>
      <c r="G1129" t="s">
        <v>277</v>
      </c>
      <c r="H1129" t="s">
        <v>71</v>
      </c>
      <c r="I1129" t="s">
        <v>207</v>
      </c>
    </row>
    <row r="1130" spans="1:9" hidden="1">
      <c r="A1130" t="s">
        <v>266</v>
      </c>
      <c r="B1130" t="s">
        <v>304</v>
      </c>
      <c r="C1130" s="1">
        <v>42037</v>
      </c>
      <c r="D1130" t="s">
        <v>90</v>
      </c>
      <c r="E1130">
        <v>24</v>
      </c>
      <c r="F1130">
        <v>6</v>
      </c>
      <c r="G1130" t="s">
        <v>277</v>
      </c>
      <c r="H1130" t="s">
        <v>71</v>
      </c>
      <c r="I1130" t="s">
        <v>214</v>
      </c>
    </row>
    <row r="1131" spans="1:9" hidden="1">
      <c r="A1131" t="s">
        <v>6</v>
      </c>
      <c r="B1131" t="s">
        <v>29</v>
      </c>
      <c r="C1131" s="1">
        <v>41729</v>
      </c>
      <c r="D1131" t="s">
        <v>9</v>
      </c>
      <c r="E1131">
        <v>19</v>
      </c>
      <c r="F1131">
        <v>14</v>
      </c>
      <c r="G1131" t="s">
        <v>283</v>
      </c>
      <c r="H1131" t="s">
        <v>71</v>
      </c>
      <c r="I1131" t="s">
        <v>9</v>
      </c>
    </row>
    <row r="1132" spans="1:9" hidden="1">
      <c r="A1132" t="s">
        <v>6</v>
      </c>
      <c r="B1132" t="s">
        <v>29</v>
      </c>
      <c r="C1132" s="1">
        <v>41729</v>
      </c>
      <c r="D1132" t="s">
        <v>13</v>
      </c>
      <c r="E1132">
        <v>16</v>
      </c>
      <c r="F1132">
        <v>14</v>
      </c>
      <c r="G1132" t="s">
        <v>283</v>
      </c>
      <c r="H1132" t="s">
        <v>71</v>
      </c>
      <c r="I1132" t="s">
        <v>13</v>
      </c>
    </row>
    <row r="1133" spans="1:9" hidden="1">
      <c r="A1133" t="s">
        <v>6</v>
      </c>
      <c r="B1133" t="s">
        <v>29</v>
      </c>
      <c r="C1133" s="1">
        <v>41729</v>
      </c>
      <c r="D1133" t="s">
        <v>31</v>
      </c>
      <c r="E1133">
        <v>5</v>
      </c>
      <c r="F1133">
        <v>14</v>
      </c>
      <c r="G1133" t="s">
        <v>283</v>
      </c>
      <c r="H1133" t="s">
        <v>71</v>
      </c>
      <c r="I1133" t="s">
        <v>260</v>
      </c>
    </row>
    <row r="1134" spans="1:9" hidden="1">
      <c r="A1134" t="s">
        <v>6</v>
      </c>
      <c r="B1134" t="s">
        <v>7</v>
      </c>
      <c r="C1134" s="1">
        <v>41736</v>
      </c>
      <c r="D1134" t="s">
        <v>30</v>
      </c>
      <c r="E1134">
        <v>8</v>
      </c>
      <c r="F1134">
        <v>15</v>
      </c>
      <c r="G1134" t="s">
        <v>283</v>
      </c>
      <c r="H1134" t="s">
        <v>71</v>
      </c>
      <c r="I1134" t="s">
        <v>30</v>
      </c>
    </row>
    <row r="1135" spans="1:9" hidden="1">
      <c r="A1135" t="s">
        <v>6</v>
      </c>
      <c r="B1135" t="s">
        <v>7</v>
      </c>
      <c r="C1135" s="1">
        <v>41736</v>
      </c>
      <c r="D1135" t="s">
        <v>9</v>
      </c>
      <c r="E1135">
        <v>12</v>
      </c>
      <c r="F1135">
        <v>15</v>
      </c>
      <c r="G1135" t="s">
        <v>283</v>
      </c>
      <c r="H1135" t="s">
        <v>71</v>
      </c>
      <c r="I1135" t="s">
        <v>9</v>
      </c>
    </row>
    <row r="1136" spans="1:9" hidden="1">
      <c r="A1136" t="s">
        <v>6</v>
      </c>
      <c r="B1136" t="s">
        <v>7</v>
      </c>
      <c r="C1136" s="1">
        <v>41736</v>
      </c>
      <c r="D1136" t="s">
        <v>13</v>
      </c>
      <c r="E1136">
        <v>20</v>
      </c>
      <c r="F1136">
        <v>15</v>
      </c>
      <c r="G1136" t="s">
        <v>283</v>
      </c>
      <c r="H1136" t="s">
        <v>71</v>
      </c>
      <c r="I1136" t="s">
        <v>13</v>
      </c>
    </row>
    <row r="1137" spans="1:9" hidden="1">
      <c r="A1137" t="s">
        <v>6</v>
      </c>
      <c r="B1137" t="s">
        <v>7</v>
      </c>
      <c r="C1137" s="1">
        <v>41743</v>
      </c>
      <c r="D1137" t="s">
        <v>17</v>
      </c>
      <c r="E1137">
        <v>16</v>
      </c>
      <c r="F1137">
        <v>16</v>
      </c>
      <c r="G1137" t="s">
        <v>283</v>
      </c>
      <c r="H1137" t="s">
        <v>71</v>
      </c>
      <c r="I1137" t="s">
        <v>226</v>
      </c>
    </row>
    <row r="1138" spans="1:9" hidden="1">
      <c r="A1138" t="s">
        <v>6</v>
      </c>
      <c r="B1138" t="s">
        <v>7</v>
      </c>
      <c r="C1138" s="1">
        <v>41743</v>
      </c>
      <c r="D1138" t="s">
        <v>16</v>
      </c>
      <c r="E1138">
        <v>1.5</v>
      </c>
      <c r="F1138">
        <v>16</v>
      </c>
      <c r="G1138" t="s">
        <v>283</v>
      </c>
      <c r="H1138" t="s">
        <v>71</v>
      </c>
      <c r="I1138" t="s">
        <v>16</v>
      </c>
    </row>
    <row r="1139" spans="1:9" hidden="1">
      <c r="A1139" t="s">
        <v>6</v>
      </c>
      <c r="B1139" t="s">
        <v>7</v>
      </c>
      <c r="C1139" s="1">
        <v>41743</v>
      </c>
      <c r="D1139" t="s">
        <v>9</v>
      </c>
      <c r="E1139">
        <v>9.5</v>
      </c>
      <c r="F1139">
        <v>16</v>
      </c>
      <c r="G1139" t="s">
        <v>283</v>
      </c>
      <c r="H1139" t="s">
        <v>71</v>
      </c>
      <c r="I1139" t="s">
        <v>9</v>
      </c>
    </row>
    <row r="1140" spans="1:9" hidden="1">
      <c r="A1140" t="s">
        <v>6</v>
      </c>
      <c r="B1140" t="s">
        <v>7</v>
      </c>
      <c r="C1140" s="1">
        <v>41743</v>
      </c>
      <c r="D1140" t="s">
        <v>13</v>
      </c>
      <c r="E1140">
        <v>13</v>
      </c>
      <c r="F1140">
        <v>16</v>
      </c>
      <c r="G1140" t="s">
        <v>283</v>
      </c>
      <c r="H1140" t="s">
        <v>71</v>
      </c>
      <c r="I1140" t="s">
        <v>13</v>
      </c>
    </row>
    <row r="1141" spans="1:9" hidden="1">
      <c r="A1141" t="s">
        <v>6</v>
      </c>
      <c r="B1141" t="s">
        <v>7</v>
      </c>
      <c r="C1141" s="1">
        <v>41750</v>
      </c>
      <c r="D1141" t="s">
        <v>8</v>
      </c>
      <c r="E1141">
        <v>12</v>
      </c>
      <c r="F1141">
        <v>17</v>
      </c>
      <c r="G1141" t="s">
        <v>283</v>
      </c>
      <c r="H1141" t="s">
        <v>71</v>
      </c>
      <c r="I1141" t="s">
        <v>8</v>
      </c>
    </row>
    <row r="1142" spans="1:9" hidden="1">
      <c r="A1142" t="s">
        <v>6</v>
      </c>
      <c r="B1142" t="s">
        <v>7</v>
      </c>
      <c r="C1142" s="1">
        <v>41750</v>
      </c>
      <c r="D1142" t="s">
        <v>17</v>
      </c>
      <c r="E1142">
        <v>9</v>
      </c>
      <c r="F1142">
        <v>17</v>
      </c>
      <c r="G1142" t="s">
        <v>283</v>
      </c>
      <c r="H1142" t="s">
        <v>71</v>
      </c>
      <c r="I1142" t="s">
        <v>226</v>
      </c>
    </row>
    <row r="1143" spans="1:9" hidden="1">
      <c r="A1143" t="s">
        <v>6</v>
      </c>
      <c r="B1143" t="s">
        <v>7</v>
      </c>
      <c r="C1143" s="1">
        <v>41750</v>
      </c>
      <c r="D1143" t="s">
        <v>27</v>
      </c>
      <c r="E1143">
        <v>8</v>
      </c>
      <c r="F1143">
        <v>17</v>
      </c>
      <c r="G1143" t="s">
        <v>283</v>
      </c>
      <c r="H1143" t="s">
        <v>71</v>
      </c>
      <c r="I1143" t="s">
        <v>27</v>
      </c>
    </row>
    <row r="1144" spans="1:9" hidden="1">
      <c r="A1144" t="s">
        <v>6</v>
      </c>
      <c r="B1144" t="s">
        <v>7</v>
      </c>
      <c r="C1144" s="1">
        <v>41750</v>
      </c>
      <c r="D1144" t="s">
        <v>9</v>
      </c>
      <c r="E1144">
        <v>11</v>
      </c>
      <c r="F1144">
        <v>17</v>
      </c>
      <c r="G1144" t="s">
        <v>283</v>
      </c>
      <c r="H1144" t="s">
        <v>71</v>
      </c>
      <c r="I1144" t="s">
        <v>9</v>
      </c>
    </row>
    <row r="1145" spans="1:9" hidden="1">
      <c r="A1145" t="s">
        <v>6</v>
      </c>
      <c r="B1145" t="s">
        <v>7</v>
      </c>
      <c r="C1145" s="1">
        <v>41757</v>
      </c>
      <c r="D1145" t="s">
        <v>30</v>
      </c>
      <c r="E1145">
        <v>8</v>
      </c>
      <c r="F1145">
        <v>18</v>
      </c>
      <c r="G1145" t="s">
        <v>283</v>
      </c>
      <c r="H1145" t="s">
        <v>71</v>
      </c>
      <c r="I1145" t="s">
        <v>30</v>
      </c>
    </row>
    <row r="1146" spans="1:9" hidden="1">
      <c r="A1146" t="s">
        <v>6</v>
      </c>
      <c r="B1146" t="s">
        <v>7</v>
      </c>
      <c r="C1146" s="1">
        <v>41757</v>
      </c>
      <c r="D1146" t="s">
        <v>8</v>
      </c>
      <c r="E1146">
        <v>12</v>
      </c>
      <c r="F1146">
        <v>18</v>
      </c>
      <c r="G1146" t="s">
        <v>283</v>
      </c>
      <c r="H1146" t="s">
        <v>71</v>
      </c>
      <c r="I1146" t="s">
        <v>8</v>
      </c>
    </row>
    <row r="1147" spans="1:9" hidden="1">
      <c r="A1147" t="s">
        <v>6</v>
      </c>
      <c r="B1147" t="s">
        <v>7</v>
      </c>
      <c r="C1147" s="1">
        <v>41757</v>
      </c>
      <c r="D1147" t="s">
        <v>17</v>
      </c>
      <c r="E1147">
        <v>8</v>
      </c>
      <c r="F1147">
        <v>18</v>
      </c>
      <c r="G1147" t="s">
        <v>283</v>
      </c>
      <c r="H1147" t="s">
        <v>71</v>
      </c>
      <c r="I1147" t="s">
        <v>226</v>
      </c>
    </row>
    <row r="1148" spans="1:9" hidden="1">
      <c r="A1148" t="s">
        <v>6</v>
      </c>
      <c r="B1148" t="s">
        <v>7</v>
      </c>
      <c r="C1148" s="1">
        <v>41757</v>
      </c>
      <c r="D1148" t="s">
        <v>27</v>
      </c>
      <c r="E1148">
        <v>4</v>
      </c>
      <c r="F1148">
        <v>18</v>
      </c>
      <c r="G1148" t="s">
        <v>283</v>
      </c>
      <c r="H1148" t="s">
        <v>71</v>
      </c>
      <c r="I1148" t="s">
        <v>27</v>
      </c>
    </row>
    <row r="1149" spans="1:9" hidden="1">
      <c r="A1149" t="s">
        <v>6</v>
      </c>
      <c r="B1149" t="s">
        <v>7</v>
      </c>
      <c r="C1149" s="1">
        <v>41757</v>
      </c>
      <c r="D1149" t="s">
        <v>9</v>
      </c>
      <c r="E1149">
        <v>8</v>
      </c>
      <c r="F1149">
        <v>18</v>
      </c>
      <c r="G1149" t="s">
        <v>283</v>
      </c>
      <c r="H1149" t="s">
        <v>71</v>
      </c>
      <c r="I1149" t="s">
        <v>9</v>
      </c>
    </row>
    <row r="1150" spans="1:9" hidden="1">
      <c r="A1150" t="s">
        <v>6</v>
      </c>
      <c r="B1150" t="s">
        <v>74</v>
      </c>
      <c r="C1150" s="1">
        <v>41764</v>
      </c>
      <c r="D1150" t="s">
        <v>12</v>
      </c>
      <c r="E1150">
        <v>10</v>
      </c>
      <c r="F1150">
        <v>19</v>
      </c>
      <c r="G1150" t="s">
        <v>283</v>
      </c>
      <c r="H1150" t="s">
        <v>71</v>
      </c>
      <c r="I1150" t="s">
        <v>206</v>
      </c>
    </row>
    <row r="1151" spans="1:9" hidden="1">
      <c r="A1151" t="s">
        <v>6</v>
      </c>
      <c r="B1151" t="s">
        <v>74</v>
      </c>
      <c r="C1151" s="1">
        <v>41764</v>
      </c>
      <c r="D1151" t="s">
        <v>8</v>
      </c>
      <c r="E1151">
        <v>6</v>
      </c>
      <c r="F1151">
        <v>19</v>
      </c>
      <c r="G1151" t="s">
        <v>283</v>
      </c>
      <c r="H1151" t="s">
        <v>71</v>
      </c>
      <c r="I1151" t="s">
        <v>8</v>
      </c>
    </row>
    <row r="1152" spans="1:9" hidden="1">
      <c r="A1152" t="s">
        <v>6</v>
      </c>
      <c r="B1152" t="s">
        <v>74</v>
      </c>
      <c r="C1152" s="1">
        <v>41764</v>
      </c>
      <c r="D1152" t="s">
        <v>9</v>
      </c>
      <c r="E1152">
        <v>17</v>
      </c>
      <c r="F1152">
        <v>19</v>
      </c>
      <c r="G1152" t="s">
        <v>283</v>
      </c>
      <c r="H1152" t="s">
        <v>71</v>
      </c>
      <c r="I1152" t="s">
        <v>9</v>
      </c>
    </row>
    <row r="1153" spans="1:9" hidden="1">
      <c r="A1153" t="s">
        <v>6</v>
      </c>
      <c r="B1153" t="s">
        <v>74</v>
      </c>
      <c r="C1153" s="1">
        <v>41764</v>
      </c>
      <c r="D1153" t="s">
        <v>13</v>
      </c>
      <c r="E1153">
        <v>7</v>
      </c>
      <c r="F1153">
        <v>19</v>
      </c>
      <c r="G1153" t="s">
        <v>283</v>
      </c>
      <c r="H1153" t="s">
        <v>71</v>
      </c>
      <c r="I1153" t="s">
        <v>13</v>
      </c>
    </row>
    <row r="1154" spans="1:9" hidden="1">
      <c r="A1154" t="s">
        <v>6</v>
      </c>
      <c r="B1154" t="s">
        <v>74</v>
      </c>
      <c r="C1154" s="1">
        <v>41771</v>
      </c>
      <c r="D1154" t="s">
        <v>8</v>
      </c>
      <c r="E1154">
        <v>12</v>
      </c>
      <c r="F1154">
        <v>20</v>
      </c>
      <c r="G1154" t="s">
        <v>283</v>
      </c>
      <c r="H1154" t="s">
        <v>71</v>
      </c>
      <c r="I1154" t="s">
        <v>8</v>
      </c>
    </row>
    <row r="1155" spans="1:9" hidden="1">
      <c r="A1155" t="s">
        <v>6</v>
      </c>
      <c r="B1155" t="s">
        <v>74</v>
      </c>
      <c r="C1155" s="1">
        <v>41771</v>
      </c>
      <c r="D1155" t="s">
        <v>9</v>
      </c>
      <c r="E1155">
        <v>15</v>
      </c>
      <c r="F1155">
        <v>20</v>
      </c>
      <c r="G1155" t="s">
        <v>283</v>
      </c>
      <c r="H1155" t="s">
        <v>71</v>
      </c>
      <c r="I1155" t="s">
        <v>9</v>
      </c>
    </row>
    <row r="1156" spans="1:9" hidden="1">
      <c r="A1156" t="s">
        <v>6</v>
      </c>
      <c r="B1156" t="s">
        <v>74</v>
      </c>
      <c r="C1156" s="1">
        <v>41771</v>
      </c>
      <c r="D1156" t="s">
        <v>13</v>
      </c>
      <c r="E1156">
        <v>13</v>
      </c>
      <c r="F1156">
        <v>20</v>
      </c>
      <c r="G1156" t="s">
        <v>283</v>
      </c>
      <c r="H1156" t="s">
        <v>71</v>
      </c>
      <c r="I1156" t="s">
        <v>13</v>
      </c>
    </row>
    <row r="1157" spans="1:9" hidden="1">
      <c r="A1157" t="s">
        <v>6</v>
      </c>
      <c r="B1157" t="s">
        <v>74</v>
      </c>
      <c r="C1157" s="1">
        <v>41778</v>
      </c>
      <c r="D1157" t="s">
        <v>8</v>
      </c>
      <c r="E1157">
        <v>3</v>
      </c>
      <c r="F1157">
        <v>21</v>
      </c>
      <c r="G1157" t="s">
        <v>283</v>
      </c>
      <c r="H1157" t="s">
        <v>71</v>
      </c>
      <c r="I1157" t="s">
        <v>8</v>
      </c>
    </row>
    <row r="1158" spans="1:9" hidden="1">
      <c r="A1158" t="s">
        <v>6</v>
      </c>
      <c r="B1158" t="s">
        <v>74</v>
      </c>
      <c r="C1158" s="1">
        <v>41778</v>
      </c>
      <c r="D1158" t="s">
        <v>9</v>
      </c>
      <c r="E1158">
        <v>19</v>
      </c>
      <c r="F1158">
        <v>21</v>
      </c>
      <c r="G1158" t="s">
        <v>283</v>
      </c>
      <c r="H1158" t="s">
        <v>71</v>
      </c>
      <c r="I1158" t="s">
        <v>9</v>
      </c>
    </row>
    <row r="1159" spans="1:9" hidden="1">
      <c r="A1159" t="s">
        <v>6</v>
      </c>
      <c r="B1159" t="s">
        <v>74</v>
      </c>
      <c r="C1159" s="1">
        <v>41778</v>
      </c>
      <c r="D1159" t="s">
        <v>13</v>
      </c>
      <c r="E1159">
        <v>18</v>
      </c>
      <c r="F1159">
        <v>21</v>
      </c>
      <c r="G1159" t="s">
        <v>283</v>
      </c>
      <c r="H1159" t="s">
        <v>71</v>
      </c>
      <c r="I1159" t="s">
        <v>13</v>
      </c>
    </row>
    <row r="1160" spans="1:9" hidden="1">
      <c r="A1160" t="s">
        <v>6</v>
      </c>
      <c r="B1160" t="s">
        <v>74</v>
      </c>
      <c r="C1160" s="1">
        <v>41785</v>
      </c>
      <c r="D1160" t="s">
        <v>34</v>
      </c>
      <c r="E1160">
        <v>1.5</v>
      </c>
      <c r="F1160">
        <v>22</v>
      </c>
      <c r="G1160" t="s">
        <v>283</v>
      </c>
      <c r="H1160" t="s">
        <v>71</v>
      </c>
      <c r="I1160" t="s">
        <v>34</v>
      </c>
    </row>
    <row r="1161" spans="1:9" hidden="1">
      <c r="A1161" t="s">
        <v>6</v>
      </c>
      <c r="B1161" t="s">
        <v>74</v>
      </c>
      <c r="C1161" s="1">
        <v>41785</v>
      </c>
      <c r="D1161" t="s">
        <v>8</v>
      </c>
      <c r="E1161">
        <v>11</v>
      </c>
      <c r="F1161">
        <v>22</v>
      </c>
      <c r="G1161" t="s">
        <v>283</v>
      </c>
      <c r="H1161" t="s">
        <v>71</v>
      </c>
      <c r="I1161" t="s">
        <v>8</v>
      </c>
    </row>
    <row r="1162" spans="1:9" hidden="1">
      <c r="A1162" t="s">
        <v>6</v>
      </c>
      <c r="B1162" t="s">
        <v>74</v>
      </c>
      <c r="C1162" s="1">
        <v>41785</v>
      </c>
      <c r="D1162" t="s">
        <v>16</v>
      </c>
      <c r="E1162">
        <v>1.5</v>
      </c>
      <c r="F1162">
        <v>22</v>
      </c>
      <c r="G1162" t="s">
        <v>283</v>
      </c>
      <c r="H1162" t="s">
        <v>71</v>
      </c>
      <c r="I1162" t="s">
        <v>16</v>
      </c>
    </row>
    <row r="1163" spans="1:9" hidden="1">
      <c r="A1163" t="s">
        <v>6</v>
      </c>
      <c r="B1163" t="s">
        <v>74</v>
      </c>
      <c r="C1163" s="1">
        <v>41785</v>
      </c>
      <c r="D1163" t="s">
        <v>9</v>
      </c>
      <c r="E1163">
        <v>17</v>
      </c>
      <c r="F1163">
        <v>22</v>
      </c>
      <c r="G1163" t="s">
        <v>283</v>
      </c>
      <c r="H1163" t="s">
        <v>71</v>
      </c>
      <c r="I1163" t="s">
        <v>9</v>
      </c>
    </row>
    <row r="1164" spans="1:9" hidden="1">
      <c r="A1164" t="s">
        <v>6</v>
      </c>
      <c r="B1164" t="s">
        <v>74</v>
      </c>
      <c r="C1164" s="1">
        <v>41785</v>
      </c>
      <c r="D1164" t="s">
        <v>20</v>
      </c>
      <c r="E1164">
        <v>8</v>
      </c>
      <c r="F1164">
        <v>22</v>
      </c>
      <c r="G1164" t="s">
        <v>283</v>
      </c>
      <c r="H1164" t="s">
        <v>71</v>
      </c>
      <c r="I1164" t="s">
        <v>228</v>
      </c>
    </row>
    <row r="1165" spans="1:9" hidden="1">
      <c r="A1165" t="s">
        <v>6</v>
      </c>
      <c r="B1165" t="s">
        <v>74</v>
      </c>
      <c r="C1165" s="1">
        <v>41785</v>
      </c>
      <c r="D1165" t="s">
        <v>85</v>
      </c>
      <c r="E1165">
        <v>1</v>
      </c>
      <c r="F1165">
        <v>22</v>
      </c>
      <c r="G1165" t="s">
        <v>283</v>
      </c>
      <c r="H1165" t="s">
        <v>71</v>
      </c>
      <c r="I1165" t="s">
        <v>229</v>
      </c>
    </row>
    <row r="1166" spans="1:9" hidden="1">
      <c r="A1166" t="s">
        <v>6</v>
      </c>
      <c r="B1166" t="s">
        <v>75</v>
      </c>
      <c r="C1166" s="1">
        <v>41792</v>
      </c>
      <c r="D1166" t="s">
        <v>30</v>
      </c>
      <c r="E1166">
        <v>8</v>
      </c>
      <c r="F1166">
        <v>23</v>
      </c>
      <c r="G1166" t="s">
        <v>283</v>
      </c>
      <c r="H1166" t="s">
        <v>71</v>
      </c>
      <c r="I1166" t="s">
        <v>30</v>
      </c>
    </row>
    <row r="1167" spans="1:9" hidden="1">
      <c r="A1167" t="s">
        <v>6</v>
      </c>
      <c r="B1167" t="s">
        <v>75</v>
      </c>
      <c r="C1167" s="1">
        <v>41792</v>
      </c>
      <c r="D1167" t="s">
        <v>12</v>
      </c>
      <c r="E1167">
        <v>4</v>
      </c>
      <c r="F1167">
        <v>23</v>
      </c>
      <c r="G1167" t="s">
        <v>283</v>
      </c>
      <c r="H1167" t="s">
        <v>71</v>
      </c>
      <c r="I1167" t="s">
        <v>206</v>
      </c>
    </row>
    <row r="1168" spans="1:9" hidden="1">
      <c r="A1168" t="s">
        <v>6</v>
      </c>
      <c r="B1168" t="s">
        <v>75</v>
      </c>
      <c r="C1168" s="1">
        <v>41792</v>
      </c>
      <c r="D1168" t="s">
        <v>9</v>
      </c>
      <c r="E1168">
        <v>15</v>
      </c>
      <c r="F1168">
        <v>23</v>
      </c>
      <c r="G1168" t="s">
        <v>283</v>
      </c>
      <c r="H1168" t="s">
        <v>71</v>
      </c>
      <c r="I1168" t="s">
        <v>9</v>
      </c>
    </row>
    <row r="1169" spans="1:9" hidden="1">
      <c r="A1169" t="s">
        <v>6</v>
      </c>
      <c r="B1169" t="s">
        <v>75</v>
      </c>
      <c r="C1169" s="1">
        <v>41792</v>
      </c>
      <c r="D1169" t="s">
        <v>13</v>
      </c>
      <c r="E1169">
        <v>13</v>
      </c>
      <c r="F1169">
        <v>23</v>
      </c>
      <c r="G1169" t="s">
        <v>283</v>
      </c>
      <c r="H1169" t="s">
        <v>71</v>
      </c>
      <c r="I1169" t="s">
        <v>13</v>
      </c>
    </row>
    <row r="1170" spans="1:9" hidden="1">
      <c r="A1170" t="s">
        <v>6</v>
      </c>
      <c r="B1170" t="s">
        <v>75</v>
      </c>
      <c r="C1170" s="1">
        <v>41799</v>
      </c>
      <c r="D1170" t="s">
        <v>36</v>
      </c>
      <c r="E1170">
        <v>3</v>
      </c>
      <c r="F1170">
        <v>24</v>
      </c>
      <c r="G1170" t="s">
        <v>283</v>
      </c>
      <c r="H1170" t="s">
        <v>71</v>
      </c>
      <c r="I1170" t="s">
        <v>213</v>
      </c>
    </row>
    <row r="1171" spans="1:9" hidden="1">
      <c r="A1171" t="s">
        <v>6</v>
      </c>
      <c r="B1171" t="s">
        <v>75</v>
      </c>
      <c r="C1171" s="1">
        <v>41799</v>
      </c>
      <c r="D1171" t="s">
        <v>12</v>
      </c>
      <c r="E1171">
        <v>15</v>
      </c>
      <c r="F1171">
        <v>24</v>
      </c>
      <c r="G1171" t="s">
        <v>283</v>
      </c>
      <c r="H1171" t="s">
        <v>71</v>
      </c>
      <c r="I1171" t="s">
        <v>206</v>
      </c>
    </row>
    <row r="1172" spans="1:9" hidden="1">
      <c r="A1172" t="s">
        <v>6</v>
      </c>
      <c r="B1172" t="s">
        <v>75</v>
      </c>
      <c r="C1172" s="1">
        <v>41799</v>
      </c>
      <c r="D1172" t="s">
        <v>9</v>
      </c>
      <c r="E1172">
        <v>16</v>
      </c>
      <c r="F1172">
        <v>24</v>
      </c>
      <c r="G1172" t="s">
        <v>283</v>
      </c>
      <c r="H1172" t="s">
        <v>71</v>
      </c>
      <c r="I1172" t="s">
        <v>9</v>
      </c>
    </row>
    <row r="1173" spans="1:9" hidden="1">
      <c r="A1173" t="s">
        <v>6</v>
      </c>
      <c r="B1173" t="s">
        <v>75</v>
      </c>
      <c r="C1173" s="1">
        <v>41799</v>
      </c>
      <c r="D1173" t="s">
        <v>13</v>
      </c>
      <c r="E1173">
        <v>6</v>
      </c>
      <c r="F1173">
        <v>24</v>
      </c>
      <c r="G1173" t="s">
        <v>283</v>
      </c>
      <c r="H1173" t="s">
        <v>71</v>
      </c>
      <c r="I1173" t="s">
        <v>13</v>
      </c>
    </row>
    <row r="1174" spans="1:9" hidden="1">
      <c r="A1174" t="s">
        <v>6</v>
      </c>
      <c r="B1174" t="s">
        <v>75</v>
      </c>
      <c r="C1174" s="1">
        <v>41806</v>
      </c>
      <c r="D1174" t="s">
        <v>34</v>
      </c>
      <c r="E1174">
        <v>4</v>
      </c>
      <c r="F1174">
        <v>25</v>
      </c>
      <c r="G1174" t="s">
        <v>283</v>
      </c>
      <c r="H1174" t="s">
        <v>71</v>
      </c>
      <c r="I1174" t="s">
        <v>34</v>
      </c>
    </row>
    <row r="1175" spans="1:9" hidden="1">
      <c r="A1175" t="s">
        <v>6</v>
      </c>
      <c r="B1175" t="s">
        <v>75</v>
      </c>
      <c r="C1175" s="1">
        <v>41806</v>
      </c>
      <c r="D1175" t="s">
        <v>12</v>
      </c>
      <c r="E1175">
        <v>9</v>
      </c>
      <c r="F1175">
        <v>25</v>
      </c>
      <c r="G1175" t="s">
        <v>283</v>
      </c>
      <c r="H1175" t="s">
        <v>71</v>
      </c>
      <c r="I1175" t="s">
        <v>206</v>
      </c>
    </row>
    <row r="1176" spans="1:9" hidden="1">
      <c r="A1176" t="s">
        <v>6</v>
      </c>
      <c r="B1176" t="s">
        <v>75</v>
      </c>
      <c r="C1176" s="1">
        <v>41806</v>
      </c>
      <c r="D1176" t="s">
        <v>8</v>
      </c>
      <c r="E1176">
        <v>7</v>
      </c>
      <c r="F1176">
        <v>25</v>
      </c>
      <c r="G1176" t="s">
        <v>283</v>
      </c>
      <c r="H1176" t="s">
        <v>71</v>
      </c>
      <c r="I1176" t="s">
        <v>8</v>
      </c>
    </row>
    <row r="1177" spans="1:9" hidden="1">
      <c r="A1177" t="s">
        <v>6</v>
      </c>
      <c r="B1177" t="s">
        <v>75</v>
      </c>
      <c r="C1177" s="1">
        <v>41806</v>
      </c>
      <c r="D1177" t="s">
        <v>17</v>
      </c>
      <c r="E1177">
        <v>4</v>
      </c>
      <c r="F1177">
        <v>25</v>
      </c>
      <c r="G1177" t="s">
        <v>283</v>
      </c>
      <c r="H1177" t="s">
        <v>71</v>
      </c>
      <c r="I1177" t="s">
        <v>226</v>
      </c>
    </row>
    <row r="1178" spans="1:9" hidden="1">
      <c r="A1178" t="s">
        <v>6</v>
      </c>
      <c r="B1178" t="s">
        <v>75</v>
      </c>
      <c r="C1178" s="1">
        <v>41806</v>
      </c>
      <c r="D1178" t="s">
        <v>97</v>
      </c>
      <c r="E1178">
        <v>1</v>
      </c>
      <c r="F1178">
        <v>25</v>
      </c>
      <c r="G1178" t="s">
        <v>283</v>
      </c>
      <c r="H1178" t="s">
        <v>71</v>
      </c>
      <c r="I1178" t="s">
        <v>97</v>
      </c>
    </row>
    <row r="1179" spans="1:9" hidden="1">
      <c r="A1179" t="s">
        <v>6</v>
      </c>
      <c r="B1179" t="s">
        <v>75</v>
      </c>
      <c r="C1179" s="1">
        <v>41806</v>
      </c>
      <c r="D1179" t="s">
        <v>9</v>
      </c>
      <c r="E1179">
        <v>9</v>
      </c>
      <c r="F1179">
        <v>25</v>
      </c>
      <c r="G1179" t="s">
        <v>283</v>
      </c>
      <c r="H1179" t="s">
        <v>71</v>
      </c>
      <c r="I1179" t="s">
        <v>9</v>
      </c>
    </row>
    <row r="1180" spans="1:9" hidden="1">
      <c r="A1180" t="s">
        <v>6</v>
      </c>
      <c r="B1180" t="s">
        <v>75</v>
      </c>
      <c r="C1180" s="1">
        <v>41806</v>
      </c>
      <c r="D1180" t="s">
        <v>13</v>
      </c>
      <c r="E1180">
        <v>6</v>
      </c>
      <c r="F1180">
        <v>25</v>
      </c>
      <c r="G1180" t="s">
        <v>283</v>
      </c>
      <c r="H1180" t="s">
        <v>71</v>
      </c>
      <c r="I1180" t="s">
        <v>13</v>
      </c>
    </row>
    <row r="1181" spans="1:9" hidden="1">
      <c r="A1181" t="s">
        <v>6</v>
      </c>
      <c r="B1181" t="s">
        <v>75</v>
      </c>
      <c r="C1181" s="1">
        <v>41813</v>
      </c>
      <c r="D1181" t="s">
        <v>36</v>
      </c>
      <c r="E1181">
        <v>2</v>
      </c>
      <c r="F1181">
        <v>26</v>
      </c>
      <c r="G1181" t="s">
        <v>283</v>
      </c>
      <c r="H1181" t="s">
        <v>71</v>
      </c>
      <c r="I1181" t="s">
        <v>213</v>
      </c>
    </row>
    <row r="1182" spans="1:9" hidden="1">
      <c r="A1182" t="s">
        <v>6</v>
      </c>
      <c r="B1182" t="s">
        <v>75</v>
      </c>
      <c r="C1182" s="1">
        <v>41813</v>
      </c>
      <c r="D1182" t="s">
        <v>9</v>
      </c>
      <c r="E1182">
        <v>24</v>
      </c>
      <c r="F1182">
        <v>26</v>
      </c>
      <c r="G1182" t="s">
        <v>283</v>
      </c>
      <c r="H1182" t="s">
        <v>71</v>
      </c>
      <c r="I1182" t="s">
        <v>9</v>
      </c>
    </row>
    <row r="1183" spans="1:9" hidden="1">
      <c r="A1183" t="s">
        <v>6</v>
      </c>
      <c r="B1183" t="s">
        <v>75</v>
      </c>
      <c r="C1183" s="1">
        <v>41813</v>
      </c>
      <c r="D1183" t="s">
        <v>13</v>
      </c>
      <c r="E1183">
        <v>14</v>
      </c>
      <c r="F1183">
        <v>26</v>
      </c>
      <c r="G1183" t="s">
        <v>283</v>
      </c>
      <c r="H1183" t="s">
        <v>71</v>
      </c>
      <c r="I1183" t="s">
        <v>13</v>
      </c>
    </row>
    <row r="1184" spans="1:9" hidden="1">
      <c r="A1184" t="s">
        <v>6</v>
      </c>
      <c r="B1184" t="s">
        <v>75</v>
      </c>
      <c r="C1184" s="1">
        <v>41820</v>
      </c>
      <c r="D1184" t="s">
        <v>8</v>
      </c>
      <c r="E1184">
        <v>6</v>
      </c>
      <c r="F1184">
        <v>27</v>
      </c>
      <c r="G1184" t="s">
        <v>283</v>
      </c>
      <c r="H1184" t="s">
        <v>71</v>
      </c>
      <c r="I1184" t="s">
        <v>8</v>
      </c>
    </row>
    <row r="1185" spans="1:9" hidden="1">
      <c r="A1185" t="s">
        <v>6</v>
      </c>
      <c r="B1185" t="s">
        <v>75</v>
      </c>
      <c r="C1185" s="1">
        <v>41820</v>
      </c>
      <c r="D1185" t="s">
        <v>9</v>
      </c>
      <c r="E1185">
        <v>13</v>
      </c>
      <c r="F1185">
        <v>27</v>
      </c>
      <c r="G1185" t="s">
        <v>283</v>
      </c>
      <c r="H1185" t="s">
        <v>71</v>
      </c>
      <c r="I1185" t="s">
        <v>9</v>
      </c>
    </row>
    <row r="1186" spans="1:9" hidden="1">
      <c r="A1186" t="s">
        <v>6</v>
      </c>
      <c r="B1186" t="s">
        <v>75</v>
      </c>
      <c r="C1186" s="1">
        <v>41820</v>
      </c>
      <c r="D1186" t="s">
        <v>13</v>
      </c>
      <c r="E1186">
        <v>3</v>
      </c>
      <c r="F1186">
        <v>27</v>
      </c>
      <c r="G1186" t="s">
        <v>283</v>
      </c>
      <c r="H1186" t="s">
        <v>71</v>
      </c>
      <c r="I1186" t="s">
        <v>13</v>
      </c>
    </row>
    <row r="1187" spans="1:9" hidden="1">
      <c r="A1187" t="s">
        <v>6</v>
      </c>
      <c r="B1187" t="s">
        <v>75</v>
      </c>
      <c r="C1187" s="1">
        <v>41820</v>
      </c>
      <c r="D1187" t="s">
        <v>95</v>
      </c>
      <c r="E1187">
        <v>18</v>
      </c>
      <c r="F1187">
        <v>27</v>
      </c>
      <c r="G1187" t="s">
        <v>283</v>
      </c>
      <c r="H1187" t="s">
        <v>71</v>
      </c>
      <c r="I1187" t="s">
        <v>238</v>
      </c>
    </row>
    <row r="1188" spans="1:9" hidden="1">
      <c r="A1188" t="s">
        <v>6</v>
      </c>
      <c r="B1188" t="s">
        <v>77</v>
      </c>
      <c r="C1188" s="1">
        <v>41827</v>
      </c>
      <c r="D1188" t="s">
        <v>8</v>
      </c>
      <c r="E1188">
        <v>4</v>
      </c>
      <c r="F1188">
        <v>28</v>
      </c>
      <c r="G1188" t="s">
        <v>283</v>
      </c>
      <c r="H1188" t="s">
        <v>71</v>
      </c>
      <c r="I1188" t="s">
        <v>8</v>
      </c>
    </row>
    <row r="1189" spans="1:9" hidden="1">
      <c r="A1189" t="s">
        <v>6</v>
      </c>
      <c r="B1189" t="s">
        <v>77</v>
      </c>
      <c r="C1189" s="1">
        <v>41827</v>
      </c>
      <c r="D1189" t="s">
        <v>78</v>
      </c>
      <c r="E1189">
        <v>2</v>
      </c>
      <c r="F1189">
        <v>28</v>
      </c>
      <c r="G1189" t="s">
        <v>283</v>
      </c>
      <c r="H1189" t="s">
        <v>71</v>
      </c>
      <c r="I1189" t="s">
        <v>208</v>
      </c>
    </row>
    <row r="1190" spans="1:9" hidden="1">
      <c r="A1190" t="s">
        <v>6</v>
      </c>
      <c r="B1190" t="s">
        <v>77</v>
      </c>
      <c r="C1190" s="1">
        <v>41827</v>
      </c>
      <c r="D1190" t="s">
        <v>9</v>
      </c>
      <c r="E1190">
        <v>8</v>
      </c>
      <c r="F1190">
        <v>28</v>
      </c>
      <c r="G1190" t="s">
        <v>283</v>
      </c>
      <c r="H1190" t="s">
        <v>71</v>
      </c>
      <c r="I1190" t="s">
        <v>9</v>
      </c>
    </row>
    <row r="1191" spans="1:9" hidden="1">
      <c r="A1191" t="s">
        <v>6</v>
      </c>
      <c r="B1191" t="s">
        <v>77</v>
      </c>
      <c r="C1191" s="1">
        <v>41827</v>
      </c>
      <c r="D1191" t="s">
        <v>13</v>
      </c>
      <c r="E1191">
        <v>3</v>
      </c>
      <c r="F1191">
        <v>28</v>
      </c>
      <c r="G1191" t="s">
        <v>283</v>
      </c>
      <c r="H1191" t="s">
        <v>71</v>
      </c>
      <c r="I1191" t="s">
        <v>13</v>
      </c>
    </row>
    <row r="1192" spans="1:9" hidden="1">
      <c r="A1192" t="s">
        <v>6</v>
      </c>
      <c r="B1192" t="s">
        <v>77</v>
      </c>
      <c r="C1192" s="1">
        <v>41827</v>
      </c>
      <c r="D1192" t="s">
        <v>20</v>
      </c>
      <c r="E1192">
        <v>9</v>
      </c>
      <c r="F1192">
        <v>28</v>
      </c>
      <c r="G1192" t="s">
        <v>283</v>
      </c>
      <c r="H1192" t="s">
        <v>71</v>
      </c>
      <c r="I1192" t="s">
        <v>228</v>
      </c>
    </row>
    <row r="1193" spans="1:9" hidden="1">
      <c r="A1193" t="s">
        <v>6</v>
      </c>
      <c r="B1193" t="s">
        <v>77</v>
      </c>
      <c r="C1193" s="1">
        <v>41827</v>
      </c>
      <c r="D1193" t="s">
        <v>95</v>
      </c>
      <c r="E1193">
        <v>14</v>
      </c>
      <c r="F1193">
        <v>28</v>
      </c>
      <c r="G1193" t="s">
        <v>283</v>
      </c>
      <c r="H1193" t="s">
        <v>71</v>
      </c>
      <c r="I1193" t="s">
        <v>238</v>
      </c>
    </row>
    <row r="1194" spans="1:9" hidden="1">
      <c r="A1194" t="s">
        <v>6</v>
      </c>
      <c r="B1194" t="s">
        <v>77</v>
      </c>
      <c r="C1194" s="1">
        <v>41834</v>
      </c>
      <c r="D1194" t="s">
        <v>8</v>
      </c>
      <c r="E1194">
        <v>6</v>
      </c>
      <c r="F1194">
        <v>29</v>
      </c>
      <c r="G1194" t="s">
        <v>283</v>
      </c>
      <c r="H1194" t="s">
        <v>71</v>
      </c>
      <c r="I1194" t="s">
        <v>8</v>
      </c>
    </row>
    <row r="1195" spans="1:9" hidden="1">
      <c r="A1195" t="s">
        <v>6</v>
      </c>
      <c r="B1195" t="s">
        <v>77</v>
      </c>
      <c r="C1195" s="1">
        <v>41834</v>
      </c>
      <c r="D1195" t="s">
        <v>78</v>
      </c>
      <c r="E1195">
        <v>5</v>
      </c>
      <c r="F1195">
        <v>29</v>
      </c>
      <c r="G1195" t="s">
        <v>283</v>
      </c>
      <c r="H1195" t="s">
        <v>71</v>
      </c>
      <c r="I1195" t="s">
        <v>208</v>
      </c>
    </row>
    <row r="1196" spans="1:9" hidden="1">
      <c r="A1196" t="s">
        <v>6</v>
      </c>
      <c r="B1196" t="s">
        <v>77</v>
      </c>
      <c r="C1196" s="1">
        <v>41834</v>
      </c>
      <c r="D1196" t="s">
        <v>9</v>
      </c>
      <c r="E1196">
        <v>11</v>
      </c>
      <c r="F1196">
        <v>29</v>
      </c>
      <c r="G1196" t="s">
        <v>283</v>
      </c>
      <c r="H1196" t="s">
        <v>71</v>
      </c>
      <c r="I1196" t="s">
        <v>9</v>
      </c>
    </row>
    <row r="1197" spans="1:9" hidden="1">
      <c r="A1197" t="s">
        <v>6</v>
      </c>
      <c r="B1197" t="s">
        <v>77</v>
      </c>
      <c r="C1197" s="1">
        <v>41834</v>
      </c>
      <c r="D1197" t="s">
        <v>13</v>
      </c>
      <c r="E1197">
        <v>5</v>
      </c>
      <c r="F1197">
        <v>29</v>
      </c>
      <c r="G1197" t="s">
        <v>283</v>
      </c>
      <c r="H1197" t="s">
        <v>71</v>
      </c>
      <c r="I1197" t="s">
        <v>13</v>
      </c>
    </row>
    <row r="1198" spans="1:9" hidden="1">
      <c r="A1198" t="s">
        <v>6</v>
      </c>
      <c r="B1198" t="s">
        <v>77</v>
      </c>
      <c r="C1198" s="1">
        <v>41834</v>
      </c>
      <c r="D1198" t="s">
        <v>20</v>
      </c>
      <c r="E1198">
        <v>13</v>
      </c>
      <c r="F1198">
        <v>29</v>
      </c>
      <c r="G1198" t="s">
        <v>283</v>
      </c>
      <c r="H1198" t="s">
        <v>71</v>
      </c>
      <c r="I1198" t="s">
        <v>228</v>
      </c>
    </row>
    <row r="1199" spans="1:9" hidden="1">
      <c r="A1199" t="s">
        <v>6</v>
      </c>
      <c r="B1199" t="s">
        <v>77</v>
      </c>
      <c r="C1199" s="1">
        <v>41841</v>
      </c>
      <c r="D1199" t="s">
        <v>93</v>
      </c>
      <c r="E1199">
        <v>3</v>
      </c>
      <c r="F1199">
        <v>30</v>
      </c>
      <c r="G1199" t="s">
        <v>283</v>
      </c>
      <c r="H1199" t="s">
        <v>71</v>
      </c>
      <c r="I1199" t="s">
        <v>211</v>
      </c>
    </row>
    <row r="1200" spans="1:9" hidden="1">
      <c r="A1200" t="s">
        <v>6</v>
      </c>
      <c r="B1200" t="s">
        <v>77</v>
      </c>
      <c r="C1200" s="1">
        <v>41841</v>
      </c>
      <c r="D1200" t="s">
        <v>34</v>
      </c>
      <c r="E1200">
        <v>12</v>
      </c>
      <c r="F1200">
        <v>30</v>
      </c>
      <c r="G1200" t="s">
        <v>283</v>
      </c>
      <c r="H1200" t="s">
        <v>71</v>
      </c>
      <c r="I1200" t="s">
        <v>34</v>
      </c>
    </row>
    <row r="1201" spans="1:9" hidden="1">
      <c r="A1201" t="s">
        <v>6</v>
      </c>
      <c r="B1201" t="s">
        <v>77</v>
      </c>
      <c r="C1201" s="1">
        <v>41841</v>
      </c>
      <c r="D1201" t="s">
        <v>103</v>
      </c>
      <c r="E1201">
        <v>3</v>
      </c>
      <c r="F1201">
        <v>30</v>
      </c>
      <c r="G1201" t="s">
        <v>283</v>
      </c>
      <c r="H1201" t="s">
        <v>71</v>
      </c>
      <c r="I1201" t="s">
        <v>246</v>
      </c>
    </row>
    <row r="1202" spans="1:9" hidden="1">
      <c r="A1202" t="s">
        <v>6</v>
      </c>
      <c r="B1202" t="s">
        <v>77</v>
      </c>
      <c r="C1202" s="1">
        <v>41841</v>
      </c>
      <c r="D1202" t="s">
        <v>9</v>
      </c>
      <c r="E1202">
        <v>9</v>
      </c>
      <c r="F1202">
        <v>30</v>
      </c>
      <c r="G1202" t="s">
        <v>283</v>
      </c>
      <c r="H1202" t="s">
        <v>71</v>
      </c>
      <c r="I1202" t="s">
        <v>9</v>
      </c>
    </row>
    <row r="1203" spans="1:9" hidden="1">
      <c r="A1203" t="s">
        <v>6</v>
      </c>
      <c r="B1203" t="s">
        <v>77</v>
      </c>
      <c r="C1203" s="1">
        <v>41841</v>
      </c>
      <c r="D1203" t="s">
        <v>13</v>
      </c>
      <c r="E1203">
        <v>4</v>
      </c>
      <c r="F1203">
        <v>30</v>
      </c>
      <c r="G1203" t="s">
        <v>283</v>
      </c>
      <c r="H1203" t="s">
        <v>71</v>
      </c>
      <c r="I1203" t="s">
        <v>13</v>
      </c>
    </row>
    <row r="1204" spans="1:9" hidden="1">
      <c r="A1204" t="s">
        <v>6</v>
      </c>
      <c r="B1204" t="s">
        <v>77</v>
      </c>
      <c r="C1204" s="1">
        <v>41841</v>
      </c>
      <c r="D1204" t="s">
        <v>91</v>
      </c>
      <c r="E1204">
        <v>5</v>
      </c>
      <c r="F1204">
        <v>30</v>
      </c>
      <c r="G1204" t="s">
        <v>283</v>
      </c>
      <c r="H1204" t="s">
        <v>71</v>
      </c>
      <c r="I1204" t="s">
        <v>222</v>
      </c>
    </row>
    <row r="1205" spans="1:9" hidden="1">
      <c r="A1205" t="s">
        <v>6</v>
      </c>
      <c r="B1205" t="s">
        <v>77</v>
      </c>
      <c r="C1205" s="1">
        <v>41841</v>
      </c>
      <c r="D1205" t="s">
        <v>95</v>
      </c>
      <c r="E1205">
        <v>4</v>
      </c>
      <c r="F1205">
        <v>30</v>
      </c>
      <c r="G1205" t="s">
        <v>283</v>
      </c>
      <c r="H1205" t="s">
        <v>71</v>
      </c>
      <c r="I1205" t="s">
        <v>238</v>
      </c>
    </row>
    <row r="1206" spans="1:9" hidden="1">
      <c r="A1206" t="s">
        <v>6</v>
      </c>
      <c r="B1206" t="s">
        <v>77</v>
      </c>
      <c r="C1206" s="1">
        <v>41848</v>
      </c>
      <c r="D1206" t="s">
        <v>93</v>
      </c>
      <c r="E1206">
        <v>2</v>
      </c>
      <c r="F1206">
        <v>31</v>
      </c>
      <c r="G1206" t="s">
        <v>283</v>
      </c>
      <c r="H1206" t="s">
        <v>71</v>
      </c>
      <c r="I1206" t="s">
        <v>211</v>
      </c>
    </row>
    <row r="1207" spans="1:9" hidden="1">
      <c r="A1207" t="s">
        <v>6</v>
      </c>
      <c r="B1207" t="s">
        <v>77</v>
      </c>
      <c r="C1207" s="1">
        <v>41848</v>
      </c>
      <c r="D1207" t="s">
        <v>36</v>
      </c>
      <c r="E1207">
        <v>1</v>
      </c>
      <c r="F1207">
        <v>31</v>
      </c>
      <c r="G1207" t="s">
        <v>283</v>
      </c>
      <c r="H1207" t="s">
        <v>71</v>
      </c>
      <c r="I1207" t="s">
        <v>213</v>
      </c>
    </row>
    <row r="1208" spans="1:9" hidden="1">
      <c r="A1208" t="s">
        <v>6</v>
      </c>
      <c r="B1208" t="s">
        <v>77</v>
      </c>
      <c r="C1208" s="1">
        <v>41848</v>
      </c>
      <c r="D1208" t="s">
        <v>16</v>
      </c>
      <c r="E1208">
        <v>0.5</v>
      </c>
      <c r="F1208">
        <v>31</v>
      </c>
      <c r="G1208" t="s">
        <v>283</v>
      </c>
      <c r="H1208" t="s">
        <v>71</v>
      </c>
      <c r="I1208" t="s">
        <v>16</v>
      </c>
    </row>
    <row r="1209" spans="1:9" hidden="1">
      <c r="A1209" t="s">
        <v>6</v>
      </c>
      <c r="B1209" t="s">
        <v>77</v>
      </c>
      <c r="C1209" s="1">
        <v>41848</v>
      </c>
      <c r="D1209" t="s">
        <v>9</v>
      </c>
      <c r="E1209">
        <v>13.5</v>
      </c>
      <c r="F1209">
        <v>31</v>
      </c>
      <c r="G1209" t="s">
        <v>283</v>
      </c>
      <c r="H1209" t="s">
        <v>71</v>
      </c>
      <c r="I1209" t="s">
        <v>9</v>
      </c>
    </row>
    <row r="1210" spans="1:9" hidden="1">
      <c r="A1210" t="s">
        <v>6</v>
      </c>
      <c r="B1210" t="s">
        <v>77</v>
      </c>
      <c r="C1210" s="1">
        <v>41848</v>
      </c>
      <c r="D1210" t="s">
        <v>13</v>
      </c>
      <c r="E1210">
        <v>11</v>
      </c>
      <c r="F1210">
        <v>31</v>
      </c>
      <c r="G1210" t="s">
        <v>283</v>
      </c>
      <c r="H1210" t="s">
        <v>71</v>
      </c>
      <c r="I1210" t="s">
        <v>13</v>
      </c>
    </row>
    <row r="1211" spans="1:9" hidden="1">
      <c r="A1211" t="s">
        <v>6</v>
      </c>
      <c r="B1211" t="s">
        <v>77</v>
      </c>
      <c r="C1211" s="1">
        <v>41848</v>
      </c>
      <c r="D1211" t="s">
        <v>96</v>
      </c>
      <c r="E1211">
        <v>3</v>
      </c>
      <c r="F1211">
        <v>31</v>
      </c>
      <c r="G1211" t="s">
        <v>283</v>
      </c>
      <c r="H1211" t="s">
        <v>71</v>
      </c>
      <c r="I1211" t="s">
        <v>239</v>
      </c>
    </row>
    <row r="1212" spans="1:9" hidden="1">
      <c r="A1212" t="s">
        <v>6</v>
      </c>
      <c r="B1212" t="s">
        <v>77</v>
      </c>
      <c r="C1212" s="1">
        <v>41848</v>
      </c>
      <c r="D1212" t="s">
        <v>95</v>
      </c>
      <c r="E1212">
        <v>9</v>
      </c>
      <c r="F1212">
        <v>31</v>
      </c>
      <c r="G1212" t="s">
        <v>283</v>
      </c>
      <c r="H1212" t="s">
        <v>71</v>
      </c>
      <c r="I1212" t="s">
        <v>238</v>
      </c>
    </row>
    <row r="1213" spans="1:9">
      <c r="A1213" t="s">
        <v>6</v>
      </c>
      <c r="B1213" t="s">
        <v>79</v>
      </c>
      <c r="C1213" s="1">
        <v>41855</v>
      </c>
      <c r="D1213" t="s">
        <v>17</v>
      </c>
      <c r="E1213">
        <v>4</v>
      </c>
      <c r="F1213">
        <v>32</v>
      </c>
      <c r="G1213" t="s">
        <v>283</v>
      </c>
      <c r="H1213" t="s">
        <v>71</v>
      </c>
      <c r="I1213" t="s">
        <v>226</v>
      </c>
    </row>
    <row r="1214" spans="1:9">
      <c r="A1214" t="s">
        <v>6</v>
      </c>
      <c r="B1214" t="s">
        <v>79</v>
      </c>
      <c r="C1214" s="1">
        <v>41855</v>
      </c>
      <c r="D1214" t="s">
        <v>9</v>
      </c>
      <c r="E1214">
        <v>10</v>
      </c>
      <c r="F1214">
        <v>32</v>
      </c>
      <c r="G1214" t="s">
        <v>283</v>
      </c>
      <c r="H1214" t="s">
        <v>71</v>
      </c>
      <c r="I1214" t="s">
        <v>9</v>
      </c>
    </row>
    <row r="1215" spans="1:9">
      <c r="A1215" t="s">
        <v>6</v>
      </c>
      <c r="B1215" t="s">
        <v>79</v>
      </c>
      <c r="C1215" s="1">
        <v>41855</v>
      </c>
      <c r="D1215" t="s">
        <v>95</v>
      </c>
      <c r="E1215">
        <v>26</v>
      </c>
      <c r="F1215">
        <v>32</v>
      </c>
      <c r="G1215" t="s">
        <v>283</v>
      </c>
      <c r="H1215" t="s">
        <v>71</v>
      </c>
      <c r="I1215" t="s">
        <v>238</v>
      </c>
    </row>
    <row r="1216" spans="1:9">
      <c r="A1216" t="s">
        <v>6</v>
      </c>
      <c r="B1216" t="s">
        <v>79</v>
      </c>
      <c r="C1216" s="1">
        <v>41862</v>
      </c>
      <c r="D1216" t="s">
        <v>34</v>
      </c>
      <c r="E1216">
        <v>40</v>
      </c>
      <c r="F1216">
        <v>33</v>
      </c>
      <c r="G1216" t="s">
        <v>283</v>
      </c>
      <c r="H1216" t="s">
        <v>71</v>
      </c>
      <c r="I1216" t="s">
        <v>34</v>
      </c>
    </row>
    <row r="1217" spans="1:9">
      <c r="A1217" t="s">
        <v>6</v>
      </c>
      <c r="B1217" t="s">
        <v>79</v>
      </c>
      <c r="C1217" s="1">
        <v>41869</v>
      </c>
      <c r="D1217" t="s">
        <v>34</v>
      </c>
      <c r="E1217">
        <v>24</v>
      </c>
      <c r="F1217">
        <v>34</v>
      </c>
      <c r="G1217" t="s">
        <v>283</v>
      </c>
      <c r="H1217" t="s">
        <v>71</v>
      </c>
      <c r="I1217" t="s">
        <v>34</v>
      </c>
    </row>
    <row r="1218" spans="1:9">
      <c r="A1218" t="s">
        <v>6</v>
      </c>
      <c r="B1218" t="s">
        <v>79</v>
      </c>
      <c r="C1218" s="1">
        <v>41869</v>
      </c>
      <c r="D1218" t="s">
        <v>36</v>
      </c>
      <c r="E1218">
        <v>8</v>
      </c>
      <c r="F1218">
        <v>34</v>
      </c>
      <c r="G1218" t="s">
        <v>283</v>
      </c>
      <c r="H1218" t="s">
        <v>71</v>
      </c>
      <c r="I1218" t="s">
        <v>213</v>
      </c>
    </row>
    <row r="1219" spans="1:9">
      <c r="A1219" t="s">
        <v>6</v>
      </c>
      <c r="B1219" t="s">
        <v>79</v>
      </c>
      <c r="C1219" s="1">
        <v>41869</v>
      </c>
      <c r="D1219" t="s">
        <v>9</v>
      </c>
      <c r="E1219">
        <v>8</v>
      </c>
      <c r="F1219">
        <v>34</v>
      </c>
      <c r="G1219" t="s">
        <v>283</v>
      </c>
      <c r="H1219" t="s">
        <v>71</v>
      </c>
      <c r="I1219" t="s">
        <v>9</v>
      </c>
    </row>
    <row r="1220" spans="1:9">
      <c r="A1220" t="s">
        <v>6</v>
      </c>
      <c r="B1220" t="s">
        <v>79</v>
      </c>
      <c r="C1220" s="1">
        <v>41876</v>
      </c>
      <c r="D1220" t="s">
        <v>93</v>
      </c>
      <c r="E1220">
        <v>9</v>
      </c>
      <c r="F1220">
        <v>35</v>
      </c>
      <c r="G1220" t="s">
        <v>283</v>
      </c>
      <c r="H1220" t="s">
        <v>71</v>
      </c>
      <c r="I1220" t="s">
        <v>211</v>
      </c>
    </row>
    <row r="1221" spans="1:9">
      <c r="A1221" t="s">
        <v>6</v>
      </c>
      <c r="B1221" t="s">
        <v>79</v>
      </c>
      <c r="C1221" s="1">
        <v>41876</v>
      </c>
      <c r="D1221" t="s">
        <v>20</v>
      </c>
      <c r="E1221">
        <v>31</v>
      </c>
      <c r="F1221">
        <v>35</v>
      </c>
      <c r="G1221" t="s">
        <v>283</v>
      </c>
      <c r="H1221" t="s">
        <v>71</v>
      </c>
      <c r="I1221" t="s">
        <v>228</v>
      </c>
    </row>
    <row r="1222" spans="1:9" hidden="1">
      <c r="A1222" t="s">
        <v>6</v>
      </c>
      <c r="B1222" t="s">
        <v>81</v>
      </c>
      <c r="C1222" s="1">
        <v>41883</v>
      </c>
      <c r="D1222" t="s">
        <v>93</v>
      </c>
      <c r="E1222">
        <v>6</v>
      </c>
      <c r="F1222">
        <v>36</v>
      </c>
      <c r="G1222" t="s">
        <v>283</v>
      </c>
      <c r="H1222" t="s">
        <v>71</v>
      </c>
      <c r="I1222" t="s">
        <v>211</v>
      </c>
    </row>
    <row r="1223" spans="1:9" hidden="1">
      <c r="A1223" t="s">
        <v>6</v>
      </c>
      <c r="B1223" t="s">
        <v>81</v>
      </c>
      <c r="C1223" s="1">
        <v>41883</v>
      </c>
      <c r="D1223" t="s">
        <v>27</v>
      </c>
      <c r="E1223">
        <v>24</v>
      </c>
      <c r="F1223">
        <v>36</v>
      </c>
      <c r="G1223" t="s">
        <v>283</v>
      </c>
      <c r="H1223" t="s">
        <v>71</v>
      </c>
      <c r="I1223" t="s">
        <v>27</v>
      </c>
    </row>
    <row r="1224" spans="1:9" hidden="1">
      <c r="A1224" t="s">
        <v>6</v>
      </c>
      <c r="B1224" t="s">
        <v>81</v>
      </c>
      <c r="C1224" s="1">
        <v>41883</v>
      </c>
      <c r="D1224" t="s">
        <v>20</v>
      </c>
      <c r="E1224">
        <v>10</v>
      </c>
      <c r="F1224">
        <v>36</v>
      </c>
      <c r="G1224" t="s">
        <v>283</v>
      </c>
      <c r="H1224" t="s">
        <v>71</v>
      </c>
      <c r="I1224" t="s">
        <v>228</v>
      </c>
    </row>
    <row r="1225" spans="1:9" hidden="1">
      <c r="A1225" t="s">
        <v>6</v>
      </c>
      <c r="B1225" t="s">
        <v>81</v>
      </c>
      <c r="C1225" s="1">
        <v>41890</v>
      </c>
      <c r="D1225" t="s">
        <v>93</v>
      </c>
      <c r="E1225">
        <v>3</v>
      </c>
      <c r="F1225">
        <v>37</v>
      </c>
      <c r="G1225" t="s">
        <v>283</v>
      </c>
      <c r="H1225" t="s">
        <v>71</v>
      </c>
      <c r="I1225" t="s">
        <v>211</v>
      </c>
    </row>
    <row r="1226" spans="1:9" hidden="1">
      <c r="A1226" t="s">
        <v>6</v>
      </c>
      <c r="B1226" t="s">
        <v>81</v>
      </c>
      <c r="C1226" s="1">
        <v>41890</v>
      </c>
      <c r="D1226" t="s">
        <v>30</v>
      </c>
      <c r="E1226">
        <v>8</v>
      </c>
      <c r="F1226">
        <v>37</v>
      </c>
      <c r="G1226" t="s">
        <v>283</v>
      </c>
      <c r="H1226" t="s">
        <v>71</v>
      </c>
      <c r="I1226" t="s">
        <v>30</v>
      </c>
    </row>
    <row r="1227" spans="1:9" hidden="1">
      <c r="A1227" t="s">
        <v>6</v>
      </c>
      <c r="B1227" t="s">
        <v>81</v>
      </c>
      <c r="C1227" s="1">
        <v>41890</v>
      </c>
      <c r="D1227" t="s">
        <v>12</v>
      </c>
      <c r="E1227">
        <v>2</v>
      </c>
      <c r="F1227">
        <v>37</v>
      </c>
      <c r="G1227" t="s">
        <v>283</v>
      </c>
      <c r="H1227" t="s">
        <v>71</v>
      </c>
      <c r="I1227" t="s">
        <v>206</v>
      </c>
    </row>
    <row r="1228" spans="1:9" hidden="1">
      <c r="A1228" t="s">
        <v>6</v>
      </c>
      <c r="B1228" t="s">
        <v>81</v>
      </c>
      <c r="C1228" s="1">
        <v>41890</v>
      </c>
      <c r="D1228" t="s">
        <v>9</v>
      </c>
      <c r="E1228">
        <v>5</v>
      </c>
      <c r="F1228">
        <v>37</v>
      </c>
      <c r="G1228" t="s">
        <v>283</v>
      </c>
      <c r="H1228" t="s">
        <v>71</v>
      </c>
      <c r="I1228" t="s">
        <v>9</v>
      </c>
    </row>
    <row r="1229" spans="1:9" hidden="1">
      <c r="A1229" t="s">
        <v>6</v>
      </c>
      <c r="B1229" t="s">
        <v>81</v>
      </c>
      <c r="C1229" s="1">
        <v>41890</v>
      </c>
      <c r="D1229" t="s">
        <v>20</v>
      </c>
      <c r="E1229">
        <v>2</v>
      </c>
      <c r="F1229">
        <v>37</v>
      </c>
      <c r="G1229" t="s">
        <v>283</v>
      </c>
      <c r="H1229" t="s">
        <v>71</v>
      </c>
      <c r="I1229" t="s">
        <v>228</v>
      </c>
    </row>
    <row r="1230" spans="1:9" hidden="1">
      <c r="A1230" t="s">
        <v>6</v>
      </c>
      <c r="B1230" t="s">
        <v>81</v>
      </c>
      <c r="C1230" s="1">
        <v>41890</v>
      </c>
      <c r="D1230" t="s">
        <v>91</v>
      </c>
      <c r="E1230">
        <v>20</v>
      </c>
      <c r="F1230">
        <v>37</v>
      </c>
      <c r="G1230" t="s">
        <v>283</v>
      </c>
      <c r="H1230" t="s">
        <v>71</v>
      </c>
      <c r="I1230" t="s">
        <v>222</v>
      </c>
    </row>
    <row r="1231" spans="1:9" hidden="1">
      <c r="A1231" t="s">
        <v>6</v>
      </c>
      <c r="B1231" t="s">
        <v>81</v>
      </c>
      <c r="C1231" s="1">
        <v>41897</v>
      </c>
      <c r="D1231" t="s">
        <v>93</v>
      </c>
      <c r="E1231">
        <v>2</v>
      </c>
      <c r="F1231">
        <v>38</v>
      </c>
      <c r="G1231" t="s">
        <v>283</v>
      </c>
      <c r="H1231" t="s">
        <v>71</v>
      </c>
      <c r="I1231" t="s">
        <v>211</v>
      </c>
    </row>
    <row r="1232" spans="1:9" hidden="1">
      <c r="A1232" t="s">
        <v>6</v>
      </c>
      <c r="B1232" t="s">
        <v>81</v>
      </c>
      <c r="C1232" s="1">
        <v>41897</v>
      </c>
      <c r="D1232" t="s">
        <v>179</v>
      </c>
      <c r="E1232">
        <v>3</v>
      </c>
      <c r="F1232">
        <v>38</v>
      </c>
      <c r="G1232" t="s">
        <v>283</v>
      </c>
      <c r="H1232" t="s">
        <v>71</v>
      </c>
      <c r="I1232" t="s">
        <v>252</v>
      </c>
    </row>
    <row r="1233" spans="1:9" hidden="1">
      <c r="A1233" t="s">
        <v>6</v>
      </c>
      <c r="B1233" t="s">
        <v>81</v>
      </c>
      <c r="C1233" s="1">
        <v>41897</v>
      </c>
      <c r="D1233" t="s">
        <v>9</v>
      </c>
      <c r="E1233">
        <v>11</v>
      </c>
      <c r="F1233">
        <v>38</v>
      </c>
      <c r="G1233" t="s">
        <v>283</v>
      </c>
      <c r="H1233" t="s">
        <v>71</v>
      </c>
      <c r="I1233" t="s">
        <v>9</v>
      </c>
    </row>
    <row r="1234" spans="1:9" hidden="1">
      <c r="A1234" t="s">
        <v>6</v>
      </c>
      <c r="B1234" t="s">
        <v>81</v>
      </c>
      <c r="C1234" s="1">
        <v>41897</v>
      </c>
      <c r="D1234" t="s">
        <v>20</v>
      </c>
      <c r="E1234">
        <v>16</v>
      </c>
      <c r="F1234">
        <v>38</v>
      </c>
      <c r="G1234" t="s">
        <v>283</v>
      </c>
      <c r="H1234" t="s">
        <v>71</v>
      </c>
      <c r="I1234" t="s">
        <v>228</v>
      </c>
    </row>
    <row r="1235" spans="1:9" hidden="1">
      <c r="A1235" t="s">
        <v>6</v>
      </c>
      <c r="B1235" t="s">
        <v>81</v>
      </c>
      <c r="C1235" s="1">
        <v>41897</v>
      </c>
      <c r="D1235" t="s">
        <v>178</v>
      </c>
      <c r="E1235">
        <v>2</v>
      </c>
      <c r="F1235">
        <v>38</v>
      </c>
      <c r="G1235" t="s">
        <v>283</v>
      </c>
      <c r="H1235" t="s">
        <v>71</v>
      </c>
      <c r="I1235" t="s">
        <v>244</v>
      </c>
    </row>
    <row r="1236" spans="1:9" hidden="1">
      <c r="A1236" t="s">
        <v>6</v>
      </c>
      <c r="B1236" t="s">
        <v>81</v>
      </c>
      <c r="C1236" s="1">
        <v>41897</v>
      </c>
      <c r="D1236" t="s">
        <v>91</v>
      </c>
      <c r="E1236">
        <v>6</v>
      </c>
      <c r="F1236">
        <v>38</v>
      </c>
      <c r="G1236" t="s">
        <v>283</v>
      </c>
      <c r="H1236" t="s">
        <v>71</v>
      </c>
      <c r="I1236" t="s">
        <v>222</v>
      </c>
    </row>
    <row r="1237" spans="1:9" hidden="1">
      <c r="A1237" t="s">
        <v>6</v>
      </c>
      <c r="B1237" t="s">
        <v>81</v>
      </c>
      <c r="C1237" s="1">
        <v>41904</v>
      </c>
      <c r="D1237" t="s">
        <v>93</v>
      </c>
      <c r="E1237">
        <v>12</v>
      </c>
      <c r="F1237">
        <v>39</v>
      </c>
      <c r="G1237" t="s">
        <v>283</v>
      </c>
      <c r="H1237" t="s">
        <v>71</v>
      </c>
      <c r="I1237" t="s">
        <v>211</v>
      </c>
    </row>
    <row r="1238" spans="1:9" hidden="1">
      <c r="A1238" t="s">
        <v>6</v>
      </c>
      <c r="B1238" t="s">
        <v>81</v>
      </c>
      <c r="C1238" s="1">
        <v>41904</v>
      </c>
      <c r="D1238" t="s">
        <v>179</v>
      </c>
      <c r="E1238">
        <v>2</v>
      </c>
      <c r="F1238">
        <v>39</v>
      </c>
      <c r="G1238" t="s">
        <v>283</v>
      </c>
      <c r="H1238" t="s">
        <v>71</v>
      </c>
      <c r="I1238" t="s">
        <v>252</v>
      </c>
    </row>
    <row r="1239" spans="1:9" hidden="1">
      <c r="A1239" t="s">
        <v>6</v>
      </c>
      <c r="B1239" t="s">
        <v>81</v>
      </c>
      <c r="C1239" s="1">
        <v>41904</v>
      </c>
      <c r="D1239" t="s">
        <v>62</v>
      </c>
      <c r="E1239">
        <v>3</v>
      </c>
      <c r="F1239">
        <v>39</v>
      </c>
      <c r="G1239" t="s">
        <v>283</v>
      </c>
      <c r="H1239" t="s">
        <v>71</v>
      </c>
      <c r="I1239" t="s">
        <v>227</v>
      </c>
    </row>
    <row r="1240" spans="1:9" hidden="1">
      <c r="A1240" t="s">
        <v>6</v>
      </c>
      <c r="B1240" t="s">
        <v>81</v>
      </c>
      <c r="C1240" s="1">
        <v>41904</v>
      </c>
      <c r="D1240" t="s">
        <v>20</v>
      </c>
      <c r="E1240">
        <v>19</v>
      </c>
      <c r="F1240">
        <v>39</v>
      </c>
      <c r="G1240" t="s">
        <v>283</v>
      </c>
      <c r="H1240" t="s">
        <v>71</v>
      </c>
      <c r="I1240" t="s">
        <v>228</v>
      </c>
    </row>
    <row r="1241" spans="1:9" hidden="1">
      <c r="A1241" t="s">
        <v>6</v>
      </c>
      <c r="B1241" t="s">
        <v>81</v>
      </c>
      <c r="C1241" s="1">
        <v>41904</v>
      </c>
      <c r="D1241" t="s">
        <v>66</v>
      </c>
      <c r="E1241">
        <v>4</v>
      </c>
      <c r="F1241">
        <v>39</v>
      </c>
      <c r="G1241" t="s">
        <v>283</v>
      </c>
      <c r="H1241" t="s">
        <v>71</v>
      </c>
      <c r="I1241" t="s">
        <v>231</v>
      </c>
    </row>
    <row r="1242" spans="1:9" hidden="1">
      <c r="A1242" t="s">
        <v>6</v>
      </c>
      <c r="B1242" t="s">
        <v>81</v>
      </c>
      <c r="C1242" s="1">
        <v>41911</v>
      </c>
      <c r="D1242" t="s">
        <v>30</v>
      </c>
      <c r="E1242">
        <v>24</v>
      </c>
      <c r="F1242">
        <v>40</v>
      </c>
      <c r="G1242" t="s">
        <v>283</v>
      </c>
      <c r="H1242" t="s">
        <v>71</v>
      </c>
      <c r="I1242" t="s">
        <v>30</v>
      </c>
    </row>
    <row r="1243" spans="1:9" hidden="1">
      <c r="A1243" t="s">
        <v>6</v>
      </c>
      <c r="B1243" t="s">
        <v>81</v>
      </c>
      <c r="C1243" s="1">
        <v>41911</v>
      </c>
      <c r="D1243" t="s">
        <v>66</v>
      </c>
      <c r="E1243">
        <v>2</v>
      </c>
      <c r="F1243">
        <v>40</v>
      </c>
      <c r="G1243" t="s">
        <v>283</v>
      </c>
      <c r="H1243" t="s">
        <v>71</v>
      </c>
      <c r="I1243" t="s">
        <v>231</v>
      </c>
    </row>
    <row r="1244" spans="1:9" hidden="1">
      <c r="A1244" t="s">
        <v>6</v>
      </c>
      <c r="B1244" t="s">
        <v>81</v>
      </c>
      <c r="C1244" s="1">
        <v>41911</v>
      </c>
      <c r="D1244" t="s">
        <v>95</v>
      </c>
      <c r="E1244">
        <v>14</v>
      </c>
      <c r="F1244">
        <v>40</v>
      </c>
      <c r="G1244" t="s">
        <v>283</v>
      </c>
      <c r="H1244" t="s">
        <v>71</v>
      </c>
      <c r="I1244" t="s">
        <v>238</v>
      </c>
    </row>
    <row r="1245" spans="1:9" hidden="1">
      <c r="A1245" t="s">
        <v>6</v>
      </c>
      <c r="B1245" t="s">
        <v>183</v>
      </c>
      <c r="C1245" s="1">
        <v>41918</v>
      </c>
      <c r="D1245" t="s">
        <v>93</v>
      </c>
      <c r="E1245">
        <v>12</v>
      </c>
      <c r="F1245">
        <v>41</v>
      </c>
      <c r="G1245" t="s">
        <v>283</v>
      </c>
      <c r="H1245" t="s">
        <v>71</v>
      </c>
      <c r="I1245" t="s">
        <v>211</v>
      </c>
    </row>
    <row r="1246" spans="1:9" hidden="1">
      <c r="A1246" t="s">
        <v>6</v>
      </c>
      <c r="B1246" t="s">
        <v>183</v>
      </c>
      <c r="C1246" s="1">
        <v>41918</v>
      </c>
      <c r="D1246" t="s">
        <v>30</v>
      </c>
      <c r="E1246">
        <v>8</v>
      </c>
      <c r="F1246">
        <v>41</v>
      </c>
      <c r="G1246" t="s">
        <v>283</v>
      </c>
      <c r="H1246" t="s">
        <v>71</v>
      </c>
      <c r="I1246" t="s">
        <v>30</v>
      </c>
    </row>
    <row r="1247" spans="1:9" hidden="1">
      <c r="A1247" t="s">
        <v>6</v>
      </c>
      <c r="B1247" t="s">
        <v>183</v>
      </c>
      <c r="C1247" s="1">
        <v>41918</v>
      </c>
      <c r="D1247" t="s">
        <v>179</v>
      </c>
      <c r="E1247">
        <v>3</v>
      </c>
      <c r="F1247">
        <v>41</v>
      </c>
      <c r="G1247" t="s">
        <v>283</v>
      </c>
      <c r="H1247" t="s">
        <v>71</v>
      </c>
      <c r="I1247" t="s">
        <v>252</v>
      </c>
    </row>
    <row r="1248" spans="1:9" hidden="1">
      <c r="A1248" t="s">
        <v>6</v>
      </c>
      <c r="B1248" t="s">
        <v>183</v>
      </c>
      <c r="C1248" s="1">
        <v>41918</v>
      </c>
      <c r="D1248" t="s">
        <v>76</v>
      </c>
      <c r="E1248">
        <v>10</v>
      </c>
      <c r="F1248">
        <v>41</v>
      </c>
      <c r="G1248" t="s">
        <v>283</v>
      </c>
      <c r="H1248" t="s">
        <v>71</v>
      </c>
      <c r="I1248" t="s">
        <v>207</v>
      </c>
    </row>
    <row r="1249" spans="1:9" hidden="1">
      <c r="A1249" t="s">
        <v>6</v>
      </c>
      <c r="B1249" t="s">
        <v>183</v>
      </c>
      <c r="C1249" s="1">
        <v>41918</v>
      </c>
      <c r="D1249" t="s">
        <v>66</v>
      </c>
      <c r="E1249">
        <v>7</v>
      </c>
      <c r="F1249">
        <v>41</v>
      </c>
      <c r="G1249" t="s">
        <v>283</v>
      </c>
      <c r="H1249" t="s">
        <v>71</v>
      </c>
      <c r="I1249" t="s">
        <v>231</v>
      </c>
    </row>
    <row r="1250" spans="1:9" hidden="1">
      <c r="A1250" t="s">
        <v>6</v>
      </c>
      <c r="B1250" t="s">
        <v>183</v>
      </c>
      <c r="C1250" s="1">
        <v>41925</v>
      </c>
      <c r="D1250" t="s">
        <v>93</v>
      </c>
      <c r="E1250">
        <v>10</v>
      </c>
      <c r="F1250">
        <v>42</v>
      </c>
      <c r="G1250" t="s">
        <v>283</v>
      </c>
      <c r="H1250" t="s">
        <v>71</v>
      </c>
      <c r="I1250" t="s">
        <v>211</v>
      </c>
    </row>
    <row r="1251" spans="1:9" hidden="1">
      <c r="A1251" t="s">
        <v>6</v>
      </c>
      <c r="B1251" t="s">
        <v>183</v>
      </c>
      <c r="C1251" s="1">
        <v>41925</v>
      </c>
      <c r="D1251" t="s">
        <v>34</v>
      </c>
      <c r="E1251">
        <v>4</v>
      </c>
      <c r="F1251">
        <v>42</v>
      </c>
      <c r="G1251" t="s">
        <v>283</v>
      </c>
      <c r="H1251" t="s">
        <v>71</v>
      </c>
      <c r="I1251" t="s">
        <v>34</v>
      </c>
    </row>
    <row r="1252" spans="1:9" hidden="1">
      <c r="A1252" t="s">
        <v>6</v>
      </c>
      <c r="B1252" t="s">
        <v>183</v>
      </c>
      <c r="C1252" s="1">
        <v>41925</v>
      </c>
      <c r="D1252" t="s">
        <v>9</v>
      </c>
      <c r="E1252">
        <v>22</v>
      </c>
      <c r="F1252">
        <v>42</v>
      </c>
      <c r="G1252" t="s">
        <v>283</v>
      </c>
      <c r="H1252" t="s">
        <v>71</v>
      </c>
      <c r="I1252" t="s">
        <v>9</v>
      </c>
    </row>
    <row r="1253" spans="1:9" hidden="1">
      <c r="A1253" t="s">
        <v>6</v>
      </c>
      <c r="B1253" t="s">
        <v>183</v>
      </c>
      <c r="C1253" s="1">
        <v>41925</v>
      </c>
      <c r="D1253" t="s">
        <v>91</v>
      </c>
      <c r="E1253">
        <v>4</v>
      </c>
      <c r="F1253">
        <v>42</v>
      </c>
      <c r="G1253" t="s">
        <v>283</v>
      </c>
      <c r="H1253" t="s">
        <v>71</v>
      </c>
      <c r="I1253" t="s">
        <v>222</v>
      </c>
    </row>
    <row r="1254" spans="1:9" hidden="1">
      <c r="A1254" t="s">
        <v>6</v>
      </c>
      <c r="B1254" t="s">
        <v>183</v>
      </c>
      <c r="C1254" s="1">
        <v>41932</v>
      </c>
      <c r="D1254" t="s">
        <v>93</v>
      </c>
      <c r="E1254">
        <v>2</v>
      </c>
      <c r="F1254">
        <v>43</v>
      </c>
      <c r="G1254" t="s">
        <v>283</v>
      </c>
      <c r="H1254" t="s">
        <v>71</v>
      </c>
      <c r="I1254" t="s">
        <v>211</v>
      </c>
    </row>
    <row r="1255" spans="1:9" hidden="1">
      <c r="A1255" t="s">
        <v>6</v>
      </c>
      <c r="B1255" t="s">
        <v>183</v>
      </c>
      <c r="C1255" s="1">
        <v>41932</v>
      </c>
      <c r="D1255" t="s">
        <v>8</v>
      </c>
      <c r="E1255">
        <v>8</v>
      </c>
      <c r="F1255">
        <v>43</v>
      </c>
      <c r="G1255" t="s">
        <v>283</v>
      </c>
      <c r="H1255" t="s">
        <v>71</v>
      </c>
      <c r="I1255" t="s">
        <v>8</v>
      </c>
    </row>
    <row r="1256" spans="1:9" hidden="1">
      <c r="A1256" t="s">
        <v>6</v>
      </c>
      <c r="B1256" t="s">
        <v>183</v>
      </c>
      <c r="C1256" s="1">
        <v>41932</v>
      </c>
      <c r="D1256" t="s">
        <v>9</v>
      </c>
      <c r="E1256">
        <v>26</v>
      </c>
      <c r="F1256">
        <v>43</v>
      </c>
      <c r="G1256" t="s">
        <v>283</v>
      </c>
      <c r="H1256" t="s">
        <v>71</v>
      </c>
      <c r="I1256" t="s">
        <v>9</v>
      </c>
    </row>
    <row r="1257" spans="1:9" hidden="1">
      <c r="A1257" t="s">
        <v>6</v>
      </c>
      <c r="B1257" t="s">
        <v>183</v>
      </c>
      <c r="C1257" s="1">
        <v>41932</v>
      </c>
      <c r="D1257" t="s">
        <v>96</v>
      </c>
      <c r="E1257">
        <v>4</v>
      </c>
      <c r="F1257">
        <v>43</v>
      </c>
      <c r="G1257" t="s">
        <v>283</v>
      </c>
      <c r="H1257" t="s">
        <v>71</v>
      </c>
      <c r="I1257" t="s">
        <v>239</v>
      </c>
    </row>
    <row r="1258" spans="1:9" hidden="1">
      <c r="A1258" t="s">
        <v>6</v>
      </c>
      <c r="B1258" t="s">
        <v>183</v>
      </c>
      <c r="C1258" s="1">
        <v>41939</v>
      </c>
      <c r="D1258" t="s">
        <v>8</v>
      </c>
      <c r="E1258">
        <v>5</v>
      </c>
      <c r="F1258">
        <v>44</v>
      </c>
      <c r="G1258" t="s">
        <v>283</v>
      </c>
      <c r="H1258" t="s">
        <v>71</v>
      </c>
      <c r="I1258" t="s">
        <v>8</v>
      </c>
    </row>
    <row r="1259" spans="1:9" hidden="1">
      <c r="A1259" t="s">
        <v>6</v>
      </c>
      <c r="B1259" t="s">
        <v>183</v>
      </c>
      <c r="C1259" s="1">
        <v>41939</v>
      </c>
      <c r="D1259" t="s">
        <v>9</v>
      </c>
      <c r="E1259">
        <v>31</v>
      </c>
      <c r="F1259">
        <v>44</v>
      </c>
      <c r="G1259" t="s">
        <v>283</v>
      </c>
      <c r="H1259" t="s">
        <v>71</v>
      </c>
      <c r="I1259" t="s">
        <v>9</v>
      </c>
    </row>
    <row r="1260" spans="1:9" hidden="1">
      <c r="A1260" t="s">
        <v>6</v>
      </c>
      <c r="B1260" t="s">
        <v>183</v>
      </c>
      <c r="C1260" s="1">
        <v>41939</v>
      </c>
      <c r="D1260" t="s">
        <v>91</v>
      </c>
      <c r="E1260">
        <v>4</v>
      </c>
      <c r="F1260">
        <v>44</v>
      </c>
      <c r="G1260" t="s">
        <v>283</v>
      </c>
      <c r="H1260" t="s">
        <v>71</v>
      </c>
      <c r="I1260" t="s">
        <v>222</v>
      </c>
    </row>
    <row r="1261" spans="1:9" hidden="1">
      <c r="A1261" t="s">
        <v>6</v>
      </c>
      <c r="B1261" t="s">
        <v>185</v>
      </c>
      <c r="C1261" s="1">
        <v>41946</v>
      </c>
      <c r="D1261" t="s">
        <v>93</v>
      </c>
      <c r="E1261">
        <v>16</v>
      </c>
      <c r="F1261">
        <v>45</v>
      </c>
      <c r="G1261" t="s">
        <v>283</v>
      </c>
      <c r="H1261" t="s">
        <v>71</v>
      </c>
      <c r="I1261" t="s">
        <v>211</v>
      </c>
    </row>
    <row r="1262" spans="1:9" hidden="1">
      <c r="A1262" t="s">
        <v>6</v>
      </c>
      <c r="B1262" t="s">
        <v>185</v>
      </c>
      <c r="C1262" s="1">
        <v>41946</v>
      </c>
      <c r="D1262" t="s">
        <v>9</v>
      </c>
      <c r="E1262">
        <v>20</v>
      </c>
      <c r="F1262">
        <v>45</v>
      </c>
      <c r="G1262" t="s">
        <v>283</v>
      </c>
      <c r="H1262" t="s">
        <v>71</v>
      </c>
      <c r="I1262" t="s">
        <v>9</v>
      </c>
    </row>
    <row r="1263" spans="1:9" hidden="1">
      <c r="A1263" t="s">
        <v>6</v>
      </c>
      <c r="B1263" t="s">
        <v>185</v>
      </c>
      <c r="C1263" s="1">
        <v>41946</v>
      </c>
      <c r="D1263" t="s">
        <v>91</v>
      </c>
      <c r="E1263">
        <v>4</v>
      </c>
      <c r="F1263">
        <v>45</v>
      </c>
      <c r="G1263" t="s">
        <v>283</v>
      </c>
      <c r="H1263" t="s">
        <v>71</v>
      </c>
      <c r="I1263" t="s">
        <v>222</v>
      </c>
    </row>
    <row r="1264" spans="1:9" hidden="1">
      <c r="A1264" t="s">
        <v>6</v>
      </c>
      <c r="B1264" t="s">
        <v>185</v>
      </c>
      <c r="C1264" s="1">
        <v>41953</v>
      </c>
      <c r="D1264" t="s">
        <v>93</v>
      </c>
      <c r="E1264">
        <v>9</v>
      </c>
      <c r="F1264">
        <v>46</v>
      </c>
      <c r="G1264" t="s">
        <v>283</v>
      </c>
      <c r="H1264" t="s">
        <v>71</v>
      </c>
      <c r="I1264" t="s">
        <v>211</v>
      </c>
    </row>
    <row r="1265" spans="1:9" hidden="1">
      <c r="A1265" t="s">
        <v>6</v>
      </c>
      <c r="B1265" t="s">
        <v>185</v>
      </c>
      <c r="C1265" s="1">
        <v>41953</v>
      </c>
      <c r="D1265" t="s">
        <v>9</v>
      </c>
      <c r="E1265">
        <v>31</v>
      </c>
      <c r="F1265">
        <v>46</v>
      </c>
      <c r="G1265" t="s">
        <v>283</v>
      </c>
      <c r="H1265" t="s">
        <v>71</v>
      </c>
      <c r="I1265" t="s">
        <v>9</v>
      </c>
    </row>
    <row r="1266" spans="1:9" hidden="1">
      <c r="A1266" t="s">
        <v>6</v>
      </c>
      <c r="B1266" t="s">
        <v>185</v>
      </c>
      <c r="C1266" s="1">
        <v>41960</v>
      </c>
      <c r="D1266" t="s">
        <v>93</v>
      </c>
      <c r="E1266">
        <v>24</v>
      </c>
      <c r="F1266">
        <v>47</v>
      </c>
      <c r="G1266" t="s">
        <v>283</v>
      </c>
      <c r="H1266" t="s">
        <v>71</v>
      </c>
      <c r="I1266" t="s">
        <v>211</v>
      </c>
    </row>
    <row r="1267" spans="1:9" hidden="1">
      <c r="A1267" t="s">
        <v>6</v>
      </c>
      <c r="B1267" t="s">
        <v>185</v>
      </c>
      <c r="C1267" s="1">
        <v>41960</v>
      </c>
      <c r="D1267" t="s">
        <v>34</v>
      </c>
      <c r="E1267">
        <v>16</v>
      </c>
      <c r="F1267">
        <v>47</v>
      </c>
      <c r="G1267" t="s">
        <v>283</v>
      </c>
      <c r="H1267" t="s">
        <v>71</v>
      </c>
      <c r="I1267" t="s">
        <v>34</v>
      </c>
    </row>
    <row r="1268" spans="1:9" hidden="1">
      <c r="A1268" t="s">
        <v>6</v>
      </c>
      <c r="B1268" t="s">
        <v>185</v>
      </c>
      <c r="C1268" s="1">
        <v>41967</v>
      </c>
      <c r="D1268" t="s">
        <v>93</v>
      </c>
      <c r="E1268">
        <v>32</v>
      </c>
      <c r="F1268">
        <v>48</v>
      </c>
      <c r="G1268" t="s">
        <v>283</v>
      </c>
      <c r="H1268" t="s">
        <v>71</v>
      </c>
      <c r="I1268" t="s">
        <v>211</v>
      </c>
    </row>
    <row r="1269" spans="1:9" hidden="1">
      <c r="A1269" t="s">
        <v>6</v>
      </c>
      <c r="B1269" t="s">
        <v>185</v>
      </c>
      <c r="C1269" s="1">
        <v>41967</v>
      </c>
      <c r="D1269" t="s">
        <v>9</v>
      </c>
      <c r="E1269">
        <v>8</v>
      </c>
      <c r="F1269">
        <v>48</v>
      </c>
      <c r="G1269" t="s">
        <v>283</v>
      </c>
      <c r="H1269" t="s">
        <v>71</v>
      </c>
      <c r="I1269" t="s">
        <v>9</v>
      </c>
    </row>
    <row r="1270" spans="1:9" hidden="1">
      <c r="A1270" t="s">
        <v>6</v>
      </c>
      <c r="B1270" t="s">
        <v>187</v>
      </c>
      <c r="C1270" s="1">
        <v>42002</v>
      </c>
      <c r="D1270" t="s">
        <v>93</v>
      </c>
      <c r="E1270">
        <v>8</v>
      </c>
      <c r="F1270">
        <v>1</v>
      </c>
      <c r="G1270" t="s">
        <v>283</v>
      </c>
      <c r="H1270" t="s">
        <v>71</v>
      </c>
      <c r="I1270" t="s">
        <v>211</v>
      </c>
    </row>
    <row r="1271" spans="1:9" hidden="1">
      <c r="A1271" t="s">
        <v>6</v>
      </c>
      <c r="B1271" t="s">
        <v>187</v>
      </c>
      <c r="C1271" s="1">
        <v>42002</v>
      </c>
      <c r="D1271" t="s">
        <v>30</v>
      </c>
      <c r="E1271">
        <v>8</v>
      </c>
      <c r="F1271">
        <v>1</v>
      </c>
      <c r="G1271" t="s">
        <v>283</v>
      </c>
      <c r="H1271" t="s">
        <v>71</v>
      </c>
      <c r="I1271" t="s">
        <v>30</v>
      </c>
    </row>
    <row r="1272" spans="1:9" hidden="1">
      <c r="A1272" t="s">
        <v>6</v>
      </c>
      <c r="B1272" t="s">
        <v>187</v>
      </c>
      <c r="C1272" s="1">
        <v>42002</v>
      </c>
      <c r="D1272" t="s">
        <v>27</v>
      </c>
      <c r="E1272">
        <v>8</v>
      </c>
      <c r="F1272">
        <v>1</v>
      </c>
      <c r="G1272" t="s">
        <v>283</v>
      </c>
      <c r="H1272" t="s">
        <v>71</v>
      </c>
      <c r="I1272" t="s">
        <v>27</v>
      </c>
    </row>
    <row r="1273" spans="1:9" hidden="1">
      <c r="A1273" t="s">
        <v>6</v>
      </c>
      <c r="B1273" t="s">
        <v>187</v>
      </c>
      <c r="C1273" s="1">
        <v>42002</v>
      </c>
      <c r="D1273" t="s">
        <v>9</v>
      </c>
      <c r="E1273">
        <v>8</v>
      </c>
      <c r="F1273">
        <v>1</v>
      </c>
      <c r="G1273" t="s">
        <v>283</v>
      </c>
      <c r="H1273" t="s">
        <v>71</v>
      </c>
      <c r="I1273" t="s">
        <v>9</v>
      </c>
    </row>
    <row r="1274" spans="1:9" hidden="1">
      <c r="A1274" t="s">
        <v>6</v>
      </c>
      <c r="B1274" t="s">
        <v>187</v>
      </c>
      <c r="C1274" s="1">
        <v>42002</v>
      </c>
      <c r="D1274" t="s">
        <v>66</v>
      </c>
      <c r="E1274">
        <v>8</v>
      </c>
      <c r="F1274">
        <v>1</v>
      </c>
      <c r="G1274" t="s">
        <v>283</v>
      </c>
      <c r="H1274" t="s">
        <v>71</v>
      </c>
      <c r="I1274" t="s">
        <v>231</v>
      </c>
    </row>
    <row r="1275" spans="1:9" hidden="1">
      <c r="A1275" t="s">
        <v>6</v>
      </c>
      <c r="B1275" t="s">
        <v>187</v>
      </c>
      <c r="C1275" s="1">
        <v>41974</v>
      </c>
      <c r="D1275" t="s">
        <v>189</v>
      </c>
      <c r="E1275">
        <v>12</v>
      </c>
      <c r="F1275">
        <v>49</v>
      </c>
      <c r="G1275" t="s">
        <v>283</v>
      </c>
      <c r="H1275" t="s">
        <v>71</v>
      </c>
      <c r="I1275" t="s">
        <v>247</v>
      </c>
    </row>
    <row r="1276" spans="1:9" hidden="1">
      <c r="A1276" t="s">
        <v>6</v>
      </c>
      <c r="B1276" t="s">
        <v>187</v>
      </c>
      <c r="C1276" s="1">
        <v>41974</v>
      </c>
      <c r="D1276" t="s">
        <v>93</v>
      </c>
      <c r="E1276">
        <v>10</v>
      </c>
      <c r="F1276">
        <v>49</v>
      </c>
      <c r="G1276" t="s">
        <v>283</v>
      </c>
      <c r="H1276" t="s">
        <v>71</v>
      </c>
      <c r="I1276" t="s">
        <v>211</v>
      </c>
    </row>
    <row r="1277" spans="1:9" hidden="1">
      <c r="A1277" t="s">
        <v>6</v>
      </c>
      <c r="B1277" t="s">
        <v>187</v>
      </c>
      <c r="C1277" s="1">
        <v>41974</v>
      </c>
      <c r="D1277" t="s">
        <v>36</v>
      </c>
      <c r="E1277">
        <v>2</v>
      </c>
      <c r="F1277">
        <v>49</v>
      </c>
      <c r="G1277" t="s">
        <v>283</v>
      </c>
      <c r="H1277" t="s">
        <v>71</v>
      </c>
      <c r="I1277" t="s">
        <v>213</v>
      </c>
    </row>
    <row r="1278" spans="1:9" hidden="1">
      <c r="A1278" t="s">
        <v>6</v>
      </c>
      <c r="B1278" t="s">
        <v>187</v>
      </c>
      <c r="C1278" s="1">
        <v>41974</v>
      </c>
      <c r="D1278" t="s">
        <v>8</v>
      </c>
      <c r="E1278">
        <v>3</v>
      </c>
      <c r="F1278">
        <v>49</v>
      </c>
      <c r="G1278" t="s">
        <v>283</v>
      </c>
      <c r="H1278" t="s">
        <v>71</v>
      </c>
      <c r="I1278" t="s">
        <v>8</v>
      </c>
    </row>
    <row r="1279" spans="1:9" hidden="1">
      <c r="A1279" t="s">
        <v>6</v>
      </c>
      <c r="B1279" t="s">
        <v>187</v>
      </c>
      <c r="C1279" s="1">
        <v>41974</v>
      </c>
      <c r="D1279" t="s">
        <v>190</v>
      </c>
      <c r="E1279">
        <v>5</v>
      </c>
      <c r="F1279">
        <v>49</v>
      </c>
      <c r="G1279" t="s">
        <v>283</v>
      </c>
      <c r="H1279" t="s">
        <v>71</v>
      </c>
      <c r="I1279" t="s">
        <v>248</v>
      </c>
    </row>
    <row r="1280" spans="1:9" hidden="1">
      <c r="A1280" t="s">
        <v>6</v>
      </c>
      <c r="B1280" t="s">
        <v>187</v>
      </c>
      <c r="C1280" s="1">
        <v>41974</v>
      </c>
      <c r="D1280" t="s">
        <v>16</v>
      </c>
      <c r="E1280">
        <v>2</v>
      </c>
      <c r="F1280">
        <v>49</v>
      </c>
      <c r="G1280" t="s">
        <v>283</v>
      </c>
      <c r="H1280" t="s">
        <v>71</v>
      </c>
      <c r="I1280" t="s">
        <v>16</v>
      </c>
    </row>
    <row r="1281" spans="1:9" hidden="1">
      <c r="A1281" t="s">
        <v>6</v>
      </c>
      <c r="B1281" t="s">
        <v>187</v>
      </c>
      <c r="C1281" s="1">
        <v>41974</v>
      </c>
      <c r="D1281" t="s">
        <v>102</v>
      </c>
      <c r="E1281">
        <v>4</v>
      </c>
      <c r="F1281">
        <v>49</v>
      </c>
      <c r="G1281" t="s">
        <v>283</v>
      </c>
      <c r="H1281" t="s">
        <v>71</v>
      </c>
      <c r="I1281" t="s">
        <v>102</v>
      </c>
    </row>
    <row r="1282" spans="1:9" hidden="1">
      <c r="A1282" t="s">
        <v>6</v>
      </c>
      <c r="B1282" t="s">
        <v>187</v>
      </c>
      <c r="C1282" s="1">
        <v>41974</v>
      </c>
      <c r="D1282" t="s">
        <v>91</v>
      </c>
      <c r="E1282">
        <v>2</v>
      </c>
      <c r="F1282">
        <v>49</v>
      </c>
      <c r="G1282" t="s">
        <v>283</v>
      </c>
      <c r="H1282" t="s">
        <v>71</v>
      </c>
      <c r="I1282" t="s">
        <v>222</v>
      </c>
    </row>
    <row r="1283" spans="1:9" hidden="1">
      <c r="A1283" t="s">
        <v>6</v>
      </c>
      <c r="B1283" t="s">
        <v>187</v>
      </c>
      <c r="C1283" s="1">
        <v>41981</v>
      </c>
      <c r="D1283" t="s">
        <v>189</v>
      </c>
      <c r="E1283">
        <v>2</v>
      </c>
      <c r="F1283">
        <v>50</v>
      </c>
      <c r="G1283" t="s">
        <v>283</v>
      </c>
      <c r="H1283" t="s">
        <v>71</v>
      </c>
      <c r="I1283" t="s">
        <v>247</v>
      </c>
    </row>
    <row r="1284" spans="1:9" hidden="1">
      <c r="A1284" t="s">
        <v>6</v>
      </c>
      <c r="B1284" t="s">
        <v>187</v>
      </c>
      <c r="C1284" s="1">
        <v>41981</v>
      </c>
      <c r="D1284" t="s">
        <v>93</v>
      </c>
      <c r="E1284">
        <v>11</v>
      </c>
      <c r="F1284">
        <v>50</v>
      </c>
      <c r="G1284" t="s">
        <v>283</v>
      </c>
      <c r="H1284" t="s">
        <v>71</v>
      </c>
      <c r="I1284" t="s">
        <v>211</v>
      </c>
    </row>
    <row r="1285" spans="1:9" hidden="1">
      <c r="A1285" t="s">
        <v>6</v>
      </c>
      <c r="B1285" t="s">
        <v>187</v>
      </c>
      <c r="C1285" s="1">
        <v>41981</v>
      </c>
      <c r="D1285" t="s">
        <v>12</v>
      </c>
      <c r="E1285">
        <v>12</v>
      </c>
      <c r="F1285">
        <v>50</v>
      </c>
      <c r="G1285" t="s">
        <v>283</v>
      </c>
      <c r="H1285" t="s">
        <v>71</v>
      </c>
      <c r="I1285" t="s">
        <v>206</v>
      </c>
    </row>
    <row r="1286" spans="1:9" hidden="1">
      <c r="A1286" t="s">
        <v>6</v>
      </c>
      <c r="B1286" t="s">
        <v>187</v>
      </c>
      <c r="C1286" s="1">
        <v>41981</v>
      </c>
      <c r="D1286" t="s">
        <v>9</v>
      </c>
      <c r="E1286">
        <v>7</v>
      </c>
      <c r="F1286">
        <v>50</v>
      </c>
      <c r="G1286" t="s">
        <v>283</v>
      </c>
      <c r="H1286" t="s">
        <v>71</v>
      </c>
      <c r="I1286" t="s">
        <v>9</v>
      </c>
    </row>
    <row r="1287" spans="1:9" hidden="1">
      <c r="A1287" t="s">
        <v>6</v>
      </c>
      <c r="B1287" t="s">
        <v>187</v>
      </c>
      <c r="C1287" s="1">
        <v>41981</v>
      </c>
      <c r="D1287" t="s">
        <v>178</v>
      </c>
      <c r="E1287">
        <v>8</v>
      </c>
      <c r="F1287">
        <v>50</v>
      </c>
      <c r="G1287" t="s">
        <v>283</v>
      </c>
      <c r="H1287" t="s">
        <v>71</v>
      </c>
      <c r="I1287" t="s">
        <v>244</v>
      </c>
    </row>
    <row r="1288" spans="1:9" hidden="1">
      <c r="A1288" t="s">
        <v>6</v>
      </c>
      <c r="B1288" t="s">
        <v>187</v>
      </c>
      <c r="C1288" s="1">
        <v>41988</v>
      </c>
      <c r="D1288" t="s">
        <v>93</v>
      </c>
      <c r="E1288">
        <v>8</v>
      </c>
      <c r="F1288">
        <v>51</v>
      </c>
      <c r="G1288" t="s">
        <v>283</v>
      </c>
      <c r="H1288" t="s">
        <v>71</v>
      </c>
      <c r="I1288" t="s">
        <v>211</v>
      </c>
    </row>
    <row r="1289" spans="1:9" hidden="1">
      <c r="A1289" t="s">
        <v>6</v>
      </c>
      <c r="B1289" t="s">
        <v>187</v>
      </c>
      <c r="C1289" s="1">
        <v>41988</v>
      </c>
      <c r="D1289" t="s">
        <v>34</v>
      </c>
      <c r="E1289">
        <v>8</v>
      </c>
      <c r="F1289">
        <v>51</v>
      </c>
      <c r="G1289" t="s">
        <v>283</v>
      </c>
      <c r="H1289" t="s">
        <v>71</v>
      </c>
      <c r="I1289" t="s">
        <v>34</v>
      </c>
    </row>
    <row r="1290" spans="1:9" hidden="1">
      <c r="A1290" t="s">
        <v>6</v>
      </c>
      <c r="B1290" t="s">
        <v>187</v>
      </c>
      <c r="C1290" s="1">
        <v>41988</v>
      </c>
      <c r="D1290" t="s">
        <v>194</v>
      </c>
      <c r="E1290">
        <v>4</v>
      </c>
      <c r="F1290">
        <v>51</v>
      </c>
      <c r="G1290" t="s">
        <v>283</v>
      </c>
      <c r="H1290" t="s">
        <v>71</v>
      </c>
      <c r="I1290" t="s">
        <v>261</v>
      </c>
    </row>
    <row r="1291" spans="1:9" hidden="1">
      <c r="A1291" t="s">
        <v>6</v>
      </c>
      <c r="B1291" t="s">
        <v>187</v>
      </c>
      <c r="C1291" s="1">
        <v>41988</v>
      </c>
      <c r="D1291" t="s">
        <v>191</v>
      </c>
      <c r="E1291">
        <v>12</v>
      </c>
      <c r="F1291">
        <v>51</v>
      </c>
      <c r="G1291" t="s">
        <v>283</v>
      </c>
      <c r="H1291" t="s">
        <v>71</v>
      </c>
      <c r="I1291" t="s">
        <v>250</v>
      </c>
    </row>
    <row r="1292" spans="1:9" hidden="1">
      <c r="A1292" t="s">
        <v>6</v>
      </c>
      <c r="B1292" t="s">
        <v>187</v>
      </c>
      <c r="C1292" s="1">
        <v>41988</v>
      </c>
      <c r="D1292" t="s">
        <v>68</v>
      </c>
      <c r="E1292">
        <v>8</v>
      </c>
      <c r="F1292">
        <v>51</v>
      </c>
      <c r="G1292" t="s">
        <v>283</v>
      </c>
      <c r="H1292" t="s">
        <v>71</v>
      </c>
      <c r="I1292" t="s">
        <v>68</v>
      </c>
    </row>
    <row r="1293" spans="1:9" hidden="1">
      <c r="A1293" t="s">
        <v>6</v>
      </c>
      <c r="B1293" t="s">
        <v>187</v>
      </c>
      <c r="C1293" s="1">
        <v>41995</v>
      </c>
      <c r="D1293" t="s">
        <v>93</v>
      </c>
      <c r="E1293">
        <v>19</v>
      </c>
      <c r="F1293">
        <v>52</v>
      </c>
      <c r="G1293" t="s">
        <v>283</v>
      </c>
      <c r="H1293" t="s">
        <v>71</v>
      </c>
      <c r="I1293" t="s">
        <v>211</v>
      </c>
    </row>
    <row r="1294" spans="1:9" hidden="1">
      <c r="A1294" t="s">
        <v>6</v>
      </c>
      <c r="B1294" t="s">
        <v>187</v>
      </c>
      <c r="C1294" s="1">
        <v>41995</v>
      </c>
      <c r="D1294" t="s">
        <v>8</v>
      </c>
      <c r="E1294">
        <v>6</v>
      </c>
      <c r="F1294">
        <v>52</v>
      </c>
      <c r="G1294" t="s">
        <v>283</v>
      </c>
      <c r="H1294" t="s">
        <v>71</v>
      </c>
      <c r="I1294" t="s">
        <v>8</v>
      </c>
    </row>
    <row r="1295" spans="1:9" hidden="1">
      <c r="A1295" t="s">
        <v>6</v>
      </c>
      <c r="B1295" t="s">
        <v>187</v>
      </c>
      <c r="C1295" s="1">
        <v>41995</v>
      </c>
      <c r="D1295" t="s">
        <v>194</v>
      </c>
      <c r="E1295">
        <v>4</v>
      </c>
      <c r="F1295">
        <v>52</v>
      </c>
      <c r="G1295" t="s">
        <v>283</v>
      </c>
      <c r="H1295" t="s">
        <v>71</v>
      </c>
      <c r="I1295" t="s">
        <v>261</v>
      </c>
    </row>
    <row r="1296" spans="1:9" hidden="1">
      <c r="A1296" t="s">
        <v>6</v>
      </c>
      <c r="B1296" t="s">
        <v>187</v>
      </c>
      <c r="C1296" s="1">
        <v>41995</v>
      </c>
      <c r="D1296" t="s">
        <v>199</v>
      </c>
      <c r="E1296">
        <v>1</v>
      </c>
      <c r="F1296">
        <v>52</v>
      </c>
      <c r="G1296" t="s">
        <v>283</v>
      </c>
      <c r="H1296" t="s">
        <v>71</v>
      </c>
      <c r="I1296" t="s">
        <v>262</v>
      </c>
    </row>
    <row r="1297" spans="1:9" hidden="1">
      <c r="A1297" t="s">
        <v>6</v>
      </c>
      <c r="B1297" t="s">
        <v>187</v>
      </c>
      <c r="C1297" s="1">
        <v>41995</v>
      </c>
      <c r="D1297" t="s">
        <v>9</v>
      </c>
      <c r="E1297">
        <v>10</v>
      </c>
      <c r="F1297">
        <v>52</v>
      </c>
      <c r="G1297" t="s">
        <v>283</v>
      </c>
      <c r="H1297" t="s">
        <v>71</v>
      </c>
      <c r="I1297" t="s">
        <v>9</v>
      </c>
    </row>
    <row r="1298" spans="1:9" hidden="1">
      <c r="A1298" t="s">
        <v>266</v>
      </c>
      <c r="B1298" t="s">
        <v>267</v>
      </c>
      <c r="C1298" s="1">
        <v>42009</v>
      </c>
      <c r="D1298" t="s">
        <v>93</v>
      </c>
      <c r="E1298">
        <v>24</v>
      </c>
      <c r="F1298">
        <v>2</v>
      </c>
      <c r="G1298" t="s">
        <v>283</v>
      </c>
      <c r="H1298" t="s">
        <v>71</v>
      </c>
      <c r="I1298" t="s">
        <v>211</v>
      </c>
    </row>
    <row r="1299" spans="1:9" hidden="1">
      <c r="A1299" t="s">
        <v>266</v>
      </c>
      <c r="B1299" t="s">
        <v>267</v>
      </c>
      <c r="C1299" s="1">
        <v>42009</v>
      </c>
      <c r="D1299" t="s">
        <v>9</v>
      </c>
      <c r="E1299">
        <v>12</v>
      </c>
      <c r="F1299">
        <v>2</v>
      </c>
      <c r="G1299" t="s">
        <v>283</v>
      </c>
      <c r="H1299" t="s">
        <v>71</v>
      </c>
      <c r="I1299" t="s">
        <v>9</v>
      </c>
    </row>
    <row r="1300" spans="1:9" hidden="1">
      <c r="A1300" t="s">
        <v>266</v>
      </c>
      <c r="B1300" t="s">
        <v>267</v>
      </c>
      <c r="C1300" s="1">
        <v>42009</v>
      </c>
      <c r="D1300" t="s">
        <v>90</v>
      </c>
      <c r="E1300">
        <v>4</v>
      </c>
      <c r="F1300">
        <v>2</v>
      </c>
      <c r="G1300" t="s">
        <v>283</v>
      </c>
      <c r="H1300" t="s">
        <v>71</v>
      </c>
      <c r="I1300" t="s">
        <v>214</v>
      </c>
    </row>
    <row r="1301" spans="1:9" hidden="1">
      <c r="A1301" t="s">
        <v>266</v>
      </c>
      <c r="B1301" t="s">
        <v>267</v>
      </c>
      <c r="C1301" s="1">
        <v>42016</v>
      </c>
      <c r="D1301" t="s">
        <v>93</v>
      </c>
      <c r="E1301">
        <v>10</v>
      </c>
      <c r="F1301">
        <v>3</v>
      </c>
      <c r="G1301" t="s">
        <v>283</v>
      </c>
      <c r="H1301" t="s">
        <v>71</v>
      </c>
      <c r="I1301" t="s">
        <v>211</v>
      </c>
    </row>
    <row r="1302" spans="1:9" hidden="1">
      <c r="A1302" t="s">
        <v>266</v>
      </c>
      <c r="B1302" t="s">
        <v>267</v>
      </c>
      <c r="C1302" s="1">
        <v>42016</v>
      </c>
      <c r="D1302" t="s">
        <v>34</v>
      </c>
      <c r="E1302">
        <v>4</v>
      </c>
      <c r="F1302">
        <v>3</v>
      </c>
      <c r="G1302" t="s">
        <v>283</v>
      </c>
      <c r="H1302" t="s">
        <v>71</v>
      </c>
      <c r="I1302" t="s">
        <v>34</v>
      </c>
    </row>
    <row r="1303" spans="1:9" hidden="1">
      <c r="A1303" t="s">
        <v>266</v>
      </c>
      <c r="B1303" t="s">
        <v>267</v>
      </c>
      <c r="C1303" s="1">
        <v>42016</v>
      </c>
      <c r="D1303" t="s">
        <v>12</v>
      </c>
      <c r="E1303">
        <v>13</v>
      </c>
      <c r="F1303">
        <v>3</v>
      </c>
      <c r="G1303" t="s">
        <v>283</v>
      </c>
      <c r="H1303" t="s">
        <v>71</v>
      </c>
      <c r="I1303" t="s">
        <v>206</v>
      </c>
    </row>
    <row r="1304" spans="1:9" hidden="1">
      <c r="A1304" t="s">
        <v>266</v>
      </c>
      <c r="B1304" t="s">
        <v>267</v>
      </c>
      <c r="C1304" s="1">
        <v>42016</v>
      </c>
      <c r="D1304" t="s">
        <v>8</v>
      </c>
      <c r="E1304">
        <v>6</v>
      </c>
      <c r="F1304">
        <v>3</v>
      </c>
      <c r="G1304" t="s">
        <v>283</v>
      </c>
      <c r="H1304" t="s">
        <v>71</v>
      </c>
      <c r="I1304" t="s">
        <v>8</v>
      </c>
    </row>
    <row r="1305" spans="1:9" hidden="1">
      <c r="A1305" t="s">
        <v>266</v>
      </c>
      <c r="B1305" t="s">
        <v>267</v>
      </c>
      <c r="C1305" s="1">
        <v>42016</v>
      </c>
      <c r="D1305" t="s">
        <v>199</v>
      </c>
      <c r="E1305">
        <v>4</v>
      </c>
      <c r="F1305">
        <v>3</v>
      </c>
      <c r="G1305" t="s">
        <v>283</v>
      </c>
      <c r="H1305" t="s">
        <v>71</v>
      </c>
      <c r="I1305" t="s">
        <v>262</v>
      </c>
    </row>
    <row r="1306" spans="1:9" hidden="1">
      <c r="A1306" t="s">
        <v>266</v>
      </c>
      <c r="B1306" t="s">
        <v>267</v>
      </c>
      <c r="C1306" s="1">
        <v>42016</v>
      </c>
      <c r="D1306" t="s">
        <v>9</v>
      </c>
      <c r="E1306">
        <v>3</v>
      </c>
      <c r="F1306">
        <v>3</v>
      </c>
      <c r="G1306" t="s">
        <v>283</v>
      </c>
      <c r="H1306" t="s">
        <v>71</v>
      </c>
      <c r="I1306" t="s">
        <v>9</v>
      </c>
    </row>
    <row r="1307" spans="1:9" hidden="1">
      <c r="A1307" t="s">
        <v>266</v>
      </c>
      <c r="B1307" t="s">
        <v>267</v>
      </c>
      <c r="C1307" s="1">
        <v>42023</v>
      </c>
      <c r="D1307" t="s">
        <v>93</v>
      </c>
      <c r="E1307">
        <v>5</v>
      </c>
      <c r="F1307">
        <v>4</v>
      </c>
      <c r="G1307" t="s">
        <v>283</v>
      </c>
      <c r="H1307" t="s">
        <v>71</v>
      </c>
      <c r="I1307" t="s">
        <v>211</v>
      </c>
    </row>
    <row r="1308" spans="1:9" hidden="1">
      <c r="A1308" t="s">
        <v>266</v>
      </c>
      <c r="B1308" t="s">
        <v>267</v>
      </c>
      <c r="C1308" s="1">
        <v>42023</v>
      </c>
      <c r="D1308" t="s">
        <v>34</v>
      </c>
      <c r="E1308">
        <v>4</v>
      </c>
      <c r="F1308">
        <v>4</v>
      </c>
      <c r="G1308" t="s">
        <v>283</v>
      </c>
      <c r="H1308" t="s">
        <v>71</v>
      </c>
      <c r="I1308" t="s">
        <v>34</v>
      </c>
    </row>
    <row r="1309" spans="1:9" hidden="1">
      <c r="A1309" t="s">
        <v>266</v>
      </c>
      <c r="B1309" t="s">
        <v>267</v>
      </c>
      <c r="C1309" s="1">
        <v>42023</v>
      </c>
      <c r="D1309" t="s">
        <v>36</v>
      </c>
      <c r="E1309">
        <v>2</v>
      </c>
      <c r="F1309">
        <v>4</v>
      </c>
      <c r="G1309" t="s">
        <v>283</v>
      </c>
      <c r="H1309" t="s">
        <v>71</v>
      </c>
      <c r="I1309" t="s">
        <v>213</v>
      </c>
    </row>
    <row r="1310" spans="1:9" hidden="1">
      <c r="A1310" t="s">
        <v>266</v>
      </c>
      <c r="B1310" t="s">
        <v>267</v>
      </c>
      <c r="C1310" s="1">
        <v>42023</v>
      </c>
      <c r="D1310" t="s">
        <v>12</v>
      </c>
      <c r="E1310">
        <v>10</v>
      </c>
      <c r="F1310">
        <v>4</v>
      </c>
      <c r="G1310" t="s">
        <v>283</v>
      </c>
      <c r="H1310" t="s">
        <v>71</v>
      </c>
      <c r="I1310" t="s">
        <v>206</v>
      </c>
    </row>
    <row r="1311" spans="1:9" hidden="1">
      <c r="A1311" t="s">
        <v>266</v>
      </c>
      <c r="B1311" t="s">
        <v>267</v>
      </c>
      <c r="C1311" s="1">
        <v>42023</v>
      </c>
      <c r="D1311" t="s">
        <v>16</v>
      </c>
      <c r="E1311">
        <v>8</v>
      </c>
      <c r="F1311">
        <v>4</v>
      </c>
      <c r="G1311" t="s">
        <v>283</v>
      </c>
      <c r="H1311" t="s">
        <v>71</v>
      </c>
      <c r="I1311" t="s">
        <v>16</v>
      </c>
    </row>
    <row r="1312" spans="1:9" hidden="1">
      <c r="A1312" t="s">
        <v>266</v>
      </c>
      <c r="B1312" t="s">
        <v>267</v>
      </c>
      <c r="C1312" s="1">
        <v>42023</v>
      </c>
      <c r="D1312" t="s">
        <v>9</v>
      </c>
      <c r="E1312">
        <v>10</v>
      </c>
      <c r="F1312">
        <v>4</v>
      </c>
      <c r="G1312" t="s">
        <v>283</v>
      </c>
      <c r="H1312" t="s">
        <v>71</v>
      </c>
      <c r="I1312" t="s">
        <v>9</v>
      </c>
    </row>
    <row r="1313" spans="1:9" hidden="1">
      <c r="A1313" t="s">
        <v>266</v>
      </c>
      <c r="B1313" t="s">
        <v>267</v>
      </c>
      <c r="C1313" s="1">
        <v>42023</v>
      </c>
      <c r="D1313" t="s">
        <v>90</v>
      </c>
      <c r="E1313">
        <v>1</v>
      </c>
      <c r="F1313">
        <v>4</v>
      </c>
      <c r="G1313" t="s">
        <v>283</v>
      </c>
      <c r="H1313" t="s">
        <v>71</v>
      </c>
      <c r="I1313" t="s">
        <v>214</v>
      </c>
    </row>
    <row r="1314" spans="1:9" hidden="1">
      <c r="A1314" t="s">
        <v>266</v>
      </c>
      <c r="B1314" t="s">
        <v>267</v>
      </c>
      <c r="C1314" s="1">
        <v>42030</v>
      </c>
      <c r="D1314" t="s">
        <v>93</v>
      </c>
      <c r="E1314">
        <v>3</v>
      </c>
      <c r="F1314">
        <v>5</v>
      </c>
      <c r="G1314" t="s">
        <v>283</v>
      </c>
      <c r="H1314" t="s">
        <v>71</v>
      </c>
      <c r="I1314" t="s">
        <v>211</v>
      </c>
    </row>
    <row r="1315" spans="1:9" hidden="1">
      <c r="A1315" t="s">
        <v>266</v>
      </c>
      <c r="B1315" t="s">
        <v>267</v>
      </c>
      <c r="C1315" s="1">
        <v>42030</v>
      </c>
      <c r="D1315" t="s">
        <v>8</v>
      </c>
      <c r="E1315">
        <v>11</v>
      </c>
      <c r="F1315">
        <v>5</v>
      </c>
      <c r="G1315" t="s">
        <v>283</v>
      </c>
      <c r="H1315" t="s">
        <v>71</v>
      </c>
      <c r="I1315" t="s">
        <v>8</v>
      </c>
    </row>
    <row r="1316" spans="1:9" hidden="1">
      <c r="A1316" t="s">
        <v>266</v>
      </c>
      <c r="B1316" t="s">
        <v>267</v>
      </c>
      <c r="C1316" s="1">
        <v>42030</v>
      </c>
      <c r="D1316" t="s">
        <v>9</v>
      </c>
      <c r="E1316">
        <v>13</v>
      </c>
      <c r="F1316">
        <v>5</v>
      </c>
      <c r="G1316" t="s">
        <v>283</v>
      </c>
      <c r="H1316" t="s">
        <v>71</v>
      </c>
      <c r="I1316" t="s">
        <v>9</v>
      </c>
    </row>
    <row r="1317" spans="1:9" hidden="1">
      <c r="A1317" t="s">
        <v>266</v>
      </c>
      <c r="B1317" t="s">
        <v>267</v>
      </c>
      <c r="C1317" s="1">
        <v>42030</v>
      </c>
      <c r="D1317" t="s">
        <v>13</v>
      </c>
      <c r="E1317">
        <v>13</v>
      </c>
      <c r="F1317">
        <v>5</v>
      </c>
      <c r="G1317" t="s">
        <v>283</v>
      </c>
      <c r="H1317" t="s">
        <v>71</v>
      </c>
      <c r="I1317" t="s">
        <v>13</v>
      </c>
    </row>
    <row r="1318" spans="1:9" hidden="1">
      <c r="A1318" t="s">
        <v>266</v>
      </c>
      <c r="B1318" t="s">
        <v>304</v>
      </c>
      <c r="C1318" s="1">
        <v>42037</v>
      </c>
      <c r="D1318" t="s">
        <v>8</v>
      </c>
      <c r="E1318">
        <v>36</v>
      </c>
      <c r="F1318">
        <v>6</v>
      </c>
      <c r="G1318" t="s">
        <v>283</v>
      </c>
      <c r="H1318" t="s">
        <v>71</v>
      </c>
      <c r="I1318" t="s">
        <v>8</v>
      </c>
    </row>
    <row r="1319" spans="1:9" hidden="1">
      <c r="A1319" t="s">
        <v>266</v>
      </c>
      <c r="B1319" t="s">
        <v>304</v>
      </c>
      <c r="C1319" s="1">
        <v>42037</v>
      </c>
      <c r="D1319" t="s">
        <v>13</v>
      </c>
      <c r="E1319">
        <v>4</v>
      </c>
      <c r="F1319">
        <v>6</v>
      </c>
      <c r="G1319" t="s">
        <v>283</v>
      </c>
      <c r="H1319" t="s">
        <v>71</v>
      </c>
      <c r="I1319" t="s">
        <v>13</v>
      </c>
    </row>
    <row r="1320" spans="1:9" hidden="1">
      <c r="A1320" t="s">
        <v>266</v>
      </c>
      <c r="B1320" t="s">
        <v>304</v>
      </c>
      <c r="C1320" s="1">
        <v>42044</v>
      </c>
      <c r="D1320" t="s">
        <v>8</v>
      </c>
      <c r="E1320">
        <v>20</v>
      </c>
      <c r="F1320">
        <v>7</v>
      </c>
      <c r="G1320" t="s">
        <v>283</v>
      </c>
      <c r="H1320" t="s">
        <v>71</v>
      </c>
      <c r="I1320" t="s">
        <v>8</v>
      </c>
    </row>
    <row r="1321" spans="1:9" hidden="1">
      <c r="A1321" t="s">
        <v>266</v>
      </c>
      <c r="B1321" t="s">
        <v>304</v>
      </c>
      <c r="C1321" s="1">
        <v>42044</v>
      </c>
      <c r="D1321" t="s">
        <v>13</v>
      </c>
      <c r="E1321">
        <v>20</v>
      </c>
      <c r="F1321">
        <v>7</v>
      </c>
      <c r="G1321" t="s">
        <v>283</v>
      </c>
      <c r="H1321" t="s">
        <v>71</v>
      </c>
      <c r="I1321" t="s">
        <v>13</v>
      </c>
    </row>
    <row r="1322" spans="1:9" hidden="1">
      <c r="A1322" t="s">
        <v>266</v>
      </c>
      <c r="B1322" t="s">
        <v>304</v>
      </c>
      <c r="C1322" s="1">
        <v>42051</v>
      </c>
      <c r="D1322" t="s">
        <v>34</v>
      </c>
      <c r="E1322">
        <v>8</v>
      </c>
      <c r="F1322">
        <v>8</v>
      </c>
      <c r="G1322" t="s">
        <v>283</v>
      </c>
      <c r="H1322" t="s">
        <v>71</v>
      </c>
      <c r="I1322" t="s">
        <v>34</v>
      </c>
    </row>
    <row r="1323" spans="1:9" hidden="1">
      <c r="A1323" t="s">
        <v>266</v>
      </c>
      <c r="B1323" t="s">
        <v>304</v>
      </c>
      <c r="C1323" s="1">
        <v>42051</v>
      </c>
      <c r="D1323" t="s">
        <v>30</v>
      </c>
      <c r="E1323">
        <v>24</v>
      </c>
      <c r="F1323">
        <v>8</v>
      </c>
      <c r="G1323" t="s">
        <v>283</v>
      </c>
      <c r="H1323" t="s">
        <v>71</v>
      </c>
      <c r="I1323" t="s">
        <v>30</v>
      </c>
    </row>
    <row r="1324" spans="1:9" hidden="1">
      <c r="A1324" t="s">
        <v>266</v>
      </c>
      <c r="B1324" t="s">
        <v>304</v>
      </c>
      <c r="C1324" s="1">
        <v>42051</v>
      </c>
      <c r="D1324" t="s">
        <v>8</v>
      </c>
      <c r="E1324">
        <v>8</v>
      </c>
      <c r="F1324">
        <v>8</v>
      </c>
      <c r="G1324" t="s">
        <v>283</v>
      </c>
      <c r="H1324" t="s">
        <v>71</v>
      </c>
      <c r="I1324" t="s">
        <v>8</v>
      </c>
    </row>
    <row r="1325" spans="1:9" hidden="1">
      <c r="A1325" t="s">
        <v>266</v>
      </c>
      <c r="B1325" t="s">
        <v>304</v>
      </c>
      <c r="C1325" s="1">
        <v>42058</v>
      </c>
      <c r="D1325" t="s">
        <v>30</v>
      </c>
      <c r="E1325">
        <v>8</v>
      </c>
      <c r="F1325">
        <v>9</v>
      </c>
      <c r="G1325" t="s">
        <v>283</v>
      </c>
      <c r="H1325" t="s">
        <v>71</v>
      </c>
      <c r="I1325" t="s">
        <v>30</v>
      </c>
    </row>
    <row r="1326" spans="1:9" hidden="1">
      <c r="A1326" t="s">
        <v>266</v>
      </c>
      <c r="B1326" t="s">
        <v>304</v>
      </c>
      <c r="C1326" s="1">
        <v>42058</v>
      </c>
      <c r="D1326" t="s">
        <v>8</v>
      </c>
      <c r="E1326">
        <v>8</v>
      </c>
      <c r="F1326">
        <v>9</v>
      </c>
      <c r="G1326" t="s">
        <v>283</v>
      </c>
      <c r="H1326" t="s">
        <v>71</v>
      </c>
      <c r="I1326" t="s">
        <v>8</v>
      </c>
    </row>
    <row r="1327" spans="1:9" hidden="1">
      <c r="A1327" t="s">
        <v>266</v>
      </c>
      <c r="B1327" t="s">
        <v>304</v>
      </c>
      <c r="C1327" s="1">
        <v>42058</v>
      </c>
      <c r="D1327" t="s">
        <v>13</v>
      </c>
      <c r="E1327">
        <v>24</v>
      </c>
      <c r="F1327">
        <v>9</v>
      </c>
      <c r="G1327" t="s">
        <v>283</v>
      </c>
      <c r="H1327" t="s">
        <v>71</v>
      </c>
      <c r="I1327" t="s">
        <v>13</v>
      </c>
    </row>
    <row r="1328" spans="1:9" hidden="1">
      <c r="A1328" t="s">
        <v>6</v>
      </c>
      <c r="B1328" t="s">
        <v>29</v>
      </c>
      <c r="C1328" s="1">
        <v>41729</v>
      </c>
      <c r="D1328" t="s">
        <v>34</v>
      </c>
      <c r="E1328">
        <v>3</v>
      </c>
      <c r="F1328">
        <v>14</v>
      </c>
      <c r="G1328" t="s">
        <v>278</v>
      </c>
      <c r="H1328" t="s">
        <v>71</v>
      </c>
      <c r="I1328" t="s">
        <v>34</v>
      </c>
    </row>
    <row r="1329" spans="1:9" hidden="1">
      <c r="A1329" t="s">
        <v>6</v>
      </c>
      <c r="B1329" t="s">
        <v>29</v>
      </c>
      <c r="C1329" s="1">
        <v>41729</v>
      </c>
      <c r="D1329" t="s">
        <v>32</v>
      </c>
      <c r="E1329">
        <v>35</v>
      </c>
      <c r="F1329">
        <v>14</v>
      </c>
      <c r="G1329" t="s">
        <v>278</v>
      </c>
      <c r="H1329" t="s">
        <v>71</v>
      </c>
      <c r="I1329" t="s">
        <v>263</v>
      </c>
    </row>
    <row r="1330" spans="1:9" hidden="1">
      <c r="A1330" t="s">
        <v>6</v>
      </c>
      <c r="B1330" t="s">
        <v>29</v>
      </c>
      <c r="C1330" s="1">
        <v>41729</v>
      </c>
      <c r="D1330" t="s">
        <v>9</v>
      </c>
      <c r="E1330">
        <v>2</v>
      </c>
      <c r="F1330">
        <v>14</v>
      </c>
      <c r="G1330" t="s">
        <v>278</v>
      </c>
      <c r="H1330" t="s">
        <v>71</v>
      </c>
      <c r="I1330" t="s">
        <v>9</v>
      </c>
    </row>
    <row r="1331" spans="1:9" hidden="1">
      <c r="A1331" t="s">
        <v>6</v>
      </c>
      <c r="B1331" t="s">
        <v>7</v>
      </c>
      <c r="C1331" s="1">
        <v>41736</v>
      </c>
      <c r="D1331" t="s">
        <v>34</v>
      </c>
      <c r="E1331">
        <v>3</v>
      </c>
      <c r="F1331">
        <v>15</v>
      </c>
      <c r="G1331" t="s">
        <v>278</v>
      </c>
      <c r="H1331" t="s">
        <v>71</v>
      </c>
      <c r="I1331" t="s">
        <v>34</v>
      </c>
    </row>
    <row r="1332" spans="1:9" hidden="1">
      <c r="A1332" t="s">
        <v>6</v>
      </c>
      <c r="B1332" t="s">
        <v>7</v>
      </c>
      <c r="C1332" s="1">
        <v>41736</v>
      </c>
      <c r="D1332" t="s">
        <v>30</v>
      </c>
      <c r="E1332">
        <v>8</v>
      </c>
      <c r="F1332">
        <v>15</v>
      </c>
      <c r="G1332" t="s">
        <v>278</v>
      </c>
      <c r="H1332" t="s">
        <v>71</v>
      </c>
      <c r="I1332" t="s">
        <v>30</v>
      </c>
    </row>
    <row r="1333" spans="1:9" hidden="1">
      <c r="A1333" t="s">
        <v>6</v>
      </c>
      <c r="B1333" t="s">
        <v>7</v>
      </c>
      <c r="C1333" s="1">
        <v>41736</v>
      </c>
      <c r="D1333" t="s">
        <v>18</v>
      </c>
      <c r="E1333">
        <v>7</v>
      </c>
      <c r="F1333">
        <v>15</v>
      </c>
      <c r="G1333" t="s">
        <v>278</v>
      </c>
      <c r="H1333" t="s">
        <v>71</v>
      </c>
      <c r="I1333" t="s">
        <v>210</v>
      </c>
    </row>
    <row r="1334" spans="1:9" hidden="1">
      <c r="A1334" t="s">
        <v>6</v>
      </c>
      <c r="B1334" t="s">
        <v>7</v>
      </c>
      <c r="C1334" s="1">
        <v>41736</v>
      </c>
      <c r="D1334" t="s">
        <v>22</v>
      </c>
      <c r="E1334">
        <v>22</v>
      </c>
      <c r="F1334">
        <v>15</v>
      </c>
      <c r="G1334" t="s">
        <v>278</v>
      </c>
      <c r="H1334" t="s">
        <v>71</v>
      </c>
      <c r="I1334" t="s">
        <v>242</v>
      </c>
    </row>
    <row r="1335" spans="1:9" hidden="1">
      <c r="A1335" t="s">
        <v>6</v>
      </c>
      <c r="B1335" t="s">
        <v>7</v>
      </c>
      <c r="C1335" s="1">
        <v>41743</v>
      </c>
      <c r="D1335" t="s">
        <v>13</v>
      </c>
      <c r="E1335">
        <v>4</v>
      </c>
      <c r="F1335">
        <v>16</v>
      </c>
      <c r="G1335" t="s">
        <v>278</v>
      </c>
      <c r="H1335" t="s">
        <v>71</v>
      </c>
      <c r="I1335" t="s">
        <v>13</v>
      </c>
    </row>
    <row r="1336" spans="1:9" hidden="1">
      <c r="A1336" t="s">
        <v>6</v>
      </c>
      <c r="B1336" t="s">
        <v>7</v>
      </c>
      <c r="C1336" s="1">
        <v>41743</v>
      </c>
      <c r="D1336" t="s">
        <v>22</v>
      </c>
      <c r="E1336">
        <v>36</v>
      </c>
      <c r="F1336">
        <v>16</v>
      </c>
      <c r="G1336" t="s">
        <v>278</v>
      </c>
      <c r="H1336" t="s">
        <v>71</v>
      </c>
      <c r="I1336" t="s">
        <v>242</v>
      </c>
    </row>
    <row r="1337" spans="1:9" hidden="1">
      <c r="A1337" t="s">
        <v>6</v>
      </c>
      <c r="B1337" t="s">
        <v>7</v>
      </c>
      <c r="C1337" s="1">
        <v>41750</v>
      </c>
      <c r="D1337" t="s">
        <v>67</v>
      </c>
      <c r="E1337">
        <v>2</v>
      </c>
      <c r="F1337">
        <v>17</v>
      </c>
      <c r="G1337" t="s">
        <v>278</v>
      </c>
      <c r="H1337" t="s">
        <v>71</v>
      </c>
      <c r="I1337" t="s">
        <v>204</v>
      </c>
    </row>
    <row r="1338" spans="1:9" hidden="1">
      <c r="A1338" t="s">
        <v>6</v>
      </c>
      <c r="B1338" t="s">
        <v>7</v>
      </c>
      <c r="C1338" s="1">
        <v>41750</v>
      </c>
      <c r="D1338" t="s">
        <v>18</v>
      </c>
      <c r="E1338">
        <v>2</v>
      </c>
      <c r="F1338">
        <v>17</v>
      </c>
      <c r="G1338" t="s">
        <v>278</v>
      </c>
      <c r="H1338" t="s">
        <v>71</v>
      </c>
      <c r="I1338" t="s">
        <v>210</v>
      </c>
    </row>
    <row r="1339" spans="1:9" hidden="1">
      <c r="A1339" t="s">
        <v>6</v>
      </c>
      <c r="B1339" t="s">
        <v>7</v>
      </c>
      <c r="C1339" s="1">
        <v>41750</v>
      </c>
      <c r="D1339" t="s">
        <v>22</v>
      </c>
      <c r="E1339">
        <v>36</v>
      </c>
      <c r="F1339">
        <v>17</v>
      </c>
      <c r="G1339" t="s">
        <v>278</v>
      </c>
      <c r="H1339" t="s">
        <v>71</v>
      </c>
      <c r="I1339" t="s">
        <v>242</v>
      </c>
    </row>
    <row r="1340" spans="1:9" hidden="1">
      <c r="A1340" t="s">
        <v>6</v>
      </c>
      <c r="B1340" t="s">
        <v>7</v>
      </c>
      <c r="C1340" s="1">
        <v>41757</v>
      </c>
      <c r="D1340" t="s">
        <v>30</v>
      </c>
      <c r="E1340">
        <v>8</v>
      </c>
      <c r="F1340">
        <v>18</v>
      </c>
      <c r="G1340" t="s">
        <v>278</v>
      </c>
      <c r="H1340" t="s">
        <v>71</v>
      </c>
      <c r="I1340" t="s">
        <v>30</v>
      </c>
    </row>
    <row r="1341" spans="1:9" hidden="1">
      <c r="A1341" t="s">
        <v>6</v>
      </c>
      <c r="B1341" t="s">
        <v>7</v>
      </c>
      <c r="C1341" s="1">
        <v>41757</v>
      </c>
      <c r="D1341" t="s">
        <v>67</v>
      </c>
      <c r="E1341">
        <v>2</v>
      </c>
      <c r="F1341">
        <v>18</v>
      </c>
      <c r="G1341" t="s">
        <v>278</v>
      </c>
      <c r="H1341" t="s">
        <v>71</v>
      </c>
      <c r="I1341" t="s">
        <v>204</v>
      </c>
    </row>
    <row r="1342" spans="1:9" hidden="1">
      <c r="A1342" t="s">
        <v>6</v>
      </c>
      <c r="B1342" t="s">
        <v>7</v>
      </c>
      <c r="C1342" s="1">
        <v>41757</v>
      </c>
      <c r="D1342" t="s">
        <v>27</v>
      </c>
      <c r="E1342">
        <v>24</v>
      </c>
      <c r="F1342">
        <v>18</v>
      </c>
      <c r="G1342" t="s">
        <v>278</v>
      </c>
      <c r="H1342" t="s">
        <v>71</v>
      </c>
      <c r="I1342" t="s">
        <v>27</v>
      </c>
    </row>
    <row r="1343" spans="1:9" hidden="1">
      <c r="A1343" t="s">
        <v>6</v>
      </c>
      <c r="B1343" t="s">
        <v>7</v>
      </c>
      <c r="C1343" s="1">
        <v>41757</v>
      </c>
      <c r="D1343" t="s">
        <v>13</v>
      </c>
      <c r="E1343">
        <v>3</v>
      </c>
      <c r="F1343">
        <v>18</v>
      </c>
      <c r="G1343" t="s">
        <v>278</v>
      </c>
      <c r="H1343" t="s">
        <v>71</v>
      </c>
      <c r="I1343" t="s">
        <v>13</v>
      </c>
    </row>
    <row r="1344" spans="1:9" hidden="1">
      <c r="A1344" t="s">
        <v>6</v>
      </c>
      <c r="B1344" t="s">
        <v>7</v>
      </c>
      <c r="C1344" s="1">
        <v>41757</v>
      </c>
      <c r="D1344" t="s">
        <v>22</v>
      </c>
      <c r="E1344">
        <v>3</v>
      </c>
      <c r="F1344">
        <v>18</v>
      </c>
      <c r="G1344" t="s">
        <v>278</v>
      </c>
      <c r="H1344" t="s">
        <v>71</v>
      </c>
      <c r="I1344" t="s">
        <v>242</v>
      </c>
    </row>
    <row r="1345" spans="1:9" hidden="1">
      <c r="A1345" t="s">
        <v>6</v>
      </c>
      <c r="B1345" t="s">
        <v>74</v>
      </c>
      <c r="C1345" s="1">
        <v>41764</v>
      </c>
      <c r="D1345" t="s">
        <v>67</v>
      </c>
      <c r="E1345">
        <v>5</v>
      </c>
      <c r="F1345">
        <v>19</v>
      </c>
      <c r="G1345" t="s">
        <v>278</v>
      </c>
      <c r="H1345" t="s">
        <v>71</v>
      </c>
      <c r="I1345" t="s">
        <v>204</v>
      </c>
    </row>
    <row r="1346" spans="1:9" hidden="1">
      <c r="A1346" t="s">
        <v>6</v>
      </c>
      <c r="B1346" t="s">
        <v>74</v>
      </c>
      <c r="C1346" s="1">
        <v>41764</v>
      </c>
      <c r="D1346" t="s">
        <v>88</v>
      </c>
      <c r="E1346">
        <v>2</v>
      </c>
      <c r="F1346">
        <v>19</v>
      </c>
      <c r="G1346" t="s">
        <v>278</v>
      </c>
      <c r="H1346" t="s">
        <v>71</v>
      </c>
      <c r="I1346" t="s">
        <v>234</v>
      </c>
    </row>
    <row r="1347" spans="1:9" hidden="1">
      <c r="A1347" t="s">
        <v>6</v>
      </c>
      <c r="B1347" t="s">
        <v>74</v>
      </c>
      <c r="C1347" s="1">
        <v>41764</v>
      </c>
      <c r="D1347" t="s">
        <v>63</v>
      </c>
      <c r="E1347">
        <v>5</v>
      </c>
      <c r="F1347">
        <v>19</v>
      </c>
      <c r="G1347" t="s">
        <v>278</v>
      </c>
      <c r="H1347" t="s">
        <v>71</v>
      </c>
      <c r="I1347" t="s">
        <v>63</v>
      </c>
    </row>
    <row r="1348" spans="1:9" hidden="1">
      <c r="A1348" t="s">
        <v>6</v>
      </c>
      <c r="B1348" t="s">
        <v>74</v>
      </c>
      <c r="C1348" s="1">
        <v>41764</v>
      </c>
      <c r="D1348" t="s">
        <v>13</v>
      </c>
      <c r="E1348">
        <v>13</v>
      </c>
      <c r="F1348">
        <v>19</v>
      </c>
      <c r="G1348" t="s">
        <v>278</v>
      </c>
      <c r="H1348" t="s">
        <v>71</v>
      </c>
      <c r="I1348" t="s">
        <v>13</v>
      </c>
    </row>
    <row r="1349" spans="1:9" hidden="1">
      <c r="A1349" t="s">
        <v>6</v>
      </c>
      <c r="B1349" t="s">
        <v>74</v>
      </c>
      <c r="C1349" s="1">
        <v>41764</v>
      </c>
      <c r="D1349" t="s">
        <v>22</v>
      </c>
      <c r="E1349">
        <v>15</v>
      </c>
      <c r="F1349">
        <v>19</v>
      </c>
      <c r="G1349" t="s">
        <v>278</v>
      </c>
      <c r="H1349" t="s">
        <v>71</v>
      </c>
      <c r="I1349" t="s">
        <v>242</v>
      </c>
    </row>
    <row r="1350" spans="1:9" hidden="1">
      <c r="A1350" t="s">
        <v>6</v>
      </c>
      <c r="B1350" t="s">
        <v>74</v>
      </c>
      <c r="C1350" s="1">
        <v>41771</v>
      </c>
      <c r="D1350" t="s">
        <v>67</v>
      </c>
      <c r="E1350">
        <v>9</v>
      </c>
      <c r="F1350">
        <v>20</v>
      </c>
      <c r="G1350" t="s">
        <v>278</v>
      </c>
      <c r="H1350" t="s">
        <v>71</v>
      </c>
      <c r="I1350" t="s">
        <v>204</v>
      </c>
    </row>
    <row r="1351" spans="1:9" hidden="1">
      <c r="A1351" t="s">
        <v>6</v>
      </c>
      <c r="B1351" t="s">
        <v>74</v>
      </c>
      <c r="C1351" s="1">
        <v>41771</v>
      </c>
      <c r="D1351" t="s">
        <v>18</v>
      </c>
      <c r="E1351">
        <v>3</v>
      </c>
      <c r="F1351">
        <v>20</v>
      </c>
      <c r="G1351" t="s">
        <v>278</v>
      </c>
      <c r="H1351" t="s">
        <v>71</v>
      </c>
      <c r="I1351" t="s">
        <v>210</v>
      </c>
    </row>
    <row r="1352" spans="1:9" hidden="1">
      <c r="A1352" t="s">
        <v>6</v>
      </c>
      <c r="B1352" t="s">
        <v>74</v>
      </c>
      <c r="C1352" s="1">
        <v>41771</v>
      </c>
      <c r="D1352" t="s">
        <v>105</v>
      </c>
      <c r="E1352">
        <v>4</v>
      </c>
      <c r="F1352">
        <v>20</v>
      </c>
      <c r="G1352" t="s">
        <v>278</v>
      </c>
      <c r="H1352" t="s">
        <v>71</v>
      </c>
      <c r="I1352" t="s">
        <v>264</v>
      </c>
    </row>
    <row r="1353" spans="1:9" hidden="1">
      <c r="A1353" t="s">
        <v>6</v>
      </c>
      <c r="B1353" t="s">
        <v>74</v>
      </c>
      <c r="C1353" s="1">
        <v>41771</v>
      </c>
      <c r="D1353" t="s">
        <v>22</v>
      </c>
      <c r="E1353">
        <v>24</v>
      </c>
      <c r="F1353">
        <v>20</v>
      </c>
      <c r="G1353" t="s">
        <v>278</v>
      </c>
      <c r="H1353" t="s">
        <v>71</v>
      </c>
      <c r="I1353" t="s">
        <v>242</v>
      </c>
    </row>
    <row r="1354" spans="1:9" hidden="1">
      <c r="A1354" t="s">
        <v>6</v>
      </c>
      <c r="B1354" t="s">
        <v>74</v>
      </c>
      <c r="C1354" s="1">
        <v>41778</v>
      </c>
      <c r="D1354" t="s">
        <v>67</v>
      </c>
      <c r="E1354">
        <v>30</v>
      </c>
      <c r="F1354">
        <v>21</v>
      </c>
      <c r="G1354" t="s">
        <v>278</v>
      </c>
      <c r="H1354" t="s">
        <v>71</v>
      </c>
      <c r="I1354" t="s">
        <v>204</v>
      </c>
    </row>
    <row r="1355" spans="1:9" hidden="1">
      <c r="A1355" t="s">
        <v>6</v>
      </c>
      <c r="B1355" t="s">
        <v>74</v>
      </c>
      <c r="C1355" s="1">
        <v>41778</v>
      </c>
      <c r="D1355" t="s">
        <v>105</v>
      </c>
      <c r="E1355">
        <v>10</v>
      </c>
      <c r="F1355">
        <v>21</v>
      </c>
      <c r="G1355" t="s">
        <v>278</v>
      </c>
      <c r="H1355" t="s">
        <v>71</v>
      </c>
      <c r="I1355" t="s">
        <v>264</v>
      </c>
    </row>
    <row r="1356" spans="1:9" hidden="1">
      <c r="A1356" t="s">
        <v>6</v>
      </c>
      <c r="B1356" t="s">
        <v>74</v>
      </c>
      <c r="C1356" s="1">
        <v>41785</v>
      </c>
      <c r="D1356" t="s">
        <v>82</v>
      </c>
      <c r="E1356">
        <v>25</v>
      </c>
      <c r="F1356">
        <v>22</v>
      </c>
      <c r="G1356" t="s">
        <v>278</v>
      </c>
      <c r="H1356" t="s">
        <v>71</v>
      </c>
      <c r="I1356" t="s">
        <v>217</v>
      </c>
    </row>
    <row r="1357" spans="1:9" hidden="1">
      <c r="A1357" t="s">
        <v>6</v>
      </c>
      <c r="B1357" t="s">
        <v>74</v>
      </c>
      <c r="C1357" s="1">
        <v>41785</v>
      </c>
      <c r="D1357" t="s">
        <v>67</v>
      </c>
      <c r="E1357">
        <v>4</v>
      </c>
      <c r="F1357">
        <v>22</v>
      </c>
      <c r="G1357" t="s">
        <v>278</v>
      </c>
      <c r="H1357" t="s">
        <v>71</v>
      </c>
      <c r="I1357" t="s">
        <v>204</v>
      </c>
    </row>
    <row r="1358" spans="1:9" hidden="1">
      <c r="A1358" t="s">
        <v>6</v>
      </c>
      <c r="B1358" t="s">
        <v>74</v>
      </c>
      <c r="C1358" s="1">
        <v>41785</v>
      </c>
      <c r="D1358" t="s">
        <v>27</v>
      </c>
      <c r="E1358">
        <v>8</v>
      </c>
      <c r="F1358">
        <v>22</v>
      </c>
      <c r="G1358" t="s">
        <v>278</v>
      </c>
      <c r="H1358" t="s">
        <v>71</v>
      </c>
      <c r="I1358" t="s">
        <v>27</v>
      </c>
    </row>
    <row r="1359" spans="1:9" hidden="1">
      <c r="A1359" t="s">
        <v>6</v>
      </c>
      <c r="B1359" t="s">
        <v>74</v>
      </c>
      <c r="C1359" s="1">
        <v>41785</v>
      </c>
      <c r="D1359" t="s">
        <v>76</v>
      </c>
      <c r="E1359">
        <v>3</v>
      </c>
      <c r="F1359">
        <v>22</v>
      </c>
      <c r="G1359" t="s">
        <v>278</v>
      </c>
      <c r="H1359" t="s">
        <v>71</v>
      </c>
      <c r="I1359" t="s">
        <v>207</v>
      </c>
    </row>
    <row r="1360" spans="1:9" hidden="1">
      <c r="A1360" t="s">
        <v>6</v>
      </c>
      <c r="B1360" t="s">
        <v>75</v>
      </c>
      <c r="C1360" s="1">
        <v>41792</v>
      </c>
      <c r="D1360" t="s">
        <v>82</v>
      </c>
      <c r="E1360">
        <v>25</v>
      </c>
      <c r="F1360">
        <v>23</v>
      </c>
      <c r="G1360" t="s">
        <v>278</v>
      </c>
      <c r="H1360" t="s">
        <v>71</v>
      </c>
      <c r="I1360" t="s">
        <v>217</v>
      </c>
    </row>
    <row r="1361" spans="1:9" hidden="1">
      <c r="A1361" t="s">
        <v>6</v>
      </c>
      <c r="B1361" t="s">
        <v>75</v>
      </c>
      <c r="C1361" s="1">
        <v>41792</v>
      </c>
      <c r="D1361" t="s">
        <v>67</v>
      </c>
      <c r="E1361">
        <v>5</v>
      </c>
      <c r="F1361">
        <v>23</v>
      </c>
      <c r="G1361" t="s">
        <v>278</v>
      </c>
      <c r="H1361" t="s">
        <v>71</v>
      </c>
      <c r="I1361" t="s">
        <v>204</v>
      </c>
    </row>
    <row r="1362" spans="1:9" hidden="1">
      <c r="A1362" t="s">
        <v>6</v>
      </c>
      <c r="B1362" t="s">
        <v>75</v>
      </c>
      <c r="C1362" s="1">
        <v>41792</v>
      </c>
      <c r="D1362" t="s">
        <v>76</v>
      </c>
      <c r="E1362">
        <v>10</v>
      </c>
      <c r="F1362">
        <v>23</v>
      </c>
      <c r="G1362" t="s">
        <v>278</v>
      </c>
      <c r="H1362" t="s">
        <v>71</v>
      </c>
      <c r="I1362" t="s">
        <v>207</v>
      </c>
    </row>
    <row r="1363" spans="1:9" hidden="1">
      <c r="A1363" t="s">
        <v>6</v>
      </c>
      <c r="B1363" t="s">
        <v>75</v>
      </c>
      <c r="C1363" s="1">
        <v>41799</v>
      </c>
      <c r="D1363" t="s">
        <v>82</v>
      </c>
      <c r="E1363">
        <v>29</v>
      </c>
      <c r="F1363">
        <v>24</v>
      </c>
      <c r="G1363" t="s">
        <v>278</v>
      </c>
      <c r="H1363" t="s">
        <v>71</v>
      </c>
      <c r="I1363" t="s">
        <v>217</v>
      </c>
    </row>
    <row r="1364" spans="1:9" hidden="1">
      <c r="A1364" t="s">
        <v>6</v>
      </c>
      <c r="B1364" t="s">
        <v>75</v>
      </c>
      <c r="C1364" s="1">
        <v>41799</v>
      </c>
      <c r="D1364" t="s">
        <v>34</v>
      </c>
      <c r="E1364">
        <v>4</v>
      </c>
      <c r="F1364">
        <v>24</v>
      </c>
      <c r="G1364" t="s">
        <v>278</v>
      </c>
      <c r="H1364" t="s">
        <v>71</v>
      </c>
      <c r="I1364" t="s">
        <v>34</v>
      </c>
    </row>
    <row r="1365" spans="1:9" hidden="1">
      <c r="A1365" t="s">
        <v>6</v>
      </c>
      <c r="B1365" t="s">
        <v>75</v>
      </c>
      <c r="C1365" s="1">
        <v>41799</v>
      </c>
      <c r="D1365" t="s">
        <v>18</v>
      </c>
      <c r="E1365">
        <v>3</v>
      </c>
      <c r="F1365">
        <v>24</v>
      </c>
      <c r="G1365" t="s">
        <v>278</v>
      </c>
      <c r="H1365" t="s">
        <v>71</v>
      </c>
      <c r="I1365" t="s">
        <v>210</v>
      </c>
    </row>
    <row r="1366" spans="1:9" hidden="1">
      <c r="A1366" t="s">
        <v>6</v>
      </c>
      <c r="B1366" t="s">
        <v>75</v>
      </c>
      <c r="C1366" s="1">
        <v>41799</v>
      </c>
      <c r="D1366" t="s">
        <v>105</v>
      </c>
      <c r="E1366">
        <v>4</v>
      </c>
      <c r="F1366">
        <v>24</v>
      </c>
      <c r="G1366" t="s">
        <v>278</v>
      </c>
      <c r="H1366" t="s">
        <v>71</v>
      </c>
      <c r="I1366" t="s">
        <v>264</v>
      </c>
    </row>
    <row r="1367" spans="1:9" hidden="1">
      <c r="A1367" t="s">
        <v>6</v>
      </c>
      <c r="B1367" t="s">
        <v>75</v>
      </c>
      <c r="C1367" s="1">
        <v>41806</v>
      </c>
      <c r="D1367" t="s">
        <v>82</v>
      </c>
      <c r="E1367">
        <v>27</v>
      </c>
      <c r="F1367">
        <v>25</v>
      </c>
      <c r="G1367" t="s">
        <v>278</v>
      </c>
      <c r="H1367" t="s">
        <v>71</v>
      </c>
      <c r="I1367" t="s">
        <v>217</v>
      </c>
    </row>
    <row r="1368" spans="1:9" hidden="1">
      <c r="A1368" t="s">
        <v>6</v>
      </c>
      <c r="B1368" t="s">
        <v>75</v>
      </c>
      <c r="C1368" s="1">
        <v>41806</v>
      </c>
      <c r="D1368" t="s">
        <v>83</v>
      </c>
      <c r="E1368">
        <v>9</v>
      </c>
      <c r="F1368">
        <v>25</v>
      </c>
      <c r="G1368" t="s">
        <v>278</v>
      </c>
      <c r="H1368" t="s">
        <v>71</v>
      </c>
      <c r="I1368" t="s">
        <v>218</v>
      </c>
    </row>
    <row r="1369" spans="1:9" hidden="1">
      <c r="A1369" t="s">
        <v>6</v>
      </c>
      <c r="B1369" t="s">
        <v>75</v>
      </c>
      <c r="C1369" s="1">
        <v>41806</v>
      </c>
      <c r="D1369" t="s">
        <v>76</v>
      </c>
      <c r="E1369">
        <v>4</v>
      </c>
      <c r="F1369">
        <v>25</v>
      </c>
      <c r="G1369" t="s">
        <v>278</v>
      </c>
      <c r="H1369" t="s">
        <v>71</v>
      </c>
      <c r="I1369" t="s">
        <v>207</v>
      </c>
    </row>
    <row r="1370" spans="1:9" hidden="1">
      <c r="A1370" t="s">
        <v>6</v>
      </c>
      <c r="B1370" t="s">
        <v>75</v>
      </c>
      <c r="C1370" s="1">
        <v>41813</v>
      </c>
      <c r="D1370" t="s">
        <v>82</v>
      </c>
      <c r="E1370">
        <v>40</v>
      </c>
      <c r="F1370">
        <v>26</v>
      </c>
      <c r="G1370" t="s">
        <v>278</v>
      </c>
      <c r="H1370" t="s">
        <v>71</v>
      </c>
      <c r="I1370" t="s">
        <v>217</v>
      </c>
    </row>
    <row r="1371" spans="1:9" hidden="1">
      <c r="A1371" t="s">
        <v>6</v>
      </c>
      <c r="B1371" t="s">
        <v>75</v>
      </c>
      <c r="C1371" s="1">
        <v>41820</v>
      </c>
      <c r="D1371" t="s">
        <v>82</v>
      </c>
      <c r="E1371">
        <v>40</v>
      </c>
      <c r="F1371">
        <v>27</v>
      </c>
      <c r="G1371" t="s">
        <v>278</v>
      </c>
      <c r="H1371" t="s">
        <v>71</v>
      </c>
      <c r="I1371" t="s">
        <v>217</v>
      </c>
    </row>
    <row r="1372" spans="1:9" hidden="1">
      <c r="A1372" t="s">
        <v>6</v>
      </c>
      <c r="B1372" t="s">
        <v>77</v>
      </c>
      <c r="C1372" s="1">
        <v>41827</v>
      </c>
      <c r="D1372" t="s">
        <v>82</v>
      </c>
      <c r="E1372">
        <v>34</v>
      </c>
      <c r="F1372">
        <v>28</v>
      </c>
      <c r="G1372" t="s">
        <v>278</v>
      </c>
      <c r="H1372" t="s">
        <v>71</v>
      </c>
      <c r="I1372" t="s">
        <v>217</v>
      </c>
    </row>
    <row r="1373" spans="1:9" hidden="1">
      <c r="A1373" t="s">
        <v>6</v>
      </c>
      <c r="B1373" t="s">
        <v>77</v>
      </c>
      <c r="C1373" s="1">
        <v>41827</v>
      </c>
      <c r="D1373" t="s">
        <v>9</v>
      </c>
      <c r="E1373">
        <v>6</v>
      </c>
      <c r="F1373">
        <v>28</v>
      </c>
      <c r="G1373" t="s">
        <v>278</v>
      </c>
      <c r="H1373" t="s">
        <v>71</v>
      </c>
      <c r="I1373" t="s">
        <v>9</v>
      </c>
    </row>
    <row r="1374" spans="1:9" hidden="1">
      <c r="A1374" t="s">
        <v>6</v>
      </c>
      <c r="B1374" t="s">
        <v>77</v>
      </c>
      <c r="C1374" s="1">
        <v>41834</v>
      </c>
      <c r="D1374" t="s">
        <v>82</v>
      </c>
      <c r="E1374">
        <v>35</v>
      </c>
      <c r="F1374">
        <v>29</v>
      </c>
      <c r="G1374" t="s">
        <v>278</v>
      </c>
      <c r="H1374" t="s">
        <v>71</v>
      </c>
      <c r="I1374" t="s">
        <v>217</v>
      </c>
    </row>
    <row r="1375" spans="1:9" hidden="1">
      <c r="A1375" t="s">
        <v>6</v>
      </c>
      <c r="B1375" t="s">
        <v>77</v>
      </c>
      <c r="C1375" s="1">
        <v>41834</v>
      </c>
      <c r="D1375" t="s">
        <v>34</v>
      </c>
      <c r="E1375">
        <v>4</v>
      </c>
      <c r="F1375">
        <v>29</v>
      </c>
      <c r="G1375" t="s">
        <v>278</v>
      </c>
      <c r="H1375" t="s">
        <v>71</v>
      </c>
      <c r="I1375" t="s">
        <v>34</v>
      </c>
    </row>
    <row r="1376" spans="1:9" hidden="1">
      <c r="A1376" t="s">
        <v>6</v>
      </c>
      <c r="B1376" t="s">
        <v>77</v>
      </c>
      <c r="C1376" s="1">
        <v>41834</v>
      </c>
      <c r="D1376" t="s">
        <v>18</v>
      </c>
      <c r="E1376">
        <v>1</v>
      </c>
      <c r="F1376">
        <v>29</v>
      </c>
      <c r="G1376" t="s">
        <v>278</v>
      </c>
      <c r="H1376" t="s">
        <v>71</v>
      </c>
      <c r="I1376" t="s">
        <v>210</v>
      </c>
    </row>
    <row r="1377" spans="1:9" hidden="1">
      <c r="A1377" t="s">
        <v>6</v>
      </c>
      <c r="B1377" t="s">
        <v>77</v>
      </c>
      <c r="C1377" s="1">
        <v>41841</v>
      </c>
      <c r="D1377" t="s">
        <v>82</v>
      </c>
      <c r="E1377">
        <v>24</v>
      </c>
      <c r="F1377">
        <v>30</v>
      </c>
      <c r="G1377" t="s">
        <v>278</v>
      </c>
      <c r="H1377" t="s">
        <v>71</v>
      </c>
      <c r="I1377" t="s">
        <v>217</v>
      </c>
    </row>
    <row r="1378" spans="1:9" hidden="1">
      <c r="A1378" t="s">
        <v>6</v>
      </c>
      <c r="B1378" t="s">
        <v>77</v>
      </c>
      <c r="C1378" s="1">
        <v>41841</v>
      </c>
      <c r="D1378" t="s">
        <v>34</v>
      </c>
      <c r="E1378">
        <v>8</v>
      </c>
      <c r="F1378">
        <v>30</v>
      </c>
      <c r="G1378" t="s">
        <v>278</v>
      </c>
      <c r="H1378" t="s">
        <v>71</v>
      </c>
      <c r="I1378" t="s">
        <v>34</v>
      </c>
    </row>
    <row r="1379" spans="1:9" hidden="1">
      <c r="A1379" t="s">
        <v>6</v>
      </c>
      <c r="B1379" t="s">
        <v>77</v>
      </c>
      <c r="C1379" s="1">
        <v>41841</v>
      </c>
      <c r="D1379" t="s">
        <v>27</v>
      </c>
      <c r="E1379">
        <v>4</v>
      </c>
      <c r="F1379">
        <v>30</v>
      </c>
      <c r="G1379" t="s">
        <v>278</v>
      </c>
      <c r="H1379" t="s">
        <v>71</v>
      </c>
      <c r="I1379" t="s">
        <v>27</v>
      </c>
    </row>
    <row r="1380" spans="1:9" hidden="1">
      <c r="A1380" t="s">
        <v>6</v>
      </c>
      <c r="B1380" t="s">
        <v>77</v>
      </c>
      <c r="C1380" s="1">
        <v>41841</v>
      </c>
      <c r="D1380" t="s">
        <v>9</v>
      </c>
      <c r="E1380">
        <v>4</v>
      </c>
      <c r="F1380">
        <v>30</v>
      </c>
      <c r="G1380" t="s">
        <v>278</v>
      </c>
      <c r="H1380" t="s">
        <v>71</v>
      </c>
      <c r="I1380" t="s">
        <v>9</v>
      </c>
    </row>
    <row r="1381" spans="1:9" hidden="1">
      <c r="A1381" t="s">
        <v>6</v>
      </c>
      <c r="B1381" t="s">
        <v>77</v>
      </c>
      <c r="C1381" s="1">
        <v>41848</v>
      </c>
      <c r="D1381" t="s">
        <v>82</v>
      </c>
      <c r="E1381">
        <v>40</v>
      </c>
      <c r="F1381">
        <v>31</v>
      </c>
      <c r="G1381" t="s">
        <v>278</v>
      </c>
      <c r="H1381" t="s">
        <v>71</v>
      </c>
      <c r="I1381" t="s">
        <v>217</v>
      </c>
    </row>
    <row r="1382" spans="1:9">
      <c r="A1382" t="s">
        <v>6</v>
      </c>
      <c r="B1382" t="s">
        <v>79</v>
      </c>
      <c r="C1382" s="1">
        <v>41855</v>
      </c>
      <c r="D1382" t="s">
        <v>9</v>
      </c>
      <c r="E1382">
        <v>4</v>
      </c>
      <c r="F1382">
        <v>32</v>
      </c>
      <c r="G1382" t="s">
        <v>278</v>
      </c>
      <c r="H1382" t="s">
        <v>71</v>
      </c>
      <c r="I1382" t="s">
        <v>9</v>
      </c>
    </row>
    <row r="1383" spans="1:9">
      <c r="A1383" t="s">
        <v>6</v>
      </c>
      <c r="B1383" t="s">
        <v>79</v>
      </c>
      <c r="C1383" s="1">
        <v>41855</v>
      </c>
      <c r="D1383" t="s">
        <v>80</v>
      </c>
      <c r="E1383">
        <v>36</v>
      </c>
      <c r="F1383">
        <v>32</v>
      </c>
      <c r="G1383" t="s">
        <v>278</v>
      </c>
      <c r="H1383" t="s">
        <v>71</v>
      </c>
      <c r="I1383" t="s">
        <v>209</v>
      </c>
    </row>
    <row r="1384" spans="1:9">
      <c r="A1384" t="s">
        <v>6</v>
      </c>
      <c r="B1384" t="s">
        <v>79</v>
      </c>
      <c r="C1384" s="1">
        <v>41862</v>
      </c>
      <c r="D1384" t="s">
        <v>34</v>
      </c>
      <c r="E1384">
        <v>8</v>
      </c>
      <c r="F1384">
        <v>33</v>
      </c>
      <c r="G1384" t="s">
        <v>278</v>
      </c>
      <c r="H1384" t="s">
        <v>71</v>
      </c>
      <c r="I1384" t="s">
        <v>34</v>
      </c>
    </row>
    <row r="1385" spans="1:9">
      <c r="A1385" t="s">
        <v>6</v>
      </c>
      <c r="B1385" t="s">
        <v>79</v>
      </c>
      <c r="C1385" s="1">
        <v>41862</v>
      </c>
      <c r="D1385" t="s">
        <v>80</v>
      </c>
      <c r="E1385">
        <v>32</v>
      </c>
      <c r="F1385">
        <v>33</v>
      </c>
      <c r="G1385" t="s">
        <v>278</v>
      </c>
      <c r="H1385" t="s">
        <v>71</v>
      </c>
      <c r="I1385" t="s">
        <v>209</v>
      </c>
    </row>
    <row r="1386" spans="1:9">
      <c r="A1386" t="s">
        <v>6</v>
      </c>
      <c r="B1386" t="s">
        <v>79</v>
      </c>
      <c r="C1386" s="1">
        <v>41869</v>
      </c>
      <c r="D1386" t="s">
        <v>80</v>
      </c>
      <c r="E1386">
        <v>40</v>
      </c>
      <c r="F1386">
        <v>34</v>
      </c>
      <c r="G1386" t="s">
        <v>278</v>
      </c>
      <c r="H1386" t="s">
        <v>71</v>
      </c>
      <c r="I1386" t="s">
        <v>209</v>
      </c>
    </row>
    <row r="1387" spans="1:9">
      <c r="A1387" t="s">
        <v>6</v>
      </c>
      <c r="B1387" t="s">
        <v>79</v>
      </c>
      <c r="C1387" s="1">
        <v>41876</v>
      </c>
      <c r="D1387" t="s">
        <v>34</v>
      </c>
      <c r="E1387">
        <v>8</v>
      </c>
      <c r="F1387">
        <v>35</v>
      </c>
      <c r="G1387" t="s">
        <v>278</v>
      </c>
      <c r="H1387" t="s">
        <v>71</v>
      </c>
      <c r="I1387" t="s">
        <v>34</v>
      </c>
    </row>
    <row r="1388" spans="1:9">
      <c r="A1388" t="s">
        <v>6</v>
      </c>
      <c r="B1388" t="s">
        <v>79</v>
      </c>
      <c r="C1388" s="1">
        <v>41876</v>
      </c>
      <c r="D1388" t="s">
        <v>80</v>
      </c>
      <c r="E1388">
        <v>32</v>
      </c>
      <c r="F1388">
        <v>35</v>
      </c>
      <c r="G1388" t="s">
        <v>278</v>
      </c>
      <c r="H1388" t="s">
        <v>71</v>
      </c>
      <c r="I1388" t="s">
        <v>209</v>
      </c>
    </row>
    <row r="1389" spans="1:9" hidden="1">
      <c r="A1389" t="s">
        <v>6</v>
      </c>
      <c r="B1389" t="s">
        <v>81</v>
      </c>
      <c r="C1389" s="1">
        <v>41883</v>
      </c>
      <c r="D1389" t="s">
        <v>18</v>
      </c>
      <c r="E1389">
        <v>4</v>
      </c>
      <c r="F1389">
        <v>36</v>
      </c>
      <c r="G1389" t="s">
        <v>278</v>
      </c>
      <c r="H1389" t="s">
        <v>71</v>
      </c>
      <c r="I1389" t="s">
        <v>210</v>
      </c>
    </row>
    <row r="1390" spans="1:9" hidden="1">
      <c r="A1390" t="s">
        <v>6</v>
      </c>
      <c r="B1390" t="s">
        <v>81</v>
      </c>
      <c r="C1390" s="1">
        <v>41883</v>
      </c>
      <c r="D1390" t="s">
        <v>80</v>
      </c>
      <c r="E1390">
        <v>36</v>
      </c>
      <c r="F1390">
        <v>36</v>
      </c>
      <c r="G1390" t="s">
        <v>278</v>
      </c>
      <c r="H1390" t="s">
        <v>71</v>
      </c>
      <c r="I1390" t="s">
        <v>209</v>
      </c>
    </row>
    <row r="1391" spans="1:9" hidden="1">
      <c r="A1391" t="s">
        <v>6</v>
      </c>
      <c r="B1391" t="s">
        <v>81</v>
      </c>
      <c r="C1391" s="1">
        <v>41890</v>
      </c>
      <c r="D1391" t="s">
        <v>30</v>
      </c>
      <c r="E1391">
        <v>8</v>
      </c>
      <c r="F1391">
        <v>37</v>
      </c>
      <c r="G1391" t="s">
        <v>278</v>
      </c>
      <c r="H1391" t="s">
        <v>71</v>
      </c>
      <c r="I1391" t="s">
        <v>30</v>
      </c>
    </row>
    <row r="1392" spans="1:9" hidden="1">
      <c r="A1392" t="s">
        <v>6</v>
      </c>
      <c r="B1392" t="s">
        <v>81</v>
      </c>
      <c r="C1392" s="1">
        <v>41890</v>
      </c>
      <c r="D1392" t="s">
        <v>76</v>
      </c>
      <c r="E1392">
        <v>2</v>
      </c>
      <c r="F1392">
        <v>37</v>
      </c>
      <c r="G1392" t="s">
        <v>278</v>
      </c>
      <c r="H1392" t="s">
        <v>71</v>
      </c>
      <c r="I1392" t="s">
        <v>207</v>
      </c>
    </row>
    <row r="1393" spans="1:9" hidden="1">
      <c r="A1393" t="s">
        <v>6</v>
      </c>
      <c r="B1393" t="s">
        <v>81</v>
      </c>
      <c r="C1393" s="1">
        <v>41890</v>
      </c>
      <c r="D1393" t="s">
        <v>80</v>
      </c>
      <c r="E1393">
        <v>30</v>
      </c>
      <c r="F1393">
        <v>37</v>
      </c>
      <c r="G1393" t="s">
        <v>278</v>
      </c>
      <c r="H1393" t="s">
        <v>71</v>
      </c>
      <c r="I1393" t="s">
        <v>209</v>
      </c>
    </row>
    <row r="1394" spans="1:9" hidden="1">
      <c r="A1394" t="s">
        <v>6</v>
      </c>
      <c r="B1394" t="s">
        <v>81</v>
      </c>
      <c r="C1394" s="1">
        <v>41897</v>
      </c>
      <c r="D1394" t="s">
        <v>82</v>
      </c>
      <c r="E1394">
        <v>5</v>
      </c>
      <c r="F1394">
        <v>38</v>
      </c>
      <c r="G1394" t="s">
        <v>278</v>
      </c>
      <c r="H1394" t="s">
        <v>71</v>
      </c>
      <c r="I1394" t="s">
        <v>217</v>
      </c>
    </row>
    <row r="1395" spans="1:9" hidden="1">
      <c r="A1395" t="s">
        <v>6</v>
      </c>
      <c r="B1395" t="s">
        <v>81</v>
      </c>
      <c r="C1395" s="1">
        <v>41897</v>
      </c>
      <c r="D1395" t="s">
        <v>18</v>
      </c>
      <c r="E1395">
        <v>31</v>
      </c>
      <c r="F1395">
        <v>38</v>
      </c>
      <c r="G1395" t="s">
        <v>278</v>
      </c>
      <c r="H1395" t="s">
        <v>71</v>
      </c>
      <c r="I1395" t="s">
        <v>210</v>
      </c>
    </row>
    <row r="1396" spans="1:9" hidden="1">
      <c r="A1396" t="s">
        <v>6</v>
      </c>
      <c r="B1396" t="s">
        <v>81</v>
      </c>
      <c r="C1396" s="1">
        <v>41897</v>
      </c>
      <c r="D1396" t="s">
        <v>9</v>
      </c>
      <c r="E1396">
        <v>4</v>
      </c>
      <c r="F1396">
        <v>38</v>
      </c>
      <c r="G1396" t="s">
        <v>278</v>
      </c>
      <c r="H1396" t="s">
        <v>71</v>
      </c>
      <c r="I1396" t="s">
        <v>9</v>
      </c>
    </row>
    <row r="1397" spans="1:9" hidden="1">
      <c r="A1397" t="s">
        <v>6</v>
      </c>
      <c r="B1397" t="s">
        <v>81</v>
      </c>
      <c r="C1397" s="1">
        <v>41904</v>
      </c>
      <c r="D1397" t="s">
        <v>18</v>
      </c>
      <c r="E1397">
        <v>20</v>
      </c>
      <c r="F1397">
        <v>39</v>
      </c>
      <c r="G1397" t="s">
        <v>278</v>
      </c>
      <c r="H1397" t="s">
        <v>71</v>
      </c>
      <c r="I1397" t="s">
        <v>210</v>
      </c>
    </row>
    <row r="1398" spans="1:9" hidden="1">
      <c r="A1398" t="s">
        <v>6</v>
      </c>
      <c r="B1398" t="s">
        <v>81</v>
      </c>
      <c r="C1398" s="1">
        <v>41904</v>
      </c>
      <c r="D1398" t="s">
        <v>80</v>
      </c>
      <c r="E1398">
        <v>20</v>
      </c>
      <c r="F1398">
        <v>39</v>
      </c>
      <c r="G1398" t="s">
        <v>278</v>
      </c>
      <c r="H1398" t="s">
        <v>71</v>
      </c>
      <c r="I1398" t="s">
        <v>209</v>
      </c>
    </row>
    <row r="1399" spans="1:9" hidden="1">
      <c r="A1399" t="s">
        <v>6</v>
      </c>
      <c r="B1399" t="s">
        <v>81</v>
      </c>
      <c r="C1399" s="1">
        <v>41911</v>
      </c>
      <c r="D1399" t="s">
        <v>30</v>
      </c>
      <c r="E1399">
        <v>24</v>
      </c>
      <c r="F1399">
        <v>40</v>
      </c>
      <c r="G1399" t="s">
        <v>278</v>
      </c>
      <c r="H1399" t="s">
        <v>71</v>
      </c>
      <c r="I1399" t="s">
        <v>30</v>
      </c>
    </row>
    <row r="1400" spans="1:9" hidden="1">
      <c r="A1400" t="s">
        <v>6</v>
      </c>
      <c r="B1400" t="s">
        <v>81</v>
      </c>
      <c r="C1400" s="1">
        <v>41911</v>
      </c>
      <c r="D1400" t="s">
        <v>18</v>
      </c>
      <c r="E1400">
        <v>16</v>
      </c>
      <c r="F1400">
        <v>40</v>
      </c>
      <c r="G1400" t="s">
        <v>278</v>
      </c>
      <c r="H1400" t="s">
        <v>71</v>
      </c>
      <c r="I1400" t="s">
        <v>210</v>
      </c>
    </row>
    <row r="1401" spans="1:9" hidden="1">
      <c r="A1401" t="s">
        <v>6</v>
      </c>
      <c r="B1401" t="s">
        <v>183</v>
      </c>
      <c r="C1401" s="1">
        <v>41918</v>
      </c>
      <c r="D1401" t="s">
        <v>30</v>
      </c>
      <c r="E1401">
        <v>16</v>
      </c>
      <c r="F1401">
        <v>41</v>
      </c>
      <c r="G1401" t="s">
        <v>278</v>
      </c>
      <c r="H1401" t="s">
        <v>71</v>
      </c>
      <c r="I1401" t="s">
        <v>30</v>
      </c>
    </row>
    <row r="1402" spans="1:9" hidden="1">
      <c r="A1402" t="s">
        <v>6</v>
      </c>
      <c r="B1402" t="s">
        <v>183</v>
      </c>
      <c r="C1402" s="1">
        <v>41918</v>
      </c>
      <c r="D1402" t="s">
        <v>106</v>
      </c>
      <c r="E1402">
        <v>24</v>
      </c>
      <c r="F1402">
        <v>41</v>
      </c>
      <c r="G1402" t="s">
        <v>278</v>
      </c>
      <c r="H1402" t="s">
        <v>71</v>
      </c>
      <c r="I1402" t="s">
        <v>106</v>
      </c>
    </row>
    <row r="1403" spans="1:9" hidden="1">
      <c r="A1403" t="s">
        <v>6</v>
      </c>
      <c r="B1403" t="s">
        <v>183</v>
      </c>
      <c r="C1403" s="1">
        <v>41925</v>
      </c>
      <c r="D1403" t="s">
        <v>106</v>
      </c>
      <c r="E1403">
        <v>40</v>
      </c>
      <c r="F1403">
        <v>42</v>
      </c>
      <c r="G1403" t="s">
        <v>278</v>
      </c>
      <c r="H1403" t="s">
        <v>71</v>
      </c>
      <c r="I1403" t="s">
        <v>106</v>
      </c>
    </row>
    <row r="1404" spans="1:9" hidden="1">
      <c r="A1404" t="s">
        <v>6</v>
      </c>
      <c r="B1404" t="s">
        <v>183</v>
      </c>
      <c r="C1404" s="1">
        <v>41932</v>
      </c>
      <c r="D1404" t="s">
        <v>8</v>
      </c>
      <c r="E1404">
        <v>25</v>
      </c>
      <c r="F1404">
        <v>43</v>
      </c>
      <c r="G1404" t="s">
        <v>278</v>
      </c>
      <c r="H1404" t="s">
        <v>71</v>
      </c>
      <c r="I1404" t="s">
        <v>8</v>
      </c>
    </row>
    <row r="1405" spans="1:9" hidden="1">
      <c r="A1405" t="s">
        <v>6</v>
      </c>
      <c r="B1405" t="s">
        <v>183</v>
      </c>
      <c r="C1405" s="1">
        <v>41932</v>
      </c>
      <c r="D1405" t="s">
        <v>106</v>
      </c>
      <c r="E1405">
        <v>8</v>
      </c>
      <c r="F1405">
        <v>43</v>
      </c>
      <c r="G1405" t="s">
        <v>278</v>
      </c>
      <c r="H1405" t="s">
        <v>71</v>
      </c>
      <c r="I1405" t="s">
        <v>106</v>
      </c>
    </row>
    <row r="1406" spans="1:9" hidden="1">
      <c r="A1406" t="s">
        <v>6</v>
      </c>
      <c r="B1406" t="s">
        <v>183</v>
      </c>
      <c r="C1406" s="1">
        <v>41932</v>
      </c>
      <c r="D1406" t="s">
        <v>9</v>
      </c>
      <c r="E1406">
        <v>7</v>
      </c>
      <c r="F1406">
        <v>43</v>
      </c>
      <c r="G1406" t="s">
        <v>278</v>
      </c>
      <c r="H1406" t="s">
        <v>71</v>
      </c>
      <c r="I1406" t="s">
        <v>9</v>
      </c>
    </row>
    <row r="1407" spans="1:9" hidden="1">
      <c r="A1407" t="s">
        <v>6</v>
      </c>
      <c r="B1407" t="s">
        <v>183</v>
      </c>
      <c r="C1407" s="1">
        <v>41939</v>
      </c>
      <c r="D1407" t="s">
        <v>8</v>
      </c>
      <c r="E1407">
        <v>19</v>
      </c>
      <c r="F1407">
        <v>44</v>
      </c>
      <c r="G1407" t="s">
        <v>278</v>
      </c>
      <c r="H1407" t="s">
        <v>71</v>
      </c>
      <c r="I1407" t="s">
        <v>8</v>
      </c>
    </row>
    <row r="1408" spans="1:9" hidden="1">
      <c r="A1408" t="s">
        <v>6</v>
      </c>
      <c r="B1408" t="s">
        <v>183</v>
      </c>
      <c r="C1408" s="1">
        <v>41939</v>
      </c>
      <c r="D1408" t="s">
        <v>9</v>
      </c>
      <c r="E1408">
        <v>9</v>
      </c>
      <c r="F1408">
        <v>44</v>
      </c>
      <c r="G1408" t="s">
        <v>278</v>
      </c>
      <c r="H1408" t="s">
        <v>71</v>
      </c>
      <c r="I1408" t="s">
        <v>9</v>
      </c>
    </row>
    <row r="1409" spans="1:9" hidden="1">
      <c r="A1409" t="s">
        <v>6</v>
      </c>
      <c r="B1409" t="s">
        <v>183</v>
      </c>
      <c r="C1409" s="1">
        <v>41939</v>
      </c>
      <c r="D1409" t="s">
        <v>13</v>
      </c>
      <c r="E1409">
        <v>10</v>
      </c>
      <c r="F1409">
        <v>44</v>
      </c>
      <c r="G1409" t="s">
        <v>278</v>
      </c>
      <c r="H1409" t="s">
        <v>71</v>
      </c>
      <c r="I1409" t="s">
        <v>13</v>
      </c>
    </row>
    <row r="1410" spans="1:9" hidden="1">
      <c r="A1410" t="s">
        <v>6</v>
      </c>
      <c r="B1410" t="s">
        <v>183</v>
      </c>
      <c r="C1410" s="1">
        <v>41939</v>
      </c>
      <c r="D1410" t="s">
        <v>76</v>
      </c>
      <c r="E1410">
        <v>2</v>
      </c>
      <c r="F1410">
        <v>44</v>
      </c>
      <c r="G1410" t="s">
        <v>278</v>
      </c>
      <c r="H1410" t="s">
        <v>71</v>
      </c>
      <c r="I1410" t="s">
        <v>207</v>
      </c>
    </row>
    <row r="1411" spans="1:9" hidden="1">
      <c r="A1411" t="s">
        <v>6</v>
      </c>
      <c r="B1411" t="s">
        <v>185</v>
      </c>
      <c r="C1411" s="1">
        <v>41946</v>
      </c>
      <c r="D1411" t="s">
        <v>36</v>
      </c>
      <c r="E1411">
        <v>40</v>
      </c>
      <c r="F1411">
        <v>45</v>
      </c>
      <c r="G1411" t="s">
        <v>278</v>
      </c>
      <c r="H1411" t="s">
        <v>71</v>
      </c>
      <c r="I1411" t="s">
        <v>213</v>
      </c>
    </row>
    <row r="1412" spans="1:9" hidden="1">
      <c r="A1412" t="s">
        <v>6</v>
      </c>
      <c r="B1412" t="s">
        <v>185</v>
      </c>
      <c r="C1412" s="1">
        <v>41953</v>
      </c>
      <c r="D1412" t="s">
        <v>36</v>
      </c>
      <c r="E1412">
        <v>40</v>
      </c>
      <c r="F1412">
        <v>46</v>
      </c>
      <c r="G1412" t="s">
        <v>278</v>
      </c>
      <c r="H1412" t="s">
        <v>71</v>
      </c>
      <c r="I1412" t="s">
        <v>213</v>
      </c>
    </row>
    <row r="1413" spans="1:9" hidden="1">
      <c r="A1413" t="s">
        <v>6</v>
      </c>
      <c r="B1413" t="s">
        <v>185</v>
      </c>
      <c r="C1413" s="1">
        <v>41960</v>
      </c>
      <c r="D1413" t="s">
        <v>36</v>
      </c>
      <c r="E1413">
        <v>40</v>
      </c>
      <c r="F1413">
        <v>47</v>
      </c>
      <c r="G1413" t="s">
        <v>278</v>
      </c>
      <c r="H1413" t="s">
        <v>71</v>
      </c>
      <c r="I1413" t="s">
        <v>213</v>
      </c>
    </row>
    <row r="1414" spans="1:9" hidden="1">
      <c r="A1414" t="s">
        <v>6</v>
      </c>
      <c r="B1414" t="s">
        <v>185</v>
      </c>
      <c r="C1414" s="1">
        <v>41967</v>
      </c>
      <c r="D1414" t="s">
        <v>36</v>
      </c>
      <c r="E1414">
        <v>40</v>
      </c>
      <c r="F1414">
        <v>48</v>
      </c>
      <c r="G1414" t="s">
        <v>278</v>
      </c>
      <c r="H1414" t="s">
        <v>71</v>
      </c>
      <c r="I1414" t="s">
        <v>213</v>
      </c>
    </row>
    <row r="1415" spans="1:9" hidden="1">
      <c r="A1415" t="s">
        <v>6</v>
      </c>
      <c r="B1415" t="s">
        <v>187</v>
      </c>
      <c r="C1415" s="1">
        <v>42002</v>
      </c>
      <c r="D1415" t="s">
        <v>186</v>
      </c>
      <c r="E1415">
        <v>32</v>
      </c>
      <c r="F1415">
        <v>1</v>
      </c>
      <c r="G1415" t="s">
        <v>278</v>
      </c>
      <c r="H1415" t="s">
        <v>71</v>
      </c>
      <c r="I1415" t="s">
        <v>212</v>
      </c>
    </row>
    <row r="1416" spans="1:9" hidden="1">
      <c r="A1416" t="s">
        <v>6</v>
      </c>
      <c r="B1416" t="s">
        <v>187</v>
      </c>
      <c r="C1416" s="1">
        <v>42002</v>
      </c>
      <c r="D1416" t="s">
        <v>30</v>
      </c>
      <c r="E1416">
        <v>8</v>
      </c>
      <c r="F1416">
        <v>1</v>
      </c>
      <c r="G1416" t="s">
        <v>278</v>
      </c>
      <c r="H1416" t="s">
        <v>71</v>
      </c>
      <c r="I1416" t="s">
        <v>30</v>
      </c>
    </row>
    <row r="1417" spans="1:9" hidden="1">
      <c r="A1417" t="s">
        <v>6</v>
      </c>
      <c r="B1417" t="s">
        <v>187</v>
      </c>
      <c r="C1417" s="1">
        <v>41974</v>
      </c>
      <c r="D1417" t="s">
        <v>36</v>
      </c>
      <c r="E1417">
        <v>40</v>
      </c>
      <c r="F1417">
        <v>49</v>
      </c>
      <c r="G1417" t="s">
        <v>278</v>
      </c>
      <c r="H1417" t="s">
        <v>71</v>
      </c>
      <c r="I1417" t="s">
        <v>213</v>
      </c>
    </row>
    <row r="1418" spans="1:9" hidden="1">
      <c r="A1418" t="s">
        <v>6</v>
      </c>
      <c r="B1418" t="s">
        <v>187</v>
      </c>
      <c r="C1418" s="1">
        <v>41981</v>
      </c>
      <c r="D1418" t="s">
        <v>36</v>
      </c>
      <c r="E1418">
        <v>40</v>
      </c>
      <c r="F1418">
        <v>50</v>
      </c>
      <c r="G1418" t="s">
        <v>278</v>
      </c>
      <c r="H1418" t="s">
        <v>71</v>
      </c>
      <c r="I1418" t="s">
        <v>213</v>
      </c>
    </row>
    <row r="1419" spans="1:9" hidden="1">
      <c r="A1419" t="s">
        <v>6</v>
      </c>
      <c r="B1419" t="s">
        <v>187</v>
      </c>
      <c r="C1419" s="1">
        <v>41988</v>
      </c>
      <c r="D1419" t="s">
        <v>36</v>
      </c>
      <c r="E1419">
        <v>40</v>
      </c>
      <c r="F1419">
        <v>51</v>
      </c>
      <c r="G1419" t="s">
        <v>278</v>
      </c>
      <c r="H1419" t="s">
        <v>71</v>
      </c>
      <c r="I1419" t="s">
        <v>213</v>
      </c>
    </row>
    <row r="1420" spans="1:9" hidden="1">
      <c r="A1420" t="s">
        <v>6</v>
      </c>
      <c r="B1420" t="s">
        <v>187</v>
      </c>
      <c r="C1420" s="1">
        <v>41995</v>
      </c>
      <c r="D1420" t="s">
        <v>186</v>
      </c>
      <c r="E1420">
        <v>14</v>
      </c>
      <c r="F1420">
        <v>52</v>
      </c>
      <c r="G1420" t="s">
        <v>278</v>
      </c>
      <c r="H1420" t="s">
        <v>71</v>
      </c>
      <c r="I1420" t="s">
        <v>212</v>
      </c>
    </row>
    <row r="1421" spans="1:9" hidden="1">
      <c r="A1421" t="s">
        <v>6</v>
      </c>
      <c r="B1421" t="s">
        <v>187</v>
      </c>
      <c r="C1421" s="1">
        <v>41995</v>
      </c>
      <c r="D1421" t="s">
        <v>34</v>
      </c>
      <c r="E1421">
        <v>8</v>
      </c>
      <c r="F1421">
        <v>52</v>
      </c>
      <c r="G1421" t="s">
        <v>278</v>
      </c>
      <c r="H1421" t="s">
        <v>71</v>
      </c>
      <c r="I1421" t="s">
        <v>34</v>
      </c>
    </row>
    <row r="1422" spans="1:9" hidden="1">
      <c r="A1422" t="s">
        <v>6</v>
      </c>
      <c r="B1422" t="s">
        <v>187</v>
      </c>
      <c r="C1422" s="1">
        <v>41995</v>
      </c>
      <c r="D1422" t="s">
        <v>36</v>
      </c>
      <c r="E1422">
        <v>18</v>
      </c>
      <c r="F1422">
        <v>52</v>
      </c>
      <c r="G1422" t="s">
        <v>278</v>
      </c>
      <c r="H1422" t="s">
        <v>71</v>
      </c>
      <c r="I1422" t="s">
        <v>213</v>
      </c>
    </row>
    <row r="1423" spans="1:9" hidden="1">
      <c r="A1423" t="s">
        <v>266</v>
      </c>
      <c r="B1423" t="s">
        <v>267</v>
      </c>
      <c r="C1423" s="1">
        <v>42009</v>
      </c>
      <c r="D1423" t="s">
        <v>36</v>
      </c>
      <c r="E1423">
        <v>40</v>
      </c>
      <c r="F1423">
        <v>2</v>
      </c>
      <c r="G1423" t="s">
        <v>278</v>
      </c>
      <c r="H1423" t="s">
        <v>71</v>
      </c>
      <c r="I1423" t="s">
        <v>213</v>
      </c>
    </row>
    <row r="1424" spans="1:9" hidden="1">
      <c r="A1424" t="s">
        <v>266</v>
      </c>
      <c r="B1424" t="s">
        <v>267</v>
      </c>
      <c r="C1424" s="1">
        <v>42016</v>
      </c>
      <c r="D1424" t="s">
        <v>36</v>
      </c>
      <c r="E1424">
        <v>40</v>
      </c>
      <c r="F1424">
        <v>3</v>
      </c>
      <c r="G1424" t="s">
        <v>278</v>
      </c>
      <c r="H1424" t="s">
        <v>71</v>
      </c>
      <c r="I1424" t="s">
        <v>213</v>
      </c>
    </row>
    <row r="1425" spans="1:9" hidden="1">
      <c r="A1425" t="s">
        <v>266</v>
      </c>
      <c r="B1425" t="s">
        <v>267</v>
      </c>
      <c r="C1425" s="1">
        <v>42023</v>
      </c>
      <c r="D1425" t="s">
        <v>36</v>
      </c>
      <c r="E1425">
        <v>40</v>
      </c>
      <c r="F1425">
        <v>4</v>
      </c>
      <c r="G1425" t="s">
        <v>278</v>
      </c>
      <c r="H1425" t="s">
        <v>71</v>
      </c>
      <c r="I1425" t="s">
        <v>213</v>
      </c>
    </row>
    <row r="1426" spans="1:9" hidden="1">
      <c r="A1426" t="s">
        <v>266</v>
      </c>
      <c r="B1426" t="s">
        <v>267</v>
      </c>
      <c r="C1426" s="1">
        <v>42030</v>
      </c>
      <c r="D1426" t="s">
        <v>34</v>
      </c>
      <c r="E1426">
        <v>4</v>
      </c>
      <c r="F1426">
        <v>5</v>
      </c>
      <c r="G1426" t="s">
        <v>278</v>
      </c>
      <c r="H1426" t="s">
        <v>71</v>
      </c>
      <c r="I1426" t="s">
        <v>34</v>
      </c>
    </row>
    <row r="1427" spans="1:9" hidden="1">
      <c r="A1427" t="s">
        <v>266</v>
      </c>
      <c r="B1427" t="s">
        <v>267</v>
      </c>
      <c r="C1427" s="1">
        <v>42030</v>
      </c>
      <c r="D1427" t="s">
        <v>36</v>
      </c>
      <c r="E1427">
        <v>30</v>
      </c>
      <c r="F1427">
        <v>5</v>
      </c>
      <c r="G1427" t="s">
        <v>278</v>
      </c>
      <c r="H1427" t="s">
        <v>71</v>
      </c>
      <c r="I1427" t="s">
        <v>213</v>
      </c>
    </row>
    <row r="1428" spans="1:9" hidden="1">
      <c r="A1428" t="s">
        <v>266</v>
      </c>
      <c r="B1428" t="s">
        <v>267</v>
      </c>
      <c r="C1428" s="1">
        <v>42030</v>
      </c>
      <c r="D1428" t="s">
        <v>199</v>
      </c>
      <c r="E1428">
        <v>6</v>
      </c>
      <c r="F1428">
        <v>5</v>
      </c>
      <c r="G1428" t="s">
        <v>278</v>
      </c>
      <c r="H1428" t="s">
        <v>71</v>
      </c>
      <c r="I1428" t="s">
        <v>262</v>
      </c>
    </row>
    <row r="1429" spans="1:9" hidden="1">
      <c r="A1429" t="s">
        <v>266</v>
      </c>
      <c r="B1429" t="s">
        <v>304</v>
      </c>
      <c r="C1429" s="1">
        <v>42037</v>
      </c>
      <c r="D1429" t="s">
        <v>34</v>
      </c>
      <c r="E1429">
        <v>12</v>
      </c>
      <c r="F1429">
        <v>6</v>
      </c>
      <c r="G1429" t="s">
        <v>278</v>
      </c>
      <c r="H1429" t="s">
        <v>71</v>
      </c>
      <c r="I1429" t="s">
        <v>34</v>
      </c>
    </row>
    <row r="1430" spans="1:9" hidden="1">
      <c r="A1430" t="s">
        <v>266</v>
      </c>
      <c r="B1430" t="s">
        <v>304</v>
      </c>
      <c r="C1430" s="1">
        <v>42037</v>
      </c>
      <c r="D1430" t="s">
        <v>36</v>
      </c>
      <c r="E1430">
        <v>28</v>
      </c>
      <c r="F1430">
        <v>6</v>
      </c>
      <c r="G1430" t="s">
        <v>278</v>
      </c>
      <c r="H1430" t="s">
        <v>71</v>
      </c>
      <c r="I1430" t="s">
        <v>213</v>
      </c>
    </row>
    <row r="1431" spans="1:9" hidden="1">
      <c r="A1431" t="s">
        <v>266</v>
      </c>
      <c r="B1431" t="s">
        <v>304</v>
      </c>
      <c r="C1431" s="1">
        <v>42044</v>
      </c>
      <c r="D1431" t="s">
        <v>36</v>
      </c>
      <c r="E1431">
        <v>40</v>
      </c>
      <c r="F1431">
        <v>7</v>
      </c>
      <c r="G1431" t="s">
        <v>278</v>
      </c>
      <c r="H1431" t="s">
        <v>71</v>
      </c>
      <c r="I1431" t="s">
        <v>213</v>
      </c>
    </row>
    <row r="1432" spans="1:9" hidden="1">
      <c r="A1432" t="s">
        <v>266</v>
      </c>
      <c r="B1432" t="s">
        <v>304</v>
      </c>
      <c r="C1432" s="1">
        <v>42051</v>
      </c>
      <c r="D1432" t="s">
        <v>34</v>
      </c>
      <c r="E1432">
        <v>16</v>
      </c>
      <c r="F1432">
        <v>8</v>
      </c>
      <c r="G1432" t="s">
        <v>278</v>
      </c>
      <c r="H1432" t="s">
        <v>71</v>
      </c>
      <c r="I1432" t="s">
        <v>34</v>
      </c>
    </row>
    <row r="1433" spans="1:9" hidden="1">
      <c r="A1433" t="s">
        <v>266</v>
      </c>
      <c r="B1433" t="s">
        <v>304</v>
      </c>
      <c r="C1433" s="1">
        <v>42051</v>
      </c>
      <c r="D1433" t="s">
        <v>30</v>
      </c>
      <c r="E1433">
        <v>24</v>
      </c>
      <c r="F1433">
        <v>8</v>
      </c>
      <c r="G1433" t="s">
        <v>278</v>
      </c>
      <c r="H1433" t="s">
        <v>71</v>
      </c>
      <c r="I1433" t="s">
        <v>30</v>
      </c>
    </row>
    <row r="1434" spans="1:9" hidden="1">
      <c r="A1434" t="s">
        <v>266</v>
      </c>
      <c r="B1434" t="s">
        <v>304</v>
      </c>
      <c r="C1434" s="1">
        <v>42058</v>
      </c>
      <c r="D1434" t="s">
        <v>30</v>
      </c>
      <c r="E1434">
        <v>16</v>
      </c>
      <c r="F1434">
        <v>9</v>
      </c>
      <c r="G1434" t="s">
        <v>278</v>
      </c>
      <c r="H1434" t="s">
        <v>71</v>
      </c>
      <c r="I1434" t="s">
        <v>30</v>
      </c>
    </row>
    <row r="1435" spans="1:9" hidden="1">
      <c r="A1435" t="s">
        <v>266</v>
      </c>
      <c r="B1435" t="s">
        <v>304</v>
      </c>
      <c r="C1435" s="1">
        <v>42058</v>
      </c>
      <c r="D1435" t="s">
        <v>36</v>
      </c>
      <c r="E1435">
        <v>8</v>
      </c>
      <c r="F1435">
        <v>9</v>
      </c>
      <c r="G1435" t="s">
        <v>278</v>
      </c>
      <c r="H1435" t="s">
        <v>71</v>
      </c>
      <c r="I1435" t="s">
        <v>213</v>
      </c>
    </row>
    <row r="1436" spans="1:9" hidden="1">
      <c r="A1436" t="s">
        <v>266</v>
      </c>
      <c r="B1436" t="s">
        <v>304</v>
      </c>
      <c r="C1436" s="1">
        <v>42058</v>
      </c>
      <c r="D1436" t="s">
        <v>27</v>
      </c>
      <c r="E1436">
        <v>16</v>
      </c>
      <c r="F1436">
        <v>9</v>
      </c>
      <c r="G1436" t="s">
        <v>278</v>
      </c>
      <c r="H1436" t="s">
        <v>71</v>
      </c>
      <c r="I1436" t="s">
        <v>27</v>
      </c>
    </row>
    <row r="1437" spans="1:9" hidden="1">
      <c r="A1437" t="s">
        <v>6</v>
      </c>
      <c r="B1437" t="s">
        <v>29</v>
      </c>
      <c r="C1437" s="1">
        <v>41729</v>
      </c>
      <c r="D1437" t="s">
        <v>32</v>
      </c>
      <c r="E1437">
        <v>16</v>
      </c>
      <c r="F1437">
        <v>14</v>
      </c>
      <c r="G1437" t="s">
        <v>279</v>
      </c>
      <c r="H1437" t="s">
        <v>71</v>
      </c>
      <c r="I1437" t="s">
        <v>263</v>
      </c>
    </row>
    <row r="1438" spans="1:9" hidden="1">
      <c r="A1438" t="s">
        <v>6</v>
      </c>
      <c r="B1438" t="s">
        <v>29</v>
      </c>
      <c r="C1438" s="1">
        <v>41729</v>
      </c>
      <c r="D1438" t="s">
        <v>27</v>
      </c>
      <c r="E1438">
        <v>8</v>
      </c>
      <c r="F1438">
        <v>14</v>
      </c>
      <c r="G1438" t="s">
        <v>279</v>
      </c>
      <c r="H1438" t="s">
        <v>71</v>
      </c>
      <c r="I1438" t="s">
        <v>27</v>
      </c>
    </row>
    <row r="1439" spans="1:9" hidden="1">
      <c r="A1439" t="s">
        <v>6</v>
      </c>
      <c r="B1439" t="s">
        <v>29</v>
      </c>
      <c r="C1439" s="1">
        <v>41729</v>
      </c>
      <c r="D1439" t="s">
        <v>26</v>
      </c>
      <c r="E1439">
        <v>4</v>
      </c>
      <c r="F1439">
        <v>14</v>
      </c>
      <c r="G1439" t="s">
        <v>279</v>
      </c>
      <c r="H1439" t="s">
        <v>71</v>
      </c>
      <c r="I1439" t="s">
        <v>265</v>
      </c>
    </row>
    <row r="1440" spans="1:9" hidden="1">
      <c r="A1440" t="s">
        <v>6</v>
      </c>
      <c r="B1440" t="s">
        <v>29</v>
      </c>
      <c r="C1440" s="1">
        <v>41729</v>
      </c>
      <c r="D1440" t="s">
        <v>14</v>
      </c>
      <c r="E1440">
        <v>12</v>
      </c>
      <c r="F1440">
        <v>14</v>
      </c>
      <c r="G1440" t="s">
        <v>279</v>
      </c>
      <c r="H1440" t="s">
        <v>71</v>
      </c>
      <c r="I1440" t="s">
        <v>258</v>
      </c>
    </row>
    <row r="1441" spans="1:9" hidden="1">
      <c r="A1441" t="s">
        <v>6</v>
      </c>
      <c r="B1441" t="s">
        <v>7</v>
      </c>
      <c r="C1441" s="1">
        <v>41736</v>
      </c>
      <c r="D1441" t="s">
        <v>30</v>
      </c>
      <c r="E1441">
        <v>8</v>
      </c>
      <c r="F1441">
        <v>15</v>
      </c>
      <c r="G1441" t="s">
        <v>279</v>
      </c>
      <c r="H1441" t="s">
        <v>71</v>
      </c>
      <c r="I1441" t="s">
        <v>30</v>
      </c>
    </row>
    <row r="1442" spans="1:9" hidden="1">
      <c r="A1442" t="s">
        <v>6</v>
      </c>
      <c r="B1442" t="s">
        <v>7</v>
      </c>
      <c r="C1442" s="1">
        <v>41736</v>
      </c>
      <c r="D1442" t="s">
        <v>18</v>
      </c>
      <c r="E1442">
        <v>24</v>
      </c>
      <c r="F1442">
        <v>15</v>
      </c>
      <c r="G1442" t="s">
        <v>279</v>
      </c>
      <c r="H1442" t="s">
        <v>71</v>
      </c>
      <c r="I1442" t="s">
        <v>210</v>
      </c>
    </row>
    <row r="1443" spans="1:9" hidden="1">
      <c r="A1443" t="s">
        <v>6</v>
      </c>
      <c r="B1443" t="s">
        <v>7</v>
      </c>
      <c r="C1443" s="1">
        <v>41736</v>
      </c>
      <c r="D1443" t="s">
        <v>26</v>
      </c>
      <c r="E1443">
        <v>8</v>
      </c>
      <c r="F1443">
        <v>15</v>
      </c>
      <c r="G1443" t="s">
        <v>279</v>
      </c>
      <c r="H1443" t="s">
        <v>71</v>
      </c>
      <c r="I1443" t="s">
        <v>265</v>
      </c>
    </row>
    <row r="1444" spans="1:9" hidden="1">
      <c r="A1444" t="s">
        <v>6</v>
      </c>
      <c r="B1444" t="s">
        <v>7</v>
      </c>
      <c r="C1444" s="1">
        <v>41743</v>
      </c>
      <c r="D1444" t="s">
        <v>18</v>
      </c>
      <c r="E1444">
        <v>14</v>
      </c>
      <c r="F1444">
        <v>16</v>
      </c>
      <c r="G1444" t="s">
        <v>279</v>
      </c>
      <c r="H1444" t="s">
        <v>71</v>
      </c>
      <c r="I1444" t="s">
        <v>210</v>
      </c>
    </row>
    <row r="1445" spans="1:9" hidden="1">
      <c r="A1445" t="s">
        <v>6</v>
      </c>
      <c r="B1445" t="s">
        <v>7</v>
      </c>
      <c r="C1445" s="1">
        <v>41743</v>
      </c>
      <c r="D1445" t="s">
        <v>16</v>
      </c>
      <c r="E1445">
        <v>2</v>
      </c>
      <c r="F1445">
        <v>16</v>
      </c>
      <c r="G1445" t="s">
        <v>279</v>
      </c>
      <c r="H1445" t="s">
        <v>71</v>
      </c>
      <c r="I1445" t="s">
        <v>16</v>
      </c>
    </row>
    <row r="1446" spans="1:9" hidden="1">
      <c r="A1446" t="s">
        <v>6</v>
      </c>
      <c r="B1446" t="s">
        <v>7</v>
      </c>
      <c r="C1446" s="1">
        <v>41743</v>
      </c>
      <c r="D1446" t="s">
        <v>26</v>
      </c>
      <c r="E1446">
        <v>17</v>
      </c>
      <c r="F1446">
        <v>16</v>
      </c>
      <c r="G1446" t="s">
        <v>279</v>
      </c>
      <c r="H1446" t="s">
        <v>71</v>
      </c>
      <c r="I1446" t="s">
        <v>265</v>
      </c>
    </row>
    <row r="1447" spans="1:9" hidden="1">
      <c r="A1447" t="s">
        <v>6</v>
      </c>
      <c r="B1447" t="s">
        <v>7</v>
      </c>
      <c r="C1447" s="1">
        <v>41743</v>
      </c>
      <c r="D1447" t="s">
        <v>23</v>
      </c>
      <c r="E1447">
        <v>5</v>
      </c>
      <c r="F1447">
        <v>16</v>
      </c>
      <c r="G1447" t="s">
        <v>279</v>
      </c>
      <c r="H1447" t="s">
        <v>71</v>
      </c>
      <c r="I1447" t="s">
        <v>236</v>
      </c>
    </row>
    <row r="1448" spans="1:9" hidden="1">
      <c r="A1448" t="s">
        <v>6</v>
      </c>
      <c r="B1448" t="s">
        <v>7</v>
      </c>
      <c r="C1448" s="1">
        <v>41743</v>
      </c>
      <c r="D1448" t="s">
        <v>14</v>
      </c>
      <c r="E1448">
        <v>2</v>
      </c>
      <c r="F1448">
        <v>16</v>
      </c>
      <c r="G1448" t="s">
        <v>279</v>
      </c>
      <c r="H1448" t="s">
        <v>71</v>
      </c>
      <c r="I1448" t="s">
        <v>258</v>
      </c>
    </row>
    <row r="1449" spans="1:9" hidden="1">
      <c r="A1449" t="s">
        <v>6</v>
      </c>
      <c r="B1449" t="s">
        <v>7</v>
      </c>
      <c r="C1449" s="1">
        <v>41750</v>
      </c>
      <c r="D1449" t="s">
        <v>10</v>
      </c>
      <c r="E1449">
        <v>10</v>
      </c>
      <c r="F1449">
        <v>17</v>
      </c>
      <c r="G1449" t="s">
        <v>279</v>
      </c>
      <c r="H1449" t="s">
        <v>71</v>
      </c>
      <c r="I1449" t="s">
        <v>254</v>
      </c>
    </row>
    <row r="1450" spans="1:9" hidden="1">
      <c r="A1450" t="s">
        <v>6</v>
      </c>
      <c r="B1450" t="s">
        <v>7</v>
      </c>
      <c r="C1450" s="1">
        <v>41750</v>
      </c>
      <c r="D1450" t="s">
        <v>26</v>
      </c>
      <c r="E1450">
        <v>20</v>
      </c>
      <c r="F1450">
        <v>17</v>
      </c>
      <c r="G1450" t="s">
        <v>279</v>
      </c>
      <c r="H1450" t="s">
        <v>71</v>
      </c>
      <c r="I1450" t="s">
        <v>265</v>
      </c>
    </row>
    <row r="1451" spans="1:9" hidden="1">
      <c r="A1451" t="s">
        <v>6</v>
      </c>
      <c r="B1451" t="s">
        <v>7</v>
      </c>
      <c r="C1451" s="1">
        <v>41750</v>
      </c>
      <c r="D1451" t="s">
        <v>23</v>
      </c>
      <c r="E1451">
        <v>10</v>
      </c>
      <c r="F1451">
        <v>17</v>
      </c>
      <c r="G1451" t="s">
        <v>279</v>
      </c>
      <c r="H1451" t="s">
        <v>71</v>
      </c>
      <c r="I1451" t="s">
        <v>236</v>
      </c>
    </row>
    <row r="1452" spans="1:9" hidden="1">
      <c r="A1452" t="s">
        <v>6</v>
      </c>
      <c r="B1452" t="s">
        <v>7</v>
      </c>
      <c r="C1452" s="1">
        <v>41757</v>
      </c>
      <c r="D1452" t="s">
        <v>30</v>
      </c>
      <c r="E1452">
        <v>8</v>
      </c>
      <c r="F1452">
        <v>18</v>
      </c>
      <c r="G1452" t="s">
        <v>279</v>
      </c>
      <c r="H1452" t="s">
        <v>71</v>
      </c>
      <c r="I1452" t="s">
        <v>30</v>
      </c>
    </row>
    <row r="1453" spans="1:9" hidden="1">
      <c r="A1453" t="s">
        <v>6</v>
      </c>
      <c r="B1453" t="s">
        <v>7</v>
      </c>
      <c r="C1453" s="1">
        <v>41757</v>
      </c>
      <c r="D1453" t="s">
        <v>26</v>
      </c>
      <c r="E1453">
        <v>16</v>
      </c>
      <c r="F1453">
        <v>18</v>
      </c>
      <c r="G1453" t="s">
        <v>279</v>
      </c>
      <c r="H1453" t="s">
        <v>71</v>
      </c>
      <c r="I1453" t="s">
        <v>265</v>
      </c>
    </row>
    <row r="1454" spans="1:9" hidden="1">
      <c r="A1454" t="s">
        <v>6</v>
      </c>
      <c r="B1454" t="s">
        <v>7</v>
      </c>
      <c r="C1454" s="1">
        <v>41757</v>
      </c>
      <c r="D1454" t="s">
        <v>23</v>
      </c>
      <c r="E1454">
        <v>16</v>
      </c>
      <c r="F1454">
        <v>18</v>
      </c>
      <c r="G1454" t="s">
        <v>279</v>
      </c>
      <c r="H1454" t="s">
        <v>71</v>
      </c>
      <c r="I1454" t="s">
        <v>236</v>
      </c>
    </row>
    <row r="1455" spans="1:9" hidden="1">
      <c r="A1455" t="s">
        <v>6</v>
      </c>
      <c r="B1455" t="s">
        <v>74</v>
      </c>
      <c r="C1455" s="1">
        <v>41764</v>
      </c>
      <c r="D1455" t="s">
        <v>17</v>
      </c>
      <c r="E1455">
        <v>8</v>
      </c>
      <c r="F1455">
        <v>19</v>
      </c>
      <c r="G1455" t="s">
        <v>279</v>
      </c>
      <c r="H1455" t="s">
        <v>71</v>
      </c>
      <c r="I1455" t="s">
        <v>226</v>
      </c>
    </row>
    <row r="1456" spans="1:9" hidden="1">
      <c r="A1456" t="s">
        <v>6</v>
      </c>
      <c r="B1456" t="s">
        <v>74</v>
      </c>
      <c r="C1456" s="1">
        <v>41764</v>
      </c>
      <c r="D1456" t="s">
        <v>63</v>
      </c>
      <c r="E1456">
        <v>4</v>
      </c>
      <c r="F1456">
        <v>19</v>
      </c>
      <c r="G1456" t="s">
        <v>279</v>
      </c>
      <c r="H1456" t="s">
        <v>71</v>
      </c>
      <c r="I1456" t="s">
        <v>63</v>
      </c>
    </row>
    <row r="1457" spans="1:9" hidden="1">
      <c r="A1457" t="s">
        <v>6</v>
      </c>
      <c r="B1457" t="s">
        <v>74</v>
      </c>
      <c r="C1457" s="1">
        <v>41764</v>
      </c>
      <c r="D1457" t="s">
        <v>26</v>
      </c>
      <c r="E1457">
        <v>16</v>
      </c>
      <c r="F1457">
        <v>19</v>
      </c>
      <c r="G1457" t="s">
        <v>279</v>
      </c>
      <c r="H1457" t="s">
        <v>71</v>
      </c>
      <c r="I1457" t="s">
        <v>265</v>
      </c>
    </row>
    <row r="1458" spans="1:9" hidden="1">
      <c r="A1458" t="s">
        <v>6</v>
      </c>
      <c r="B1458" t="s">
        <v>74</v>
      </c>
      <c r="C1458" s="1">
        <v>41764</v>
      </c>
      <c r="D1458" t="s">
        <v>23</v>
      </c>
      <c r="E1458">
        <v>12</v>
      </c>
      <c r="F1458">
        <v>19</v>
      </c>
      <c r="G1458" t="s">
        <v>279</v>
      </c>
      <c r="H1458" t="s">
        <v>71</v>
      </c>
      <c r="I1458" t="s">
        <v>236</v>
      </c>
    </row>
    <row r="1459" spans="1:9" hidden="1">
      <c r="A1459" t="s">
        <v>6</v>
      </c>
      <c r="B1459" t="s">
        <v>74</v>
      </c>
      <c r="C1459" s="1">
        <v>41771</v>
      </c>
      <c r="D1459" t="s">
        <v>10</v>
      </c>
      <c r="E1459">
        <v>3</v>
      </c>
      <c r="F1459">
        <v>20</v>
      </c>
      <c r="G1459" t="s">
        <v>279</v>
      </c>
      <c r="H1459" t="s">
        <v>71</v>
      </c>
      <c r="I1459" t="s">
        <v>254</v>
      </c>
    </row>
    <row r="1460" spans="1:9" hidden="1">
      <c r="A1460" t="s">
        <v>6</v>
      </c>
      <c r="B1460" t="s">
        <v>74</v>
      </c>
      <c r="C1460" s="1">
        <v>41771</v>
      </c>
      <c r="D1460" t="s">
        <v>8</v>
      </c>
      <c r="E1460">
        <v>4</v>
      </c>
      <c r="F1460">
        <v>20</v>
      </c>
      <c r="G1460" t="s">
        <v>279</v>
      </c>
      <c r="H1460" t="s">
        <v>71</v>
      </c>
      <c r="I1460" t="s">
        <v>8</v>
      </c>
    </row>
    <row r="1461" spans="1:9" hidden="1">
      <c r="A1461" t="s">
        <v>6</v>
      </c>
      <c r="B1461" t="s">
        <v>74</v>
      </c>
      <c r="C1461" s="1">
        <v>41771</v>
      </c>
      <c r="D1461" t="s">
        <v>18</v>
      </c>
      <c r="E1461">
        <v>23</v>
      </c>
      <c r="F1461">
        <v>20</v>
      </c>
      <c r="G1461" t="s">
        <v>279</v>
      </c>
      <c r="H1461" t="s">
        <v>71</v>
      </c>
      <c r="I1461" t="s">
        <v>210</v>
      </c>
    </row>
    <row r="1462" spans="1:9" hidden="1">
      <c r="A1462" t="s">
        <v>6</v>
      </c>
      <c r="B1462" t="s">
        <v>74</v>
      </c>
      <c r="C1462" s="1">
        <v>41771</v>
      </c>
      <c r="D1462" t="s">
        <v>26</v>
      </c>
      <c r="E1462">
        <v>7</v>
      </c>
      <c r="F1462">
        <v>20</v>
      </c>
      <c r="G1462" t="s">
        <v>279</v>
      </c>
      <c r="H1462" t="s">
        <v>71</v>
      </c>
      <c r="I1462" t="s">
        <v>265</v>
      </c>
    </row>
    <row r="1463" spans="1:9" hidden="1">
      <c r="A1463" t="s">
        <v>6</v>
      </c>
      <c r="B1463" t="s">
        <v>74</v>
      </c>
      <c r="C1463" s="1">
        <v>41771</v>
      </c>
      <c r="D1463" t="s">
        <v>23</v>
      </c>
      <c r="E1463">
        <v>3</v>
      </c>
      <c r="F1463">
        <v>20</v>
      </c>
      <c r="G1463" t="s">
        <v>279</v>
      </c>
      <c r="H1463" t="s">
        <v>71</v>
      </c>
      <c r="I1463" t="s">
        <v>236</v>
      </c>
    </row>
    <row r="1464" spans="1:9" hidden="1">
      <c r="A1464" t="s">
        <v>6</v>
      </c>
      <c r="B1464" t="s">
        <v>74</v>
      </c>
      <c r="C1464" s="1">
        <v>41778</v>
      </c>
      <c r="D1464" t="s">
        <v>67</v>
      </c>
      <c r="E1464">
        <v>2</v>
      </c>
      <c r="F1464">
        <v>21</v>
      </c>
      <c r="G1464" t="s">
        <v>279</v>
      </c>
      <c r="H1464" t="s">
        <v>71</v>
      </c>
      <c r="I1464" t="s">
        <v>204</v>
      </c>
    </row>
    <row r="1465" spans="1:9" hidden="1">
      <c r="A1465" t="s">
        <v>6</v>
      </c>
      <c r="B1465" t="s">
        <v>74</v>
      </c>
      <c r="C1465" s="1">
        <v>41778</v>
      </c>
      <c r="D1465" t="s">
        <v>18</v>
      </c>
      <c r="E1465">
        <v>24</v>
      </c>
      <c r="F1465">
        <v>21</v>
      </c>
      <c r="G1465" t="s">
        <v>279</v>
      </c>
      <c r="H1465" t="s">
        <v>71</v>
      </c>
      <c r="I1465" t="s">
        <v>210</v>
      </c>
    </row>
    <row r="1466" spans="1:9" hidden="1">
      <c r="A1466" t="s">
        <v>6</v>
      </c>
      <c r="B1466" t="s">
        <v>74</v>
      </c>
      <c r="C1466" s="1">
        <v>41778</v>
      </c>
      <c r="D1466" t="s">
        <v>26</v>
      </c>
      <c r="E1466">
        <v>14</v>
      </c>
      <c r="F1466">
        <v>21</v>
      </c>
      <c r="G1466" t="s">
        <v>279</v>
      </c>
      <c r="H1466" t="s">
        <v>71</v>
      </c>
      <c r="I1466" t="s">
        <v>265</v>
      </c>
    </row>
    <row r="1467" spans="1:9" hidden="1">
      <c r="A1467" t="s">
        <v>6</v>
      </c>
      <c r="B1467" t="s">
        <v>74</v>
      </c>
      <c r="C1467" s="1">
        <v>41785</v>
      </c>
      <c r="D1467" t="s">
        <v>67</v>
      </c>
      <c r="E1467">
        <v>3</v>
      </c>
      <c r="F1467">
        <v>22</v>
      </c>
      <c r="G1467" t="s">
        <v>279</v>
      </c>
      <c r="H1467" t="s">
        <v>71</v>
      </c>
      <c r="I1467" t="s">
        <v>204</v>
      </c>
    </row>
    <row r="1468" spans="1:9" hidden="1">
      <c r="A1468" t="s">
        <v>6</v>
      </c>
      <c r="B1468" t="s">
        <v>74</v>
      </c>
      <c r="C1468" s="1">
        <v>41785</v>
      </c>
      <c r="D1468" t="s">
        <v>26</v>
      </c>
      <c r="E1468">
        <v>17</v>
      </c>
      <c r="F1468">
        <v>22</v>
      </c>
      <c r="G1468" t="s">
        <v>279</v>
      </c>
      <c r="H1468" t="s">
        <v>71</v>
      </c>
      <c r="I1468" t="s">
        <v>265</v>
      </c>
    </row>
    <row r="1469" spans="1:9" hidden="1">
      <c r="A1469" t="s">
        <v>6</v>
      </c>
      <c r="B1469" t="s">
        <v>74</v>
      </c>
      <c r="C1469" s="1">
        <v>41785</v>
      </c>
      <c r="D1469" t="s">
        <v>64</v>
      </c>
      <c r="E1469">
        <v>20</v>
      </c>
      <c r="F1469">
        <v>22</v>
      </c>
      <c r="G1469" t="s">
        <v>279</v>
      </c>
      <c r="H1469" t="s">
        <v>71</v>
      </c>
      <c r="I1469" t="s">
        <v>215</v>
      </c>
    </row>
    <row r="1470" spans="1:9" hidden="1">
      <c r="A1470" t="s">
        <v>6</v>
      </c>
      <c r="B1470" t="s">
        <v>75</v>
      </c>
      <c r="C1470" s="1">
        <v>41792</v>
      </c>
      <c r="D1470" t="s">
        <v>67</v>
      </c>
      <c r="E1470">
        <v>6</v>
      </c>
      <c r="F1470">
        <v>23</v>
      </c>
      <c r="G1470" t="s">
        <v>279</v>
      </c>
      <c r="H1470" t="s">
        <v>71</v>
      </c>
      <c r="I1470" t="s">
        <v>204</v>
      </c>
    </row>
    <row r="1471" spans="1:9" hidden="1">
      <c r="A1471" t="s">
        <v>6</v>
      </c>
      <c r="B1471" t="s">
        <v>75</v>
      </c>
      <c r="C1471" s="1">
        <v>41792</v>
      </c>
      <c r="D1471" t="s">
        <v>26</v>
      </c>
      <c r="E1471">
        <v>16</v>
      </c>
      <c r="F1471">
        <v>23</v>
      </c>
      <c r="G1471" t="s">
        <v>279</v>
      </c>
      <c r="H1471" t="s">
        <v>71</v>
      </c>
      <c r="I1471" t="s">
        <v>265</v>
      </c>
    </row>
    <row r="1472" spans="1:9" hidden="1">
      <c r="A1472" t="s">
        <v>6</v>
      </c>
      <c r="B1472" t="s">
        <v>75</v>
      </c>
      <c r="C1472" s="1">
        <v>41792</v>
      </c>
      <c r="D1472" t="s">
        <v>76</v>
      </c>
      <c r="E1472">
        <v>18</v>
      </c>
      <c r="F1472">
        <v>23</v>
      </c>
      <c r="G1472" t="s">
        <v>279</v>
      </c>
      <c r="H1472" t="s">
        <v>71</v>
      </c>
      <c r="I1472" t="s">
        <v>207</v>
      </c>
    </row>
    <row r="1473" spans="1:9" hidden="1">
      <c r="A1473" t="s">
        <v>6</v>
      </c>
      <c r="B1473" t="s">
        <v>75</v>
      </c>
      <c r="C1473" s="1">
        <v>41799</v>
      </c>
      <c r="D1473" t="s">
        <v>26</v>
      </c>
      <c r="E1473">
        <v>8</v>
      </c>
      <c r="F1473">
        <v>24</v>
      </c>
      <c r="G1473" t="s">
        <v>279</v>
      </c>
      <c r="H1473" t="s">
        <v>71</v>
      </c>
      <c r="I1473" t="s">
        <v>265</v>
      </c>
    </row>
    <row r="1474" spans="1:9" hidden="1">
      <c r="A1474" t="s">
        <v>6</v>
      </c>
      <c r="B1474" t="s">
        <v>75</v>
      </c>
      <c r="C1474" s="1">
        <v>41799</v>
      </c>
      <c r="D1474" t="s">
        <v>13</v>
      </c>
      <c r="E1474">
        <v>8</v>
      </c>
      <c r="F1474">
        <v>24</v>
      </c>
      <c r="G1474" t="s">
        <v>279</v>
      </c>
      <c r="H1474" t="s">
        <v>71</v>
      </c>
      <c r="I1474" t="s">
        <v>13</v>
      </c>
    </row>
    <row r="1475" spans="1:9" hidden="1">
      <c r="A1475" t="s">
        <v>6</v>
      </c>
      <c r="B1475" t="s">
        <v>75</v>
      </c>
      <c r="C1475" s="1">
        <v>41799</v>
      </c>
      <c r="D1475" t="s">
        <v>76</v>
      </c>
      <c r="E1475">
        <v>24</v>
      </c>
      <c r="F1475">
        <v>24</v>
      </c>
      <c r="G1475" t="s">
        <v>279</v>
      </c>
      <c r="H1475" t="s">
        <v>71</v>
      </c>
      <c r="I1475" t="s">
        <v>207</v>
      </c>
    </row>
    <row r="1476" spans="1:9" hidden="1">
      <c r="A1476" t="s">
        <v>6</v>
      </c>
      <c r="B1476" t="s">
        <v>75</v>
      </c>
      <c r="C1476" s="1">
        <v>41806</v>
      </c>
      <c r="D1476" t="s">
        <v>83</v>
      </c>
      <c r="E1476">
        <v>16</v>
      </c>
      <c r="F1476">
        <v>25</v>
      </c>
      <c r="G1476" t="s">
        <v>279</v>
      </c>
      <c r="H1476" t="s">
        <v>71</v>
      </c>
      <c r="I1476" t="s">
        <v>218</v>
      </c>
    </row>
    <row r="1477" spans="1:9" hidden="1">
      <c r="A1477" t="s">
        <v>6</v>
      </c>
      <c r="B1477" t="s">
        <v>75</v>
      </c>
      <c r="C1477" s="1">
        <v>41806</v>
      </c>
      <c r="D1477" t="s">
        <v>26</v>
      </c>
      <c r="E1477">
        <v>16</v>
      </c>
      <c r="F1477">
        <v>25</v>
      </c>
      <c r="G1477" t="s">
        <v>279</v>
      </c>
      <c r="H1477" t="s">
        <v>71</v>
      </c>
      <c r="I1477" t="s">
        <v>265</v>
      </c>
    </row>
    <row r="1478" spans="1:9" hidden="1">
      <c r="A1478" t="s">
        <v>6</v>
      </c>
      <c r="B1478" t="s">
        <v>75</v>
      </c>
      <c r="C1478" s="1">
        <v>41806</v>
      </c>
      <c r="D1478" t="s">
        <v>23</v>
      </c>
      <c r="E1478">
        <v>4</v>
      </c>
      <c r="F1478">
        <v>25</v>
      </c>
      <c r="G1478" t="s">
        <v>279</v>
      </c>
      <c r="H1478" t="s">
        <v>71</v>
      </c>
      <c r="I1478" t="s">
        <v>236</v>
      </c>
    </row>
    <row r="1479" spans="1:9" hidden="1">
      <c r="A1479" t="s">
        <v>6</v>
      </c>
      <c r="B1479" t="s">
        <v>75</v>
      </c>
      <c r="C1479" s="1">
        <v>41806</v>
      </c>
      <c r="D1479" t="s">
        <v>20</v>
      </c>
      <c r="E1479">
        <v>4</v>
      </c>
      <c r="F1479">
        <v>25</v>
      </c>
      <c r="G1479" t="s">
        <v>279</v>
      </c>
      <c r="H1479" t="s">
        <v>71</v>
      </c>
      <c r="I1479" t="s">
        <v>228</v>
      </c>
    </row>
    <row r="1480" spans="1:9" hidden="1">
      <c r="A1480" t="s">
        <v>6</v>
      </c>
      <c r="B1480" t="s">
        <v>75</v>
      </c>
      <c r="C1480" s="1">
        <v>41813</v>
      </c>
      <c r="D1480" t="s">
        <v>27</v>
      </c>
      <c r="E1480">
        <v>16</v>
      </c>
      <c r="F1480">
        <v>26</v>
      </c>
      <c r="G1480" t="s">
        <v>279</v>
      </c>
      <c r="H1480" t="s">
        <v>71</v>
      </c>
      <c r="I1480" t="s">
        <v>27</v>
      </c>
    </row>
    <row r="1481" spans="1:9" hidden="1">
      <c r="A1481" t="s">
        <v>6</v>
      </c>
      <c r="B1481" t="s">
        <v>75</v>
      </c>
      <c r="C1481" s="1">
        <v>41813</v>
      </c>
      <c r="D1481" t="s">
        <v>83</v>
      </c>
      <c r="E1481">
        <v>12</v>
      </c>
      <c r="F1481">
        <v>26</v>
      </c>
      <c r="G1481" t="s">
        <v>279</v>
      </c>
      <c r="H1481" t="s">
        <v>71</v>
      </c>
      <c r="I1481" t="s">
        <v>218</v>
      </c>
    </row>
    <row r="1482" spans="1:9" hidden="1">
      <c r="A1482" t="s">
        <v>6</v>
      </c>
      <c r="B1482" t="s">
        <v>75</v>
      </c>
      <c r="C1482" s="1">
        <v>41813</v>
      </c>
      <c r="D1482" t="s">
        <v>26</v>
      </c>
      <c r="E1482">
        <v>12</v>
      </c>
      <c r="F1482">
        <v>26</v>
      </c>
      <c r="G1482" t="s">
        <v>279</v>
      </c>
      <c r="H1482" t="s">
        <v>71</v>
      </c>
      <c r="I1482" t="s">
        <v>265</v>
      </c>
    </row>
    <row r="1483" spans="1:9" hidden="1">
      <c r="A1483" t="s">
        <v>6</v>
      </c>
      <c r="B1483" t="s">
        <v>75</v>
      </c>
      <c r="C1483" s="1">
        <v>41820</v>
      </c>
      <c r="D1483" t="s">
        <v>83</v>
      </c>
      <c r="E1483">
        <v>36</v>
      </c>
      <c r="F1483">
        <v>27</v>
      </c>
      <c r="G1483" t="s">
        <v>279</v>
      </c>
      <c r="H1483" t="s">
        <v>71</v>
      </c>
      <c r="I1483" t="s">
        <v>218</v>
      </c>
    </row>
    <row r="1484" spans="1:9" hidden="1">
      <c r="A1484" t="s">
        <v>6</v>
      </c>
      <c r="B1484" t="s">
        <v>75</v>
      </c>
      <c r="C1484" s="1">
        <v>41820</v>
      </c>
      <c r="D1484" t="s">
        <v>26</v>
      </c>
      <c r="E1484">
        <v>4</v>
      </c>
      <c r="F1484">
        <v>27</v>
      </c>
      <c r="G1484" t="s">
        <v>279</v>
      </c>
      <c r="H1484" t="s">
        <v>71</v>
      </c>
      <c r="I1484" t="s">
        <v>265</v>
      </c>
    </row>
    <row r="1485" spans="1:9" hidden="1">
      <c r="A1485" t="s">
        <v>6</v>
      </c>
      <c r="B1485" t="s">
        <v>77</v>
      </c>
      <c r="C1485" s="1">
        <v>41827</v>
      </c>
      <c r="D1485" t="s">
        <v>83</v>
      </c>
      <c r="E1485">
        <v>40</v>
      </c>
      <c r="F1485">
        <v>28</v>
      </c>
      <c r="G1485" t="s">
        <v>279</v>
      </c>
      <c r="H1485" t="s">
        <v>71</v>
      </c>
      <c r="I1485" t="s">
        <v>218</v>
      </c>
    </row>
    <row r="1486" spans="1:9" hidden="1">
      <c r="A1486" t="s">
        <v>6</v>
      </c>
      <c r="B1486" t="s">
        <v>77</v>
      </c>
      <c r="C1486" s="1">
        <v>41834</v>
      </c>
      <c r="D1486" t="s">
        <v>18</v>
      </c>
      <c r="E1486">
        <v>20</v>
      </c>
      <c r="F1486">
        <v>29</v>
      </c>
      <c r="G1486" t="s">
        <v>279</v>
      </c>
      <c r="H1486" t="s">
        <v>71</v>
      </c>
      <c r="I1486" t="s">
        <v>210</v>
      </c>
    </row>
    <row r="1487" spans="1:9" hidden="1">
      <c r="A1487" t="s">
        <v>6</v>
      </c>
      <c r="B1487" t="s">
        <v>77</v>
      </c>
      <c r="C1487" s="1">
        <v>41834</v>
      </c>
      <c r="D1487" t="s">
        <v>83</v>
      </c>
      <c r="E1487">
        <v>8</v>
      </c>
      <c r="F1487">
        <v>29</v>
      </c>
      <c r="G1487" t="s">
        <v>279</v>
      </c>
      <c r="H1487" t="s">
        <v>71</v>
      </c>
      <c r="I1487" t="s">
        <v>218</v>
      </c>
    </row>
    <row r="1488" spans="1:9" hidden="1">
      <c r="A1488" t="s">
        <v>6</v>
      </c>
      <c r="B1488" t="s">
        <v>77</v>
      </c>
      <c r="C1488" s="1">
        <v>41834</v>
      </c>
      <c r="D1488" t="s">
        <v>20</v>
      </c>
      <c r="E1488">
        <v>12</v>
      </c>
      <c r="F1488">
        <v>29</v>
      </c>
      <c r="G1488" t="s">
        <v>279</v>
      </c>
      <c r="H1488" t="s">
        <v>71</v>
      </c>
      <c r="I1488" t="s">
        <v>228</v>
      </c>
    </row>
    <row r="1489" spans="1:9" hidden="1">
      <c r="A1489" t="s">
        <v>6</v>
      </c>
      <c r="B1489" t="s">
        <v>77</v>
      </c>
      <c r="C1489" s="1">
        <v>41841</v>
      </c>
      <c r="D1489" t="s">
        <v>18</v>
      </c>
      <c r="E1489">
        <v>8</v>
      </c>
      <c r="F1489">
        <v>30</v>
      </c>
      <c r="G1489" t="s">
        <v>279</v>
      </c>
      <c r="H1489" t="s">
        <v>71</v>
      </c>
      <c r="I1489" t="s">
        <v>210</v>
      </c>
    </row>
    <row r="1490" spans="1:9" hidden="1">
      <c r="A1490" t="s">
        <v>6</v>
      </c>
      <c r="B1490" t="s">
        <v>77</v>
      </c>
      <c r="C1490" s="1">
        <v>41841</v>
      </c>
      <c r="D1490" t="s">
        <v>83</v>
      </c>
      <c r="E1490">
        <v>20</v>
      </c>
      <c r="F1490">
        <v>30</v>
      </c>
      <c r="G1490" t="s">
        <v>279</v>
      </c>
      <c r="H1490" t="s">
        <v>71</v>
      </c>
      <c r="I1490" t="s">
        <v>218</v>
      </c>
    </row>
    <row r="1491" spans="1:9" hidden="1">
      <c r="A1491" t="s">
        <v>6</v>
      </c>
      <c r="B1491" t="s">
        <v>77</v>
      </c>
      <c r="C1491" s="1">
        <v>41841</v>
      </c>
      <c r="D1491" t="s">
        <v>23</v>
      </c>
      <c r="E1491">
        <v>8</v>
      </c>
      <c r="F1491">
        <v>30</v>
      </c>
      <c r="G1491" t="s">
        <v>279</v>
      </c>
      <c r="H1491" t="s">
        <v>71</v>
      </c>
      <c r="I1491" t="s">
        <v>236</v>
      </c>
    </row>
    <row r="1492" spans="1:9" hidden="1">
      <c r="A1492" t="s">
        <v>6</v>
      </c>
      <c r="B1492" t="s">
        <v>77</v>
      </c>
      <c r="C1492" s="1">
        <v>41841</v>
      </c>
      <c r="D1492" t="s">
        <v>20</v>
      </c>
      <c r="E1492">
        <v>4</v>
      </c>
      <c r="F1492">
        <v>30</v>
      </c>
      <c r="G1492" t="s">
        <v>279</v>
      </c>
      <c r="H1492" t="s">
        <v>71</v>
      </c>
      <c r="I1492" t="s">
        <v>228</v>
      </c>
    </row>
    <row r="1493" spans="1:9" hidden="1">
      <c r="A1493" t="s">
        <v>6</v>
      </c>
      <c r="B1493" t="s">
        <v>77</v>
      </c>
      <c r="C1493" s="1">
        <v>41848</v>
      </c>
      <c r="D1493" t="s">
        <v>82</v>
      </c>
      <c r="E1493">
        <v>8</v>
      </c>
      <c r="F1493">
        <v>31</v>
      </c>
      <c r="G1493" t="s">
        <v>279</v>
      </c>
      <c r="H1493" t="s">
        <v>71</v>
      </c>
      <c r="I1493" t="s">
        <v>217</v>
      </c>
    </row>
    <row r="1494" spans="1:9" hidden="1">
      <c r="A1494" t="s">
        <v>6</v>
      </c>
      <c r="B1494" t="s">
        <v>77</v>
      </c>
      <c r="C1494" s="1">
        <v>41848</v>
      </c>
      <c r="D1494" t="s">
        <v>103</v>
      </c>
      <c r="E1494">
        <v>6</v>
      </c>
      <c r="F1494">
        <v>31</v>
      </c>
      <c r="G1494" t="s">
        <v>279</v>
      </c>
      <c r="H1494" t="s">
        <v>71</v>
      </c>
      <c r="I1494" t="s">
        <v>246</v>
      </c>
    </row>
    <row r="1495" spans="1:9" hidden="1">
      <c r="A1495" t="s">
        <v>6</v>
      </c>
      <c r="B1495" t="s">
        <v>77</v>
      </c>
      <c r="C1495" s="1">
        <v>41848</v>
      </c>
      <c r="D1495" t="s">
        <v>83</v>
      </c>
      <c r="E1495">
        <v>6</v>
      </c>
      <c r="F1495">
        <v>31</v>
      </c>
      <c r="G1495" t="s">
        <v>279</v>
      </c>
      <c r="H1495" t="s">
        <v>71</v>
      </c>
      <c r="I1495" t="s">
        <v>218</v>
      </c>
    </row>
    <row r="1496" spans="1:9" hidden="1">
      <c r="A1496" t="s">
        <v>6</v>
      </c>
      <c r="B1496" t="s">
        <v>77</v>
      </c>
      <c r="C1496" s="1">
        <v>41848</v>
      </c>
      <c r="D1496" t="s">
        <v>66</v>
      </c>
      <c r="E1496">
        <v>20</v>
      </c>
      <c r="F1496">
        <v>31</v>
      </c>
      <c r="G1496" t="s">
        <v>279</v>
      </c>
      <c r="H1496" t="s">
        <v>71</v>
      </c>
      <c r="I1496" t="s">
        <v>231</v>
      </c>
    </row>
    <row r="1497" spans="1:9">
      <c r="A1497" t="s">
        <v>6</v>
      </c>
      <c r="B1497" t="s">
        <v>79</v>
      </c>
      <c r="C1497" s="1">
        <v>41855</v>
      </c>
      <c r="D1497" t="s">
        <v>82</v>
      </c>
      <c r="E1497">
        <v>28</v>
      </c>
      <c r="F1497">
        <v>32</v>
      </c>
      <c r="G1497" t="s">
        <v>279</v>
      </c>
      <c r="H1497" t="s">
        <v>71</v>
      </c>
      <c r="I1497" t="s">
        <v>217</v>
      </c>
    </row>
    <row r="1498" spans="1:9">
      <c r="A1498" t="s">
        <v>6</v>
      </c>
      <c r="B1498" t="s">
        <v>79</v>
      </c>
      <c r="C1498" s="1">
        <v>41855</v>
      </c>
      <c r="D1498" t="s">
        <v>34</v>
      </c>
      <c r="E1498">
        <v>8</v>
      </c>
      <c r="F1498">
        <v>32</v>
      </c>
      <c r="G1498" t="s">
        <v>279</v>
      </c>
      <c r="H1498" t="s">
        <v>71</v>
      </c>
      <c r="I1498" t="s">
        <v>34</v>
      </c>
    </row>
    <row r="1499" spans="1:9">
      <c r="A1499" t="s">
        <v>6</v>
      </c>
      <c r="B1499" t="s">
        <v>79</v>
      </c>
      <c r="C1499" s="1">
        <v>41855</v>
      </c>
      <c r="D1499" t="s">
        <v>66</v>
      </c>
      <c r="E1499">
        <v>4</v>
      </c>
      <c r="F1499">
        <v>32</v>
      </c>
      <c r="G1499" t="s">
        <v>279</v>
      </c>
      <c r="H1499" t="s">
        <v>71</v>
      </c>
      <c r="I1499" t="s">
        <v>231</v>
      </c>
    </row>
    <row r="1500" spans="1:9">
      <c r="A1500" t="s">
        <v>6</v>
      </c>
      <c r="B1500" t="s">
        <v>79</v>
      </c>
      <c r="C1500" s="1">
        <v>41862</v>
      </c>
      <c r="D1500" t="s">
        <v>83</v>
      </c>
      <c r="E1500">
        <v>8</v>
      </c>
      <c r="F1500">
        <v>33</v>
      </c>
      <c r="G1500" t="s">
        <v>279</v>
      </c>
      <c r="H1500" t="s">
        <v>71</v>
      </c>
      <c r="I1500" t="s">
        <v>218</v>
      </c>
    </row>
    <row r="1501" spans="1:9">
      <c r="A1501" t="s">
        <v>6</v>
      </c>
      <c r="B1501" t="s">
        <v>79</v>
      </c>
      <c r="C1501" s="1">
        <v>41862</v>
      </c>
      <c r="D1501" t="s">
        <v>80</v>
      </c>
      <c r="E1501">
        <v>28</v>
      </c>
      <c r="F1501">
        <v>33</v>
      </c>
      <c r="G1501" t="s">
        <v>279</v>
      </c>
      <c r="H1501" t="s">
        <v>71</v>
      </c>
      <c r="I1501" t="s">
        <v>209</v>
      </c>
    </row>
    <row r="1502" spans="1:9">
      <c r="A1502" t="s">
        <v>6</v>
      </c>
      <c r="B1502" t="s">
        <v>79</v>
      </c>
      <c r="C1502" s="1">
        <v>41862</v>
      </c>
      <c r="D1502" t="s">
        <v>66</v>
      </c>
      <c r="E1502">
        <v>4</v>
      </c>
      <c r="F1502">
        <v>33</v>
      </c>
      <c r="G1502" t="s">
        <v>279</v>
      </c>
      <c r="H1502" t="s">
        <v>71</v>
      </c>
      <c r="I1502" t="s">
        <v>231</v>
      </c>
    </row>
    <row r="1503" spans="1:9">
      <c r="A1503" t="s">
        <v>6</v>
      </c>
      <c r="B1503" t="s">
        <v>79</v>
      </c>
      <c r="C1503" s="1">
        <v>41869</v>
      </c>
      <c r="D1503" t="s">
        <v>80</v>
      </c>
      <c r="E1503">
        <v>40</v>
      </c>
      <c r="F1503">
        <v>34</v>
      </c>
      <c r="G1503" t="s">
        <v>279</v>
      </c>
      <c r="H1503" t="s">
        <v>71</v>
      </c>
      <c r="I1503" t="s">
        <v>209</v>
      </c>
    </row>
    <row r="1504" spans="1:9">
      <c r="A1504" t="s">
        <v>6</v>
      </c>
      <c r="B1504" t="s">
        <v>79</v>
      </c>
      <c r="C1504" s="1">
        <v>41876</v>
      </c>
      <c r="D1504" t="s">
        <v>83</v>
      </c>
      <c r="E1504">
        <v>30</v>
      </c>
      <c r="F1504">
        <v>35</v>
      </c>
      <c r="G1504" t="s">
        <v>279</v>
      </c>
      <c r="H1504" t="s">
        <v>71</v>
      </c>
      <c r="I1504" t="s">
        <v>218</v>
      </c>
    </row>
    <row r="1505" spans="1:9">
      <c r="A1505" t="s">
        <v>6</v>
      </c>
      <c r="B1505" t="s">
        <v>79</v>
      </c>
      <c r="C1505" s="1">
        <v>41876</v>
      </c>
      <c r="D1505" t="s">
        <v>23</v>
      </c>
      <c r="E1505">
        <v>2</v>
      </c>
      <c r="F1505">
        <v>35</v>
      </c>
      <c r="G1505" t="s">
        <v>279</v>
      </c>
      <c r="H1505" t="s">
        <v>71</v>
      </c>
      <c r="I1505" t="s">
        <v>236</v>
      </c>
    </row>
    <row r="1506" spans="1:9">
      <c r="A1506" t="s">
        <v>6</v>
      </c>
      <c r="B1506" t="s">
        <v>79</v>
      </c>
      <c r="C1506" s="1">
        <v>41876</v>
      </c>
      <c r="D1506" t="s">
        <v>80</v>
      </c>
      <c r="E1506">
        <v>8</v>
      </c>
      <c r="F1506">
        <v>35</v>
      </c>
      <c r="G1506" t="s">
        <v>279</v>
      </c>
      <c r="H1506" t="s">
        <v>71</v>
      </c>
      <c r="I1506" t="s">
        <v>209</v>
      </c>
    </row>
    <row r="1507" spans="1:9" hidden="1">
      <c r="A1507" t="s">
        <v>6</v>
      </c>
      <c r="B1507" t="s">
        <v>81</v>
      </c>
      <c r="C1507" s="1">
        <v>41883</v>
      </c>
      <c r="D1507" t="s">
        <v>18</v>
      </c>
      <c r="E1507">
        <v>14</v>
      </c>
      <c r="F1507">
        <v>36</v>
      </c>
      <c r="G1507" t="s">
        <v>279</v>
      </c>
      <c r="H1507" t="s">
        <v>71</v>
      </c>
      <c r="I1507" t="s">
        <v>210</v>
      </c>
    </row>
    <row r="1508" spans="1:9" hidden="1">
      <c r="A1508" t="s">
        <v>6</v>
      </c>
      <c r="B1508" t="s">
        <v>81</v>
      </c>
      <c r="C1508" s="1">
        <v>41883</v>
      </c>
      <c r="D1508" t="s">
        <v>83</v>
      </c>
      <c r="E1508">
        <v>18</v>
      </c>
      <c r="F1508">
        <v>36</v>
      </c>
      <c r="G1508" t="s">
        <v>279</v>
      </c>
      <c r="H1508" t="s">
        <v>71</v>
      </c>
      <c r="I1508" t="s">
        <v>218</v>
      </c>
    </row>
    <row r="1509" spans="1:9" hidden="1">
      <c r="A1509" t="s">
        <v>6</v>
      </c>
      <c r="B1509" t="s">
        <v>81</v>
      </c>
      <c r="C1509" s="1">
        <v>41883</v>
      </c>
      <c r="D1509" t="s">
        <v>80</v>
      </c>
      <c r="E1509">
        <v>8</v>
      </c>
      <c r="F1509">
        <v>36</v>
      </c>
      <c r="G1509" t="s">
        <v>279</v>
      </c>
      <c r="H1509" t="s">
        <v>71</v>
      </c>
      <c r="I1509" t="s">
        <v>209</v>
      </c>
    </row>
    <row r="1510" spans="1:9" hidden="1">
      <c r="A1510" t="s">
        <v>6</v>
      </c>
      <c r="B1510" t="s">
        <v>81</v>
      </c>
      <c r="C1510" s="1">
        <v>41890</v>
      </c>
      <c r="D1510" t="s">
        <v>18</v>
      </c>
      <c r="E1510">
        <v>24</v>
      </c>
      <c r="F1510">
        <v>37</v>
      </c>
      <c r="G1510" t="s">
        <v>279</v>
      </c>
      <c r="H1510" t="s">
        <v>71</v>
      </c>
      <c r="I1510" t="s">
        <v>210</v>
      </c>
    </row>
    <row r="1511" spans="1:9" hidden="1">
      <c r="A1511" t="s">
        <v>6</v>
      </c>
      <c r="B1511" t="s">
        <v>81</v>
      </c>
      <c r="C1511" s="1">
        <v>41890</v>
      </c>
      <c r="D1511" t="s">
        <v>83</v>
      </c>
      <c r="E1511">
        <v>12</v>
      </c>
      <c r="F1511">
        <v>37</v>
      </c>
      <c r="G1511" t="s">
        <v>279</v>
      </c>
      <c r="H1511" t="s">
        <v>71</v>
      </c>
      <c r="I1511" t="s">
        <v>218</v>
      </c>
    </row>
    <row r="1512" spans="1:9" hidden="1">
      <c r="A1512" t="s">
        <v>6</v>
      </c>
      <c r="B1512" t="s">
        <v>81</v>
      </c>
      <c r="C1512" s="1">
        <v>41890</v>
      </c>
      <c r="D1512" t="s">
        <v>23</v>
      </c>
      <c r="E1512">
        <v>4</v>
      </c>
      <c r="F1512">
        <v>37</v>
      </c>
      <c r="G1512" t="s">
        <v>279</v>
      </c>
      <c r="H1512" t="s">
        <v>71</v>
      </c>
      <c r="I1512" t="s">
        <v>236</v>
      </c>
    </row>
    <row r="1513" spans="1:9" hidden="1">
      <c r="A1513" t="s">
        <v>6</v>
      </c>
      <c r="B1513" t="s">
        <v>81</v>
      </c>
      <c r="C1513" s="1">
        <v>41897</v>
      </c>
      <c r="D1513" t="s">
        <v>18</v>
      </c>
      <c r="E1513">
        <v>5</v>
      </c>
      <c r="F1513">
        <v>38</v>
      </c>
      <c r="G1513" t="s">
        <v>279</v>
      </c>
      <c r="H1513" t="s">
        <v>71</v>
      </c>
      <c r="I1513" t="s">
        <v>210</v>
      </c>
    </row>
    <row r="1514" spans="1:9" hidden="1">
      <c r="A1514" t="s">
        <v>6</v>
      </c>
      <c r="B1514" t="s">
        <v>81</v>
      </c>
      <c r="C1514" s="1">
        <v>41897</v>
      </c>
      <c r="D1514" t="s">
        <v>83</v>
      </c>
      <c r="E1514">
        <v>33</v>
      </c>
      <c r="F1514">
        <v>38</v>
      </c>
      <c r="G1514" t="s">
        <v>279</v>
      </c>
      <c r="H1514" t="s">
        <v>71</v>
      </c>
      <c r="I1514" t="s">
        <v>218</v>
      </c>
    </row>
    <row r="1515" spans="1:9" hidden="1">
      <c r="A1515" t="s">
        <v>6</v>
      </c>
      <c r="B1515" t="s">
        <v>81</v>
      </c>
      <c r="C1515" s="1">
        <v>41897</v>
      </c>
      <c r="D1515" t="s">
        <v>23</v>
      </c>
      <c r="E1515">
        <v>2</v>
      </c>
      <c r="F1515">
        <v>38</v>
      </c>
      <c r="G1515" t="s">
        <v>279</v>
      </c>
      <c r="H1515" t="s">
        <v>71</v>
      </c>
      <c r="I1515" t="s">
        <v>236</v>
      </c>
    </row>
    <row r="1516" spans="1:9" hidden="1">
      <c r="A1516" t="s">
        <v>6</v>
      </c>
      <c r="B1516" t="s">
        <v>81</v>
      </c>
      <c r="C1516" s="1">
        <v>41904</v>
      </c>
      <c r="D1516" t="s">
        <v>83</v>
      </c>
      <c r="E1516">
        <v>12</v>
      </c>
      <c r="F1516">
        <v>39</v>
      </c>
      <c r="G1516" t="s">
        <v>279</v>
      </c>
      <c r="H1516" t="s">
        <v>71</v>
      </c>
      <c r="I1516" t="s">
        <v>218</v>
      </c>
    </row>
    <row r="1517" spans="1:9" hidden="1">
      <c r="A1517" t="s">
        <v>6</v>
      </c>
      <c r="B1517" t="s">
        <v>81</v>
      </c>
      <c r="C1517" s="1">
        <v>41904</v>
      </c>
      <c r="D1517" t="s">
        <v>80</v>
      </c>
      <c r="E1517">
        <v>28</v>
      </c>
      <c r="F1517">
        <v>39</v>
      </c>
      <c r="G1517" t="s">
        <v>279</v>
      </c>
      <c r="H1517" t="s">
        <v>71</v>
      </c>
      <c r="I1517" t="s">
        <v>209</v>
      </c>
    </row>
    <row r="1518" spans="1:9" hidden="1">
      <c r="A1518" t="s">
        <v>6</v>
      </c>
      <c r="B1518" t="s">
        <v>81</v>
      </c>
      <c r="C1518" s="1">
        <v>41911</v>
      </c>
      <c r="D1518" t="s">
        <v>30</v>
      </c>
      <c r="E1518">
        <v>24</v>
      </c>
      <c r="F1518">
        <v>40</v>
      </c>
      <c r="G1518" t="s">
        <v>279</v>
      </c>
      <c r="H1518" t="s">
        <v>71</v>
      </c>
      <c r="I1518" t="s">
        <v>30</v>
      </c>
    </row>
    <row r="1519" spans="1:9" hidden="1">
      <c r="A1519" t="s">
        <v>6</v>
      </c>
      <c r="B1519" t="s">
        <v>81</v>
      </c>
      <c r="C1519" s="1">
        <v>41911</v>
      </c>
      <c r="D1519" t="s">
        <v>66</v>
      </c>
      <c r="E1519">
        <v>16</v>
      </c>
      <c r="F1519">
        <v>40</v>
      </c>
      <c r="G1519" t="s">
        <v>279</v>
      </c>
      <c r="H1519" t="s">
        <v>71</v>
      </c>
      <c r="I1519" t="s">
        <v>231</v>
      </c>
    </row>
    <row r="1520" spans="1:9" hidden="1">
      <c r="A1520" t="s">
        <v>6</v>
      </c>
      <c r="B1520" t="s">
        <v>183</v>
      </c>
      <c r="C1520" s="1">
        <v>41918</v>
      </c>
      <c r="D1520" t="s">
        <v>99</v>
      </c>
      <c r="E1520">
        <v>24</v>
      </c>
      <c r="F1520">
        <v>41</v>
      </c>
      <c r="G1520" t="s">
        <v>279</v>
      </c>
      <c r="H1520" t="s">
        <v>71</v>
      </c>
      <c r="I1520" t="s">
        <v>243</v>
      </c>
    </row>
    <row r="1521" spans="1:9" hidden="1">
      <c r="A1521" t="s">
        <v>6</v>
      </c>
      <c r="B1521" t="s">
        <v>183</v>
      </c>
      <c r="C1521" s="1">
        <v>41918</v>
      </c>
      <c r="D1521" t="s">
        <v>178</v>
      </c>
      <c r="E1521">
        <v>8</v>
      </c>
      <c r="F1521">
        <v>41</v>
      </c>
      <c r="G1521" t="s">
        <v>279</v>
      </c>
      <c r="H1521" t="s">
        <v>71</v>
      </c>
      <c r="I1521" t="s">
        <v>244</v>
      </c>
    </row>
    <row r="1522" spans="1:9" hidden="1">
      <c r="A1522" t="s">
        <v>6</v>
      </c>
      <c r="B1522" t="s">
        <v>183</v>
      </c>
      <c r="C1522" s="1">
        <v>41918</v>
      </c>
      <c r="D1522" t="s">
        <v>66</v>
      </c>
      <c r="E1522">
        <v>8</v>
      </c>
      <c r="F1522">
        <v>41</v>
      </c>
      <c r="G1522" t="s">
        <v>279</v>
      </c>
      <c r="H1522" t="s">
        <v>71</v>
      </c>
      <c r="I1522" t="s">
        <v>231</v>
      </c>
    </row>
    <row r="1523" spans="1:9" hidden="1">
      <c r="A1523" t="s">
        <v>6</v>
      </c>
      <c r="B1523" t="s">
        <v>183</v>
      </c>
      <c r="C1523" s="1">
        <v>41925</v>
      </c>
      <c r="D1523" t="s">
        <v>99</v>
      </c>
      <c r="E1523">
        <v>12</v>
      </c>
      <c r="F1523">
        <v>42</v>
      </c>
      <c r="G1523" t="s">
        <v>279</v>
      </c>
      <c r="H1523" t="s">
        <v>71</v>
      </c>
      <c r="I1523" t="s">
        <v>243</v>
      </c>
    </row>
    <row r="1524" spans="1:9" hidden="1">
      <c r="A1524" t="s">
        <v>6</v>
      </c>
      <c r="B1524" t="s">
        <v>183</v>
      </c>
      <c r="C1524" s="1">
        <v>41925</v>
      </c>
      <c r="D1524" t="s">
        <v>178</v>
      </c>
      <c r="E1524">
        <v>12</v>
      </c>
      <c r="F1524">
        <v>42</v>
      </c>
      <c r="G1524" t="s">
        <v>279</v>
      </c>
      <c r="H1524" t="s">
        <v>71</v>
      </c>
      <c r="I1524" t="s">
        <v>244</v>
      </c>
    </row>
    <row r="1525" spans="1:9" hidden="1">
      <c r="A1525" t="s">
        <v>6</v>
      </c>
      <c r="B1525" t="s">
        <v>183</v>
      </c>
      <c r="C1525" s="1">
        <v>41925</v>
      </c>
      <c r="D1525" t="s">
        <v>66</v>
      </c>
      <c r="E1525">
        <v>16</v>
      </c>
      <c r="F1525">
        <v>42</v>
      </c>
      <c r="G1525" t="s">
        <v>279</v>
      </c>
      <c r="H1525" t="s">
        <v>71</v>
      </c>
      <c r="I1525" t="s">
        <v>231</v>
      </c>
    </row>
    <row r="1526" spans="1:9" hidden="1">
      <c r="A1526" t="s">
        <v>6</v>
      </c>
      <c r="B1526" t="s">
        <v>183</v>
      </c>
      <c r="C1526" s="1">
        <v>41932</v>
      </c>
      <c r="D1526" t="s">
        <v>82</v>
      </c>
      <c r="E1526">
        <v>16</v>
      </c>
      <c r="F1526">
        <v>43</v>
      </c>
      <c r="G1526" t="s">
        <v>279</v>
      </c>
      <c r="H1526" t="s">
        <v>71</v>
      </c>
      <c r="I1526" t="s">
        <v>217</v>
      </c>
    </row>
    <row r="1527" spans="1:9" hidden="1">
      <c r="A1527" t="s">
        <v>6</v>
      </c>
      <c r="B1527" t="s">
        <v>183</v>
      </c>
      <c r="C1527" s="1">
        <v>41932</v>
      </c>
      <c r="D1527" t="s">
        <v>103</v>
      </c>
      <c r="E1527">
        <v>12</v>
      </c>
      <c r="F1527">
        <v>43</v>
      </c>
      <c r="G1527" t="s">
        <v>279</v>
      </c>
      <c r="H1527" t="s">
        <v>71</v>
      </c>
      <c r="I1527" t="s">
        <v>246</v>
      </c>
    </row>
    <row r="1528" spans="1:9" hidden="1">
      <c r="A1528" t="s">
        <v>6</v>
      </c>
      <c r="B1528" t="s">
        <v>183</v>
      </c>
      <c r="C1528" s="1">
        <v>41932</v>
      </c>
      <c r="D1528" t="s">
        <v>23</v>
      </c>
      <c r="E1528">
        <v>12</v>
      </c>
      <c r="F1528">
        <v>43</v>
      </c>
      <c r="G1528" t="s">
        <v>279</v>
      </c>
      <c r="H1528" t="s">
        <v>71</v>
      </c>
      <c r="I1528" t="s">
        <v>236</v>
      </c>
    </row>
    <row r="1529" spans="1:9" hidden="1">
      <c r="A1529" t="s">
        <v>6</v>
      </c>
      <c r="B1529" t="s">
        <v>183</v>
      </c>
      <c r="C1529" s="1">
        <v>41939</v>
      </c>
      <c r="D1529" t="s">
        <v>66</v>
      </c>
      <c r="E1529">
        <v>40</v>
      </c>
      <c r="F1529">
        <v>44</v>
      </c>
      <c r="G1529" t="s">
        <v>279</v>
      </c>
      <c r="H1529" t="s">
        <v>71</v>
      </c>
      <c r="I1529" t="s">
        <v>231</v>
      </c>
    </row>
    <row r="1530" spans="1:9" hidden="1">
      <c r="A1530" t="s">
        <v>6</v>
      </c>
      <c r="B1530" t="s">
        <v>185</v>
      </c>
      <c r="C1530" s="1">
        <v>41946</v>
      </c>
      <c r="D1530" t="s">
        <v>23</v>
      </c>
      <c r="E1530">
        <v>8</v>
      </c>
      <c r="F1530">
        <v>45</v>
      </c>
      <c r="G1530" t="s">
        <v>279</v>
      </c>
      <c r="H1530" t="s">
        <v>71</v>
      </c>
      <c r="I1530" t="s">
        <v>236</v>
      </c>
    </row>
    <row r="1531" spans="1:9" hidden="1">
      <c r="A1531" t="s">
        <v>6</v>
      </c>
      <c r="B1531" t="s">
        <v>185</v>
      </c>
      <c r="C1531" s="1">
        <v>41946</v>
      </c>
      <c r="D1531" t="s">
        <v>90</v>
      </c>
      <c r="E1531">
        <v>4</v>
      </c>
      <c r="F1531">
        <v>45</v>
      </c>
      <c r="G1531" t="s">
        <v>279</v>
      </c>
      <c r="H1531" t="s">
        <v>71</v>
      </c>
      <c r="I1531" t="s">
        <v>214</v>
      </c>
    </row>
    <row r="1532" spans="1:9" hidden="1">
      <c r="A1532" t="s">
        <v>6</v>
      </c>
      <c r="B1532" t="s">
        <v>185</v>
      </c>
      <c r="C1532" s="1">
        <v>41946</v>
      </c>
      <c r="D1532" t="s">
        <v>178</v>
      </c>
      <c r="E1532">
        <v>28</v>
      </c>
      <c r="F1532">
        <v>45</v>
      </c>
      <c r="G1532" t="s">
        <v>279</v>
      </c>
      <c r="H1532" t="s">
        <v>71</v>
      </c>
      <c r="I1532" t="s">
        <v>244</v>
      </c>
    </row>
    <row r="1533" spans="1:9" hidden="1">
      <c r="A1533" t="s">
        <v>6</v>
      </c>
      <c r="B1533" t="s">
        <v>185</v>
      </c>
      <c r="C1533" s="1">
        <v>41953</v>
      </c>
      <c r="D1533" t="s">
        <v>34</v>
      </c>
      <c r="E1533">
        <v>8</v>
      </c>
      <c r="F1533">
        <v>46</v>
      </c>
      <c r="G1533" t="s">
        <v>279</v>
      </c>
      <c r="H1533" t="s">
        <v>71</v>
      </c>
      <c r="I1533" t="s">
        <v>34</v>
      </c>
    </row>
    <row r="1534" spans="1:9" hidden="1">
      <c r="A1534" t="s">
        <v>6</v>
      </c>
      <c r="B1534" t="s">
        <v>185</v>
      </c>
      <c r="C1534" s="1">
        <v>41953</v>
      </c>
      <c r="D1534" t="s">
        <v>90</v>
      </c>
      <c r="E1534">
        <v>32</v>
      </c>
      <c r="F1534">
        <v>46</v>
      </c>
      <c r="G1534" t="s">
        <v>279</v>
      </c>
      <c r="H1534" t="s">
        <v>71</v>
      </c>
      <c r="I1534" t="s">
        <v>214</v>
      </c>
    </row>
    <row r="1535" spans="1:9" hidden="1">
      <c r="A1535" t="s">
        <v>6</v>
      </c>
      <c r="B1535" t="s">
        <v>185</v>
      </c>
      <c r="C1535" s="1">
        <v>41960</v>
      </c>
      <c r="D1535" t="s">
        <v>36</v>
      </c>
      <c r="E1535">
        <v>4</v>
      </c>
      <c r="F1535">
        <v>47</v>
      </c>
      <c r="G1535" t="s">
        <v>279</v>
      </c>
      <c r="H1535" t="s">
        <v>71</v>
      </c>
      <c r="I1535" t="s">
        <v>213</v>
      </c>
    </row>
    <row r="1536" spans="1:9" hidden="1">
      <c r="A1536" t="s">
        <v>6</v>
      </c>
      <c r="B1536" t="s">
        <v>185</v>
      </c>
      <c r="C1536" s="1">
        <v>41960</v>
      </c>
      <c r="D1536" t="s">
        <v>103</v>
      </c>
      <c r="E1536">
        <v>15</v>
      </c>
      <c r="F1536">
        <v>47</v>
      </c>
      <c r="G1536" t="s">
        <v>279</v>
      </c>
      <c r="H1536" t="s">
        <v>71</v>
      </c>
      <c r="I1536" t="s">
        <v>246</v>
      </c>
    </row>
    <row r="1537" spans="1:9" hidden="1">
      <c r="A1537" t="s">
        <v>6</v>
      </c>
      <c r="B1537" t="s">
        <v>185</v>
      </c>
      <c r="C1537" s="1">
        <v>41960</v>
      </c>
      <c r="D1537" t="s">
        <v>97</v>
      </c>
      <c r="E1537">
        <v>1</v>
      </c>
      <c r="F1537">
        <v>47</v>
      </c>
      <c r="G1537" t="s">
        <v>279</v>
      </c>
      <c r="H1537" t="s">
        <v>71</v>
      </c>
      <c r="I1537" t="s">
        <v>97</v>
      </c>
    </row>
    <row r="1538" spans="1:9" hidden="1">
      <c r="A1538" t="s">
        <v>6</v>
      </c>
      <c r="B1538" t="s">
        <v>185</v>
      </c>
      <c r="C1538" s="1">
        <v>41960</v>
      </c>
      <c r="D1538" t="s">
        <v>90</v>
      </c>
      <c r="E1538">
        <v>20</v>
      </c>
      <c r="F1538">
        <v>47</v>
      </c>
      <c r="G1538" t="s">
        <v>279</v>
      </c>
      <c r="H1538" t="s">
        <v>71</v>
      </c>
      <c r="I1538" t="s">
        <v>214</v>
      </c>
    </row>
    <row r="1539" spans="1:9" hidden="1">
      <c r="A1539" t="s">
        <v>6</v>
      </c>
      <c r="B1539" t="s">
        <v>185</v>
      </c>
      <c r="C1539" s="1">
        <v>41967</v>
      </c>
      <c r="D1539" t="s">
        <v>186</v>
      </c>
      <c r="E1539">
        <v>29</v>
      </c>
      <c r="F1539">
        <v>48</v>
      </c>
      <c r="G1539" t="s">
        <v>279</v>
      </c>
      <c r="H1539" t="s">
        <v>71</v>
      </c>
      <c r="I1539" t="s">
        <v>212</v>
      </c>
    </row>
    <row r="1540" spans="1:9" hidden="1">
      <c r="A1540" t="s">
        <v>6</v>
      </c>
      <c r="B1540" t="s">
        <v>185</v>
      </c>
      <c r="C1540" s="1">
        <v>41967</v>
      </c>
      <c r="D1540" t="s">
        <v>36</v>
      </c>
      <c r="E1540">
        <v>3</v>
      </c>
      <c r="F1540">
        <v>48</v>
      </c>
      <c r="G1540" t="s">
        <v>279</v>
      </c>
      <c r="H1540" t="s">
        <v>71</v>
      </c>
      <c r="I1540" t="s">
        <v>213</v>
      </c>
    </row>
    <row r="1541" spans="1:9" hidden="1">
      <c r="A1541" t="s">
        <v>6</v>
      </c>
      <c r="B1541" t="s">
        <v>185</v>
      </c>
      <c r="C1541" s="1">
        <v>41967</v>
      </c>
      <c r="D1541" t="s">
        <v>90</v>
      </c>
      <c r="E1541">
        <v>8</v>
      </c>
      <c r="F1541">
        <v>48</v>
      </c>
      <c r="G1541" t="s">
        <v>279</v>
      </c>
      <c r="H1541" t="s">
        <v>71</v>
      </c>
      <c r="I1541" t="s">
        <v>214</v>
      </c>
    </row>
    <row r="1542" spans="1:9" hidden="1">
      <c r="A1542" t="s">
        <v>6</v>
      </c>
      <c r="B1542" t="s">
        <v>187</v>
      </c>
      <c r="C1542" s="1">
        <v>42002</v>
      </c>
      <c r="D1542" t="s">
        <v>30</v>
      </c>
      <c r="E1542">
        <v>8</v>
      </c>
      <c r="F1542">
        <v>1</v>
      </c>
      <c r="G1542" t="s">
        <v>279</v>
      </c>
      <c r="H1542" t="s">
        <v>71</v>
      </c>
      <c r="I1542" t="s">
        <v>30</v>
      </c>
    </row>
    <row r="1543" spans="1:9" hidden="1">
      <c r="A1543" t="s">
        <v>6</v>
      </c>
      <c r="B1543" t="s">
        <v>187</v>
      </c>
      <c r="C1543" s="1">
        <v>42002</v>
      </c>
      <c r="D1543" t="s">
        <v>27</v>
      </c>
      <c r="E1543">
        <v>8</v>
      </c>
      <c r="F1543">
        <v>1</v>
      </c>
      <c r="G1543" t="s">
        <v>279</v>
      </c>
      <c r="H1543" t="s">
        <v>71</v>
      </c>
      <c r="I1543" t="s">
        <v>27</v>
      </c>
    </row>
    <row r="1544" spans="1:9" hidden="1">
      <c r="A1544" t="s">
        <v>6</v>
      </c>
      <c r="B1544" t="s">
        <v>187</v>
      </c>
      <c r="C1544" s="1">
        <v>42002</v>
      </c>
      <c r="D1544" t="s">
        <v>83</v>
      </c>
      <c r="E1544">
        <v>24</v>
      </c>
      <c r="F1544">
        <v>1</v>
      </c>
      <c r="G1544" t="s">
        <v>279</v>
      </c>
      <c r="H1544" t="s">
        <v>71</v>
      </c>
      <c r="I1544" t="s">
        <v>218</v>
      </c>
    </row>
    <row r="1545" spans="1:9" hidden="1">
      <c r="A1545" t="s">
        <v>6</v>
      </c>
      <c r="B1545" t="s">
        <v>187</v>
      </c>
      <c r="C1545" s="1">
        <v>41974</v>
      </c>
      <c r="D1545" t="s">
        <v>36</v>
      </c>
      <c r="E1545">
        <v>2</v>
      </c>
      <c r="F1545">
        <v>49</v>
      </c>
      <c r="G1545" t="s">
        <v>279</v>
      </c>
      <c r="H1545" t="s">
        <v>71</v>
      </c>
      <c r="I1545" t="s">
        <v>213</v>
      </c>
    </row>
    <row r="1546" spans="1:9" hidden="1">
      <c r="A1546" t="s">
        <v>6</v>
      </c>
      <c r="B1546" t="s">
        <v>187</v>
      </c>
      <c r="C1546" s="1">
        <v>41974</v>
      </c>
      <c r="D1546" t="s">
        <v>16</v>
      </c>
      <c r="E1546">
        <v>7</v>
      </c>
      <c r="F1546">
        <v>49</v>
      </c>
      <c r="G1546" t="s">
        <v>279</v>
      </c>
      <c r="H1546" t="s">
        <v>71</v>
      </c>
      <c r="I1546" t="s">
        <v>16</v>
      </c>
    </row>
    <row r="1547" spans="1:9" hidden="1">
      <c r="A1547" t="s">
        <v>6</v>
      </c>
      <c r="B1547" t="s">
        <v>187</v>
      </c>
      <c r="C1547" s="1">
        <v>41974</v>
      </c>
      <c r="D1547" t="s">
        <v>76</v>
      </c>
      <c r="E1547">
        <v>1</v>
      </c>
      <c r="F1547">
        <v>49</v>
      </c>
      <c r="G1547" t="s">
        <v>279</v>
      </c>
      <c r="H1547" t="s">
        <v>71</v>
      </c>
      <c r="I1547" t="s">
        <v>207</v>
      </c>
    </row>
    <row r="1548" spans="1:9" hidden="1">
      <c r="A1548" t="s">
        <v>6</v>
      </c>
      <c r="B1548" t="s">
        <v>187</v>
      </c>
      <c r="C1548" s="1">
        <v>41974</v>
      </c>
      <c r="D1548" t="s">
        <v>87</v>
      </c>
      <c r="E1548">
        <v>28</v>
      </c>
      <c r="F1548">
        <v>49</v>
      </c>
      <c r="G1548" t="s">
        <v>279</v>
      </c>
      <c r="H1548" t="s">
        <v>71</v>
      </c>
      <c r="I1548" t="s">
        <v>230</v>
      </c>
    </row>
    <row r="1549" spans="1:9" hidden="1">
      <c r="A1549" t="s">
        <v>6</v>
      </c>
      <c r="B1549" t="s">
        <v>187</v>
      </c>
      <c r="C1549" s="1">
        <v>41974</v>
      </c>
      <c r="D1549" t="s">
        <v>80</v>
      </c>
      <c r="E1549">
        <v>2</v>
      </c>
      <c r="F1549">
        <v>49</v>
      </c>
      <c r="G1549" t="s">
        <v>279</v>
      </c>
      <c r="H1549" t="s">
        <v>71</v>
      </c>
      <c r="I1549" t="s">
        <v>209</v>
      </c>
    </row>
    <row r="1550" spans="1:9" hidden="1">
      <c r="A1550" t="s">
        <v>6</v>
      </c>
      <c r="B1550" t="s">
        <v>187</v>
      </c>
      <c r="C1550" s="1">
        <v>41981</v>
      </c>
      <c r="D1550" t="s">
        <v>97</v>
      </c>
      <c r="E1550">
        <v>2.5</v>
      </c>
      <c r="F1550">
        <v>50</v>
      </c>
      <c r="G1550" t="s">
        <v>279</v>
      </c>
      <c r="H1550" t="s">
        <v>71</v>
      </c>
      <c r="I1550" t="s">
        <v>97</v>
      </c>
    </row>
    <row r="1551" spans="1:9" hidden="1">
      <c r="A1551" t="s">
        <v>6</v>
      </c>
      <c r="B1551" t="s">
        <v>187</v>
      </c>
      <c r="C1551" s="1">
        <v>41981</v>
      </c>
      <c r="D1551" t="s">
        <v>83</v>
      </c>
      <c r="E1551">
        <v>30.5</v>
      </c>
      <c r="F1551">
        <v>50</v>
      </c>
      <c r="G1551" t="s">
        <v>279</v>
      </c>
      <c r="H1551" t="s">
        <v>71</v>
      </c>
      <c r="I1551" t="s">
        <v>218</v>
      </c>
    </row>
    <row r="1552" spans="1:9" hidden="1">
      <c r="A1552" t="s">
        <v>6</v>
      </c>
      <c r="B1552" t="s">
        <v>187</v>
      </c>
      <c r="C1552" s="1">
        <v>41981</v>
      </c>
      <c r="D1552" t="s">
        <v>76</v>
      </c>
      <c r="E1552">
        <v>7</v>
      </c>
      <c r="F1552">
        <v>50</v>
      </c>
      <c r="G1552" t="s">
        <v>279</v>
      </c>
      <c r="H1552" t="s">
        <v>71</v>
      </c>
      <c r="I1552" t="s">
        <v>207</v>
      </c>
    </row>
    <row r="1553" spans="1:9" hidden="1">
      <c r="A1553" t="s">
        <v>6</v>
      </c>
      <c r="B1553" t="s">
        <v>187</v>
      </c>
      <c r="C1553" s="1">
        <v>41988</v>
      </c>
      <c r="D1553" t="s">
        <v>97</v>
      </c>
      <c r="E1553">
        <v>1</v>
      </c>
      <c r="F1553">
        <v>51</v>
      </c>
      <c r="G1553" t="s">
        <v>279</v>
      </c>
      <c r="H1553" t="s">
        <v>71</v>
      </c>
      <c r="I1553" t="s">
        <v>97</v>
      </c>
    </row>
    <row r="1554" spans="1:9" hidden="1">
      <c r="A1554" t="s">
        <v>6</v>
      </c>
      <c r="B1554" t="s">
        <v>187</v>
      </c>
      <c r="C1554" s="1">
        <v>41988</v>
      </c>
      <c r="D1554" t="s">
        <v>83</v>
      </c>
      <c r="E1554">
        <v>35</v>
      </c>
      <c r="F1554">
        <v>51</v>
      </c>
      <c r="G1554" t="s">
        <v>279</v>
      </c>
      <c r="H1554" t="s">
        <v>71</v>
      </c>
      <c r="I1554" t="s">
        <v>218</v>
      </c>
    </row>
    <row r="1555" spans="1:9" hidden="1">
      <c r="A1555" t="s">
        <v>6</v>
      </c>
      <c r="B1555" t="s">
        <v>187</v>
      </c>
      <c r="C1555" s="1">
        <v>41988</v>
      </c>
      <c r="D1555" t="s">
        <v>76</v>
      </c>
      <c r="E1555">
        <v>4</v>
      </c>
      <c r="F1555">
        <v>51</v>
      </c>
      <c r="G1555" t="s">
        <v>279</v>
      </c>
      <c r="H1555" t="s">
        <v>71</v>
      </c>
      <c r="I1555" t="s">
        <v>207</v>
      </c>
    </row>
    <row r="1556" spans="1:9" hidden="1">
      <c r="A1556" t="s">
        <v>6</v>
      </c>
      <c r="B1556" t="s">
        <v>187</v>
      </c>
      <c r="C1556" s="1">
        <v>41995</v>
      </c>
      <c r="D1556" t="s">
        <v>97</v>
      </c>
      <c r="E1556">
        <v>1</v>
      </c>
      <c r="F1556">
        <v>52</v>
      </c>
      <c r="G1556" t="s">
        <v>279</v>
      </c>
      <c r="H1556" t="s">
        <v>71</v>
      </c>
      <c r="I1556" t="s">
        <v>97</v>
      </c>
    </row>
    <row r="1557" spans="1:9" hidden="1">
      <c r="A1557" t="s">
        <v>6</v>
      </c>
      <c r="B1557" t="s">
        <v>187</v>
      </c>
      <c r="C1557" s="1">
        <v>41995</v>
      </c>
      <c r="D1557" t="s">
        <v>27</v>
      </c>
      <c r="E1557">
        <v>4</v>
      </c>
      <c r="F1557">
        <v>52</v>
      </c>
      <c r="G1557" t="s">
        <v>279</v>
      </c>
      <c r="H1557" t="s">
        <v>71</v>
      </c>
      <c r="I1557" t="s">
        <v>27</v>
      </c>
    </row>
    <row r="1558" spans="1:9" hidden="1">
      <c r="A1558" t="s">
        <v>6</v>
      </c>
      <c r="B1558" t="s">
        <v>187</v>
      </c>
      <c r="C1558" s="1">
        <v>41995</v>
      </c>
      <c r="D1558" t="s">
        <v>83</v>
      </c>
      <c r="E1558">
        <v>35</v>
      </c>
      <c r="F1558">
        <v>52</v>
      </c>
      <c r="G1558" t="s">
        <v>279</v>
      </c>
      <c r="H1558" t="s">
        <v>71</v>
      </c>
      <c r="I1558" t="s">
        <v>218</v>
      </c>
    </row>
    <row r="1559" spans="1:9" hidden="1">
      <c r="A1559" t="s">
        <v>266</v>
      </c>
      <c r="B1559" t="s">
        <v>267</v>
      </c>
      <c r="C1559" s="1">
        <v>42009</v>
      </c>
      <c r="D1559" t="s">
        <v>83</v>
      </c>
      <c r="E1559">
        <v>40</v>
      </c>
      <c r="F1559">
        <v>2</v>
      </c>
      <c r="G1559" t="s">
        <v>279</v>
      </c>
      <c r="H1559" t="s">
        <v>71</v>
      </c>
      <c r="I1559" t="s">
        <v>218</v>
      </c>
    </row>
    <row r="1560" spans="1:9" hidden="1">
      <c r="A1560" t="s">
        <v>266</v>
      </c>
      <c r="B1560" t="s">
        <v>267</v>
      </c>
      <c r="C1560" s="1">
        <v>42016</v>
      </c>
      <c r="D1560" t="s">
        <v>83</v>
      </c>
      <c r="E1560">
        <v>40</v>
      </c>
      <c r="F1560">
        <v>3</v>
      </c>
      <c r="G1560" t="s">
        <v>279</v>
      </c>
      <c r="H1560" t="s">
        <v>71</v>
      </c>
      <c r="I1560" t="s">
        <v>218</v>
      </c>
    </row>
    <row r="1561" spans="1:9" hidden="1">
      <c r="A1561" t="s">
        <v>266</v>
      </c>
      <c r="B1561" t="s">
        <v>267</v>
      </c>
      <c r="C1561" s="1">
        <v>42023</v>
      </c>
      <c r="D1561" t="s">
        <v>90</v>
      </c>
      <c r="E1561">
        <v>40</v>
      </c>
      <c r="F1561">
        <v>4</v>
      </c>
      <c r="G1561" t="s">
        <v>279</v>
      </c>
      <c r="H1561" t="s">
        <v>71</v>
      </c>
      <c r="I1561" t="s">
        <v>214</v>
      </c>
    </row>
    <row r="1562" spans="1:9" hidden="1">
      <c r="A1562" t="s">
        <v>266</v>
      </c>
      <c r="B1562" t="s">
        <v>267</v>
      </c>
      <c r="C1562" s="1">
        <v>42030</v>
      </c>
      <c r="D1562" t="s">
        <v>90</v>
      </c>
      <c r="E1562">
        <v>40</v>
      </c>
      <c r="F1562">
        <v>5</v>
      </c>
      <c r="G1562" t="s">
        <v>279</v>
      </c>
      <c r="H1562" t="s">
        <v>71</v>
      </c>
      <c r="I1562" t="s">
        <v>214</v>
      </c>
    </row>
    <row r="1563" spans="1:9" hidden="1">
      <c r="A1563" t="s">
        <v>266</v>
      </c>
      <c r="B1563" t="s">
        <v>304</v>
      </c>
      <c r="C1563" s="1">
        <v>42037</v>
      </c>
      <c r="D1563" t="s">
        <v>90</v>
      </c>
      <c r="E1563">
        <v>40</v>
      </c>
      <c r="F1563">
        <v>6</v>
      </c>
      <c r="G1563" t="s">
        <v>279</v>
      </c>
      <c r="H1563" t="s">
        <v>73</v>
      </c>
      <c r="I1563" t="s">
        <v>214</v>
      </c>
    </row>
    <row r="1564" spans="1:9" hidden="1">
      <c r="A1564" t="s">
        <v>266</v>
      </c>
      <c r="B1564" t="s">
        <v>304</v>
      </c>
      <c r="C1564" s="1">
        <v>42044</v>
      </c>
      <c r="D1564" t="s">
        <v>90</v>
      </c>
      <c r="E1564">
        <v>40</v>
      </c>
      <c r="F1564">
        <v>7</v>
      </c>
      <c r="G1564" t="s">
        <v>279</v>
      </c>
      <c r="H1564" t="s">
        <v>73</v>
      </c>
      <c r="I1564" t="s">
        <v>214</v>
      </c>
    </row>
    <row r="1565" spans="1:9" hidden="1">
      <c r="A1565" t="s">
        <v>266</v>
      </c>
      <c r="B1565" t="s">
        <v>304</v>
      </c>
      <c r="C1565" s="1">
        <v>42051</v>
      </c>
      <c r="D1565" t="s">
        <v>30</v>
      </c>
      <c r="E1565">
        <v>24</v>
      </c>
      <c r="F1565">
        <v>8</v>
      </c>
      <c r="G1565" t="s">
        <v>279</v>
      </c>
      <c r="H1565" t="s">
        <v>73</v>
      </c>
      <c r="I1565" t="s">
        <v>30</v>
      </c>
    </row>
    <row r="1566" spans="1:9" hidden="1">
      <c r="A1566" t="s">
        <v>266</v>
      </c>
      <c r="B1566" t="s">
        <v>304</v>
      </c>
      <c r="C1566" s="1">
        <v>42051</v>
      </c>
      <c r="D1566" t="s">
        <v>90</v>
      </c>
      <c r="E1566">
        <v>16</v>
      </c>
      <c r="F1566">
        <v>8</v>
      </c>
      <c r="G1566" t="s">
        <v>279</v>
      </c>
      <c r="H1566" t="s">
        <v>73</v>
      </c>
      <c r="I1566" t="s">
        <v>214</v>
      </c>
    </row>
    <row r="1567" spans="1:9" hidden="1">
      <c r="A1567" t="s">
        <v>266</v>
      </c>
      <c r="B1567" t="s">
        <v>304</v>
      </c>
      <c r="C1567" s="1">
        <v>42058</v>
      </c>
      <c r="D1567" t="s">
        <v>90</v>
      </c>
      <c r="E1567">
        <v>40</v>
      </c>
      <c r="F1567">
        <v>9</v>
      </c>
      <c r="G1567" t="s">
        <v>279</v>
      </c>
      <c r="H1567" t="s">
        <v>73</v>
      </c>
      <c r="I1567" t="s">
        <v>214</v>
      </c>
    </row>
    <row r="1568" spans="1:9" hidden="1">
      <c r="A1568" t="s">
        <v>266</v>
      </c>
      <c r="B1568" t="s">
        <v>29</v>
      </c>
      <c r="C1568" s="1">
        <v>42065</v>
      </c>
      <c r="D1568" t="s">
        <v>90</v>
      </c>
      <c r="E1568">
        <v>40</v>
      </c>
      <c r="F1568">
        <v>10</v>
      </c>
      <c r="G1568" t="s">
        <v>279</v>
      </c>
      <c r="H1568" t="s">
        <v>73</v>
      </c>
      <c r="I1568" t="s">
        <v>214</v>
      </c>
    </row>
    <row r="1569" spans="1:9" hidden="1">
      <c r="A1569" t="s">
        <v>6</v>
      </c>
      <c r="B1569" t="s">
        <v>29</v>
      </c>
      <c r="C1569" s="1">
        <v>41729</v>
      </c>
      <c r="D1569" t="s">
        <v>32</v>
      </c>
      <c r="E1569">
        <v>24</v>
      </c>
      <c r="F1569">
        <v>14</v>
      </c>
      <c r="G1569" t="s">
        <v>284</v>
      </c>
      <c r="H1569" t="s">
        <v>71</v>
      </c>
      <c r="I1569" t="s">
        <v>263</v>
      </c>
    </row>
    <row r="1570" spans="1:9" hidden="1">
      <c r="A1570" t="s">
        <v>6</v>
      </c>
      <c r="B1570" t="s">
        <v>29</v>
      </c>
      <c r="C1570" s="1">
        <v>41729</v>
      </c>
      <c r="D1570" t="s">
        <v>22</v>
      </c>
      <c r="E1570">
        <v>16</v>
      </c>
      <c r="F1570">
        <v>14</v>
      </c>
      <c r="G1570" t="s">
        <v>284</v>
      </c>
      <c r="H1570" t="s">
        <v>71</v>
      </c>
      <c r="I1570" t="s">
        <v>242</v>
      </c>
    </row>
    <row r="1571" spans="1:9" hidden="1">
      <c r="A1571" t="s">
        <v>6</v>
      </c>
      <c r="B1571" t="s">
        <v>7</v>
      </c>
      <c r="C1571" s="1">
        <v>41736</v>
      </c>
      <c r="D1571" t="s">
        <v>68</v>
      </c>
      <c r="E1571">
        <v>40</v>
      </c>
      <c r="F1571">
        <v>15</v>
      </c>
      <c r="G1571" t="s">
        <v>284</v>
      </c>
      <c r="H1571" t="s">
        <v>71</v>
      </c>
      <c r="I1571" t="s">
        <v>68</v>
      </c>
    </row>
    <row r="1572" spans="1:9" hidden="1">
      <c r="A1572" t="s">
        <v>6</v>
      </c>
      <c r="B1572" t="s">
        <v>7</v>
      </c>
      <c r="C1572" s="1">
        <v>41743</v>
      </c>
      <c r="D1572" t="s">
        <v>68</v>
      </c>
      <c r="E1572">
        <v>40</v>
      </c>
      <c r="F1572">
        <v>16</v>
      </c>
      <c r="G1572" t="s">
        <v>284</v>
      </c>
      <c r="H1572" t="s">
        <v>71</v>
      </c>
      <c r="I1572" t="s">
        <v>68</v>
      </c>
    </row>
    <row r="1573" spans="1:9" hidden="1">
      <c r="A1573" t="s">
        <v>6</v>
      </c>
      <c r="B1573" t="s">
        <v>7</v>
      </c>
      <c r="C1573" s="1">
        <v>41750</v>
      </c>
      <c r="D1573" t="s">
        <v>68</v>
      </c>
      <c r="E1573">
        <v>8</v>
      </c>
      <c r="F1573">
        <v>17</v>
      </c>
      <c r="G1573" t="s">
        <v>284</v>
      </c>
      <c r="H1573" t="s">
        <v>71</v>
      </c>
      <c r="I1573" t="s">
        <v>68</v>
      </c>
    </row>
    <row r="1574" spans="1:9" hidden="1">
      <c r="A1574" t="s">
        <v>6</v>
      </c>
      <c r="B1574" t="s">
        <v>7</v>
      </c>
      <c r="C1574" s="1">
        <v>41750</v>
      </c>
      <c r="D1574" t="s">
        <v>22</v>
      </c>
      <c r="E1574">
        <v>32</v>
      </c>
      <c r="F1574">
        <v>17</v>
      </c>
      <c r="G1574" t="s">
        <v>284</v>
      </c>
      <c r="H1574" t="s">
        <v>71</v>
      </c>
      <c r="I1574" t="s">
        <v>242</v>
      </c>
    </row>
    <row r="1575" spans="1:9" hidden="1">
      <c r="A1575" t="s">
        <v>6</v>
      </c>
      <c r="B1575" t="s">
        <v>7</v>
      </c>
      <c r="C1575" s="1">
        <v>41757</v>
      </c>
      <c r="D1575" t="s">
        <v>30</v>
      </c>
      <c r="E1575">
        <v>8</v>
      </c>
      <c r="F1575">
        <v>18</v>
      </c>
      <c r="G1575" t="s">
        <v>284</v>
      </c>
      <c r="H1575" t="s">
        <v>71</v>
      </c>
      <c r="I1575" t="s">
        <v>30</v>
      </c>
    </row>
    <row r="1576" spans="1:9" hidden="1">
      <c r="A1576" t="s">
        <v>6</v>
      </c>
      <c r="B1576" t="s">
        <v>7</v>
      </c>
      <c r="C1576" s="1">
        <v>41757</v>
      </c>
      <c r="D1576" t="s">
        <v>22</v>
      </c>
      <c r="E1576">
        <v>32</v>
      </c>
      <c r="F1576">
        <v>18</v>
      </c>
      <c r="G1576" t="s">
        <v>284</v>
      </c>
      <c r="H1576" t="s">
        <v>71</v>
      </c>
      <c r="I1576" t="s">
        <v>242</v>
      </c>
    </row>
    <row r="1577" spans="1:9" hidden="1">
      <c r="A1577" t="s">
        <v>6</v>
      </c>
      <c r="B1577" t="s">
        <v>74</v>
      </c>
      <c r="C1577" s="1">
        <v>41764</v>
      </c>
      <c r="D1577" t="s">
        <v>22</v>
      </c>
      <c r="E1577">
        <v>40</v>
      </c>
      <c r="F1577">
        <v>19</v>
      </c>
      <c r="G1577" t="s">
        <v>284</v>
      </c>
      <c r="H1577" t="s">
        <v>71</v>
      </c>
      <c r="I1577" t="s">
        <v>242</v>
      </c>
    </row>
    <row r="1578" spans="1:9" hidden="1">
      <c r="A1578" t="s">
        <v>6</v>
      </c>
      <c r="B1578" t="s">
        <v>74</v>
      </c>
      <c r="C1578" s="1">
        <v>41771</v>
      </c>
      <c r="D1578" t="s">
        <v>22</v>
      </c>
      <c r="E1578">
        <v>40</v>
      </c>
      <c r="F1578">
        <v>20</v>
      </c>
      <c r="G1578" t="s">
        <v>284</v>
      </c>
      <c r="H1578" t="s">
        <v>71</v>
      </c>
      <c r="I1578" t="s">
        <v>242</v>
      </c>
    </row>
    <row r="1579" spans="1:9" hidden="1">
      <c r="A1579" t="s">
        <v>6</v>
      </c>
      <c r="B1579" t="s">
        <v>74</v>
      </c>
      <c r="C1579" s="1">
        <v>41778</v>
      </c>
      <c r="D1579" t="s">
        <v>64</v>
      </c>
      <c r="E1579">
        <v>40</v>
      </c>
      <c r="F1579">
        <v>21</v>
      </c>
      <c r="G1579" t="s">
        <v>284</v>
      </c>
      <c r="H1579" t="s">
        <v>71</v>
      </c>
      <c r="I1579" t="s">
        <v>215</v>
      </c>
    </row>
    <row r="1580" spans="1:9" hidden="1">
      <c r="A1580" t="s">
        <v>6</v>
      </c>
      <c r="B1580" t="s">
        <v>74</v>
      </c>
      <c r="C1580" s="1">
        <v>41785</v>
      </c>
      <c r="D1580" t="s">
        <v>82</v>
      </c>
      <c r="E1580">
        <v>40</v>
      </c>
      <c r="F1580">
        <v>22</v>
      </c>
      <c r="G1580" t="s">
        <v>284</v>
      </c>
      <c r="H1580" t="s">
        <v>71</v>
      </c>
      <c r="I1580" t="s">
        <v>217</v>
      </c>
    </row>
    <row r="1581" spans="1:9" hidden="1">
      <c r="A1581" t="s">
        <v>6</v>
      </c>
      <c r="B1581" t="s">
        <v>75</v>
      </c>
      <c r="C1581" s="1">
        <v>41792</v>
      </c>
      <c r="D1581" t="s">
        <v>82</v>
      </c>
      <c r="E1581">
        <v>24</v>
      </c>
      <c r="F1581">
        <v>23</v>
      </c>
      <c r="G1581" t="s">
        <v>284</v>
      </c>
      <c r="H1581" t="s">
        <v>71</v>
      </c>
      <c r="I1581" t="s">
        <v>217</v>
      </c>
    </row>
    <row r="1582" spans="1:9" hidden="1">
      <c r="A1582" t="s">
        <v>6</v>
      </c>
      <c r="B1582" t="s">
        <v>75</v>
      </c>
      <c r="C1582" s="1">
        <v>41792</v>
      </c>
      <c r="D1582" t="s">
        <v>76</v>
      </c>
      <c r="E1582">
        <v>16</v>
      </c>
      <c r="F1582">
        <v>23</v>
      </c>
      <c r="G1582" t="s">
        <v>284</v>
      </c>
      <c r="H1582" t="s">
        <v>71</v>
      </c>
      <c r="I1582" t="s">
        <v>207</v>
      </c>
    </row>
    <row r="1583" spans="1:9" hidden="1">
      <c r="A1583" t="s">
        <v>6</v>
      </c>
      <c r="B1583" t="s">
        <v>75</v>
      </c>
      <c r="C1583" s="1">
        <v>41799</v>
      </c>
      <c r="D1583" t="s">
        <v>76</v>
      </c>
      <c r="E1583">
        <v>8</v>
      </c>
      <c r="F1583">
        <v>24</v>
      </c>
      <c r="G1583" t="s">
        <v>284</v>
      </c>
      <c r="H1583" t="s">
        <v>71</v>
      </c>
      <c r="I1583" t="s">
        <v>207</v>
      </c>
    </row>
    <row r="1584" spans="1:9" hidden="1">
      <c r="A1584" t="s">
        <v>6</v>
      </c>
      <c r="B1584" t="s">
        <v>75</v>
      </c>
      <c r="C1584" s="1">
        <v>41799</v>
      </c>
      <c r="D1584" t="s">
        <v>64</v>
      </c>
      <c r="E1584">
        <v>32</v>
      </c>
      <c r="F1584">
        <v>24</v>
      </c>
      <c r="G1584" t="s">
        <v>284</v>
      </c>
      <c r="H1584" t="s">
        <v>71</v>
      </c>
      <c r="I1584" t="s">
        <v>215</v>
      </c>
    </row>
    <row r="1585" spans="1:9" hidden="1">
      <c r="A1585" t="s">
        <v>6</v>
      </c>
      <c r="B1585" t="s">
        <v>75</v>
      </c>
      <c r="C1585" s="1">
        <v>41806</v>
      </c>
      <c r="D1585" t="s">
        <v>82</v>
      </c>
      <c r="E1585">
        <v>31</v>
      </c>
      <c r="F1585">
        <v>25</v>
      </c>
      <c r="G1585" t="s">
        <v>284</v>
      </c>
      <c r="H1585" t="s">
        <v>71</v>
      </c>
      <c r="I1585" t="s">
        <v>217</v>
      </c>
    </row>
    <row r="1586" spans="1:9" hidden="1">
      <c r="A1586" t="s">
        <v>6</v>
      </c>
      <c r="B1586" t="s">
        <v>75</v>
      </c>
      <c r="C1586" s="1">
        <v>41806</v>
      </c>
      <c r="D1586" t="s">
        <v>76</v>
      </c>
      <c r="E1586">
        <v>9</v>
      </c>
      <c r="F1586">
        <v>25</v>
      </c>
      <c r="G1586" t="s">
        <v>284</v>
      </c>
      <c r="H1586" t="s">
        <v>71</v>
      </c>
      <c r="I1586" t="s">
        <v>207</v>
      </c>
    </row>
    <row r="1587" spans="1:9" hidden="1">
      <c r="A1587" t="s">
        <v>6</v>
      </c>
      <c r="B1587" t="s">
        <v>75</v>
      </c>
      <c r="C1587" s="1">
        <v>41813</v>
      </c>
      <c r="D1587" t="s">
        <v>76</v>
      </c>
      <c r="E1587">
        <v>40</v>
      </c>
      <c r="F1587">
        <v>26</v>
      </c>
      <c r="G1587" t="s">
        <v>284</v>
      </c>
      <c r="H1587" t="s">
        <v>71</v>
      </c>
      <c r="I1587" t="s">
        <v>207</v>
      </c>
    </row>
    <row r="1588" spans="1:9" hidden="1">
      <c r="A1588" t="s">
        <v>6</v>
      </c>
      <c r="B1588" t="s">
        <v>75</v>
      </c>
      <c r="C1588" s="1">
        <v>41820</v>
      </c>
      <c r="D1588" t="s">
        <v>76</v>
      </c>
      <c r="E1588">
        <v>40</v>
      </c>
      <c r="F1588">
        <v>27</v>
      </c>
      <c r="G1588" t="s">
        <v>284</v>
      </c>
      <c r="H1588" t="s">
        <v>71</v>
      </c>
      <c r="I1588" t="s">
        <v>207</v>
      </c>
    </row>
    <row r="1589" spans="1:9" hidden="1">
      <c r="A1589" t="s">
        <v>6</v>
      </c>
      <c r="B1589" t="s">
        <v>77</v>
      </c>
      <c r="C1589" s="1">
        <v>41827</v>
      </c>
      <c r="D1589" t="s">
        <v>82</v>
      </c>
      <c r="E1589">
        <v>24</v>
      </c>
      <c r="F1589">
        <v>28</v>
      </c>
      <c r="G1589" t="s">
        <v>284</v>
      </c>
      <c r="H1589" t="s">
        <v>71</v>
      </c>
      <c r="I1589" t="s">
        <v>217</v>
      </c>
    </row>
    <row r="1590" spans="1:9" hidden="1">
      <c r="A1590" t="s">
        <v>6</v>
      </c>
      <c r="B1590" t="s">
        <v>77</v>
      </c>
      <c r="C1590" s="1">
        <v>41827</v>
      </c>
      <c r="D1590" t="s">
        <v>76</v>
      </c>
      <c r="E1590">
        <v>16</v>
      </c>
      <c r="F1590">
        <v>28</v>
      </c>
      <c r="G1590" t="s">
        <v>284</v>
      </c>
      <c r="H1590" t="s">
        <v>71</v>
      </c>
      <c r="I1590" t="s">
        <v>207</v>
      </c>
    </row>
    <row r="1591" spans="1:9" hidden="1">
      <c r="A1591" t="s">
        <v>6</v>
      </c>
      <c r="B1591" t="s">
        <v>77</v>
      </c>
      <c r="C1591" s="1">
        <v>41834</v>
      </c>
      <c r="D1591" t="s">
        <v>82</v>
      </c>
      <c r="E1591">
        <v>40</v>
      </c>
      <c r="F1591">
        <v>29</v>
      </c>
      <c r="G1591" t="s">
        <v>284</v>
      </c>
      <c r="H1591" t="s">
        <v>71</v>
      </c>
      <c r="I1591" t="s">
        <v>217</v>
      </c>
    </row>
    <row r="1592" spans="1:9" hidden="1">
      <c r="A1592" t="s">
        <v>6</v>
      </c>
      <c r="B1592" t="s">
        <v>77</v>
      </c>
      <c r="C1592" s="1">
        <v>41841</v>
      </c>
      <c r="D1592" t="s">
        <v>82</v>
      </c>
      <c r="E1592">
        <v>40</v>
      </c>
      <c r="F1592">
        <v>30</v>
      </c>
      <c r="G1592" t="s">
        <v>284</v>
      </c>
      <c r="H1592" t="s">
        <v>71</v>
      </c>
      <c r="I1592" t="s">
        <v>217</v>
      </c>
    </row>
    <row r="1593" spans="1:9" hidden="1">
      <c r="A1593" t="s">
        <v>6</v>
      </c>
      <c r="B1593" t="s">
        <v>77</v>
      </c>
      <c r="C1593" s="1">
        <v>41848</v>
      </c>
      <c r="D1593" t="s">
        <v>82</v>
      </c>
      <c r="E1593">
        <v>40</v>
      </c>
      <c r="F1593">
        <v>31</v>
      </c>
      <c r="G1593" t="s">
        <v>284</v>
      </c>
      <c r="H1593" t="s">
        <v>71</v>
      </c>
      <c r="I1593" t="s">
        <v>217</v>
      </c>
    </row>
    <row r="1594" spans="1:9">
      <c r="A1594" t="s">
        <v>6</v>
      </c>
      <c r="B1594" t="s">
        <v>79</v>
      </c>
      <c r="C1594" s="1">
        <v>41855</v>
      </c>
      <c r="D1594" t="s">
        <v>82</v>
      </c>
      <c r="E1594">
        <v>16</v>
      </c>
      <c r="F1594">
        <v>32</v>
      </c>
      <c r="G1594" t="s">
        <v>284</v>
      </c>
      <c r="H1594" t="s">
        <v>71</v>
      </c>
      <c r="I1594" t="s">
        <v>217</v>
      </c>
    </row>
    <row r="1595" spans="1:9">
      <c r="A1595" t="s">
        <v>6</v>
      </c>
      <c r="B1595" t="s">
        <v>79</v>
      </c>
      <c r="C1595" s="1">
        <v>41855</v>
      </c>
      <c r="D1595" t="s">
        <v>34</v>
      </c>
      <c r="E1595">
        <v>8</v>
      </c>
      <c r="F1595">
        <v>32</v>
      </c>
      <c r="G1595" t="s">
        <v>284</v>
      </c>
      <c r="H1595" t="s">
        <v>71</v>
      </c>
      <c r="I1595" t="s">
        <v>34</v>
      </c>
    </row>
    <row r="1596" spans="1:9">
      <c r="A1596" t="s">
        <v>6</v>
      </c>
      <c r="B1596" t="s">
        <v>79</v>
      </c>
      <c r="C1596" s="1">
        <v>41855</v>
      </c>
      <c r="D1596" t="s">
        <v>76</v>
      </c>
      <c r="E1596">
        <v>16</v>
      </c>
      <c r="F1596">
        <v>32</v>
      </c>
      <c r="G1596" t="s">
        <v>284</v>
      </c>
      <c r="H1596" t="s">
        <v>71</v>
      </c>
      <c r="I1596" t="s">
        <v>207</v>
      </c>
    </row>
    <row r="1597" spans="1:9">
      <c r="A1597" t="s">
        <v>6</v>
      </c>
      <c r="B1597" t="s">
        <v>79</v>
      </c>
      <c r="C1597" s="1">
        <v>41862</v>
      </c>
      <c r="D1597" t="s">
        <v>82</v>
      </c>
      <c r="E1597">
        <v>40</v>
      </c>
      <c r="F1597">
        <v>33</v>
      </c>
      <c r="G1597" t="s">
        <v>284</v>
      </c>
      <c r="H1597" t="s">
        <v>71</v>
      </c>
      <c r="I1597" t="s">
        <v>217</v>
      </c>
    </row>
    <row r="1598" spans="1:9">
      <c r="A1598" t="s">
        <v>6</v>
      </c>
      <c r="B1598" t="s">
        <v>79</v>
      </c>
      <c r="C1598" s="1">
        <v>41869</v>
      </c>
      <c r="D1598" t="s">
        <v>82</v>
      </c>
      <c r="E1598">
        <v>40</v>
      </c>
      <c r="F1598">
        <v>34</v>
      </c>
      <c r="G1598" t="s">
        <v>284</v>
      </c>
      <c r="H1598" t="s">
        <v>71</v>
      </c>
      <c r="I1598" t="s">
        <v>217</v>
      </c>
    </row>
    <row r="1599" spans="1:9">
      <c r="A1599" t="s">
        <v>6</v>
      </c>
      <c r="B1599" t="s">
        <v>79</v>
      </c>
      <c r="C1599" s="1">
        <v>41876</v>
      </c>
      <c r="D1599" t="s">
        <v>80</v>
      </c>
      <c r="E1599">
        <v>40</v>
      </c>
      <c r="F1599">
        <v>35</v>
      </c>
      <c r="G1599" t="s">
        <v>284</v>
      </c>
      <c r="H1599" t="s">
        <v>71</v>
      </c>
      <c r="I1599" t="s">
        <v>209</v>
      </c>
    </row>
    <row r="1600" spans="1:9" hidden="1">
      <c r="A1600" t="s">
        <v>6</v>
      </c>
      <c r="B1600" t="s">
        <v>81</v>
      </c>
      <c r="C1600" s="1">
        <v>41883</v>
      </c>
      <c r="D1600" t="s">
        <v>76</v>
      </c>
      <c r="E1600">
        <v>16</v>
      </c>
      <c r="F1600">
        <v>36</v>
      </c>
      <c r="G1600" t="s">
        <v>284</v>
      </c>
      <c r="H1600" t="s">
        <v>71</v>
      </c>
      <c r="I1600" t="s">
        <v>207</v>
      </c>
    </row>
    <row r="1601" spans="1:9" hidden="1">
      <c r="A1601" t="s">
        <v>6</v>
      </c>
      <c r="B1601" t="s">
        <v>81</v>
      </c>
      <c r="C1601" s="1">
        <v>41883</v>
      </c>
      <c r="D1601" t="s">
        <v>80</v>
      </c>
      <c r="E1601">
        <v>24</v>
      </c>
      <c r="F1601">
        <v>36</v>
      </c>
      <c r="G1601" t="s">
        <v>284</v>
      </c>
      <c r="H1601" t="s">
        <v>71</v>
      </c>
      <c r="I1601" t="s">
        <v>209</v>
      </c>
    </row>
    <row r="1602" spans="1:9" hidden="1">
      <c r="A1602" t="s">
        <v>6</v>
      </c>
      <c r="B1602" t="s">
        <v>81</v>
      </c>
      <c r="C1602" s="1">
        <v>41890</v>
      </c>
      <c r="D1602" t="s">
        <v>30</v>
      </c>
      <c r="E1602">
        <v>8</v>
      </c>
      <c r="F1602">
        <v>37</v>
      </c>
      <c r="G1602" t="s">
        <v>284</v>
      </c>
      <c r="H1602" t="s">
        <v>71</v>
      </c>
      <c r="I1602" t="s">
        <v>30</v>
      </c>
    </row>
    <row r="1603" spans="1:9" hidden="1">
      <c r="A1603" t="s">
        <v>6</v>
      </c>
      <c r="B1603" t="s">
        <v>81</v>
      </c>
      <c r="C1603" s="1">
        <v>41890</v>
      </c>
      <c r="D1603" t="s">
        <v>83</v>
      </c>
      <c r="E1603">
        <v>8</v>
      </c>
      <c r="F1603">
        <v>37</v>
      </c>
      <c r="G1603" t="s">
        <v>284</v>
      </c>
      <c r="H1603" t="s">
        <v>71</v>
      </c>
      <c r="I1603" t="s">
        <v>218</v>
      </c>
    </row>
    <row r="1604" spans="1:9" hidden="1">
      <c r="A1604" t="s">
        <v>6</v>
      </c>
      <c r="B1604" t="s">
        <v>81</v>
      </c>
      <c r="C1604" s="1">
        <v>41890</v>
      </c>
      <c r="D1604" t="s">
        <v>100</v>
      </c>
      <c r="E1604">
        <v>24</v>
      </c>
      <c r="F1604">
        <v>37</v>
      </c>
      <c r="G1604" t="s">
        <v>284</v>
      </c>
      <c r="H1604" t="s">
        <v>71</v>
      </c>
      <c r="I1604" t="s">
        <v>221</v>
      </c>
    </row>
    <row r="1605" spans="1:9" hidden="1">
      <c r="A1605" t="s">
        <v>6</v>
      </c>
      <c r="B1605" t="s">
        <v>81</v>
      </c>
      <c r="C1605" s="1">
        <v>41897</v>
      </c>
      <c r="D1605" t="s">
        <v>82</v>
      </c>
      <c r="E1605">
        <v>12</v>
      </c>
      <c r="F1605">
        <v>38</v>
      </c>
      <c r="G1605" t="s">
        <v>284</v>
      </c>
      <c r="H1605" t="s">
        <v>71</v>
      </c>
      <c r="I1605" t="s">
        <v>217</v>
      </c>
    </row>
    <row r="1606" spans="1:9" hidden="1">
      <c r="A1606" t="s">
        <v>6</v>
      </c>
      <c r="B1606" t="s">
        <v>81</v>
      </c>
      <c r="C1606" s="1">
        <v>41897</v>
      </c>
      <c r="D1606" t="s">
        <v>100</v>
      </c>
      <c r="E1606">
        <v>28</v>
      </c>
      <c r="F1606">
        <v>38</v>
      </c>
      <c r="G1606" t="s">
        <v>284</v>
      </c>
      <c r="H1606" t="s">
        <v>71</v>
      </c>
      <c r="I1606" t="s">
        <v>221</v>
      </c>
    </row>
    <row r="1607" spans="1:9" hidden="1">
      <c r="A1607" t="s">
        <v>6</v>
      </c>
      <c r="B1607" t="s">
        <v>81</v>
      </c>
      <c r="C1607" s="1">
        <v>41904</v>
      </c>
      <c r="D1607" t="s">
        <v>100</v>
      </c>
      <c r="E1607">
        <v>40</v>
      </c>
      <c r="F1607">
        <v>39</v>
      </c>
      <c r="G1607" t="s">
        <v>284</v>
      </c>
      <c r="H1607" t="s">
        <v>71</v>
      </c>
      <c r="I1607" t="s">
        <v>221</v>
      </c>
    </row>
    <row r="1608" spans="1:9" hidden="1">
      <c r="A1608" t="s">
        <v>6</v>
      </c>
      <c r="B1608" t="s">
        <v>81</v>
      </c>
      <c r="C1608" s="1">
        <v>41911</v>
      </c>
      <c r="D1608" t="s">
        <v>30</v>
      </c>
      <c r="E1608">
        <v>40</v>
      </c>
      <c r="F1608">
        <v>40</v>
      </c>
      <c r="G1608" t="s">
        <v>284</v>
      </c>
      <c r="H1608" t="s">
        <v>71</v>
      </c>
      <c r="I1608" t="s">
        <v>30</v>
      </c>
    </row>
    <row r="1609" spans="1:9" hidden="1">
      <c r="A1609" t="s">
        <v>6</v>
      </c>
      <c r="B1609" t="s">
        <v>183</v>
      </c>
      <c r="C1609" s="1">
        <v>41918</v>
      </c>
      <c r="D1609" t="s">
        <v>34</v>
      </c>
      <c r="E1609">
        <v>8</v>
      </c>
      <c r="F1609">
        <v>41</v>
      </c>
      <c r="G1609" t="s">
        <v>284</v>
      </c>
      <c r="H1609" t="s">
        <v>71</v>
      </c>
      <c r="I1609" t="s">
        <v>34</v>
      </c>
    </row>
    <row r="1610" spans="1:9" hidden="1">
      <c r="A1610" t="s">
        <v>6</v>
      </c>
      <c r="B1610" t="s">
        <v>183</v>
      </c>
      <c r="C1610" s="1">
        <v>41918</v>
      </c>
      <c r="D1610" t="s">
        <v>100</v>
      </c>
      <c r="E1610">
        <v>32</v>
      </c>
      <c r="F1610">
        <v>41</v>
      </c>
      <c r="G1610" t="s">
        <v>284</v>
      </c>
      <c r="H1610" t="s">
        <v>71</v>
      </c>
      <c r="I1610" t="s">
        <v>221</v>
      </c>
    </row>
    <row r="1611" spans="1:9" hidden="1">
      <c r="A1611" t="s">
        <v>6</v>
      </c>
      <c r="B1611" t="s">
        <v>183</v>
      </c>
      <c r="C1611" s="1">
        <v>41925</v>
      </c>
      <c r="D1611" t="s">
        <v>82</v>
      </c>
      <c r="E1611">
        <v>16</v>
      </c>
      <c r="F1611">
        <v>42</v>
      </c>
      <c r="G1611" t="s">
        <v>284</v>
      </c>
      <c r="H1611" t="s">
        <v>71</v>
      </c>
      <c r="I1611" t="s">
        <v>217</v>
      </c>
    </row>
    <row r="1612" spans="1:9" hidden="1">
      <c r="A1612" t="s">
        <v>6</v>
      </c>
      <c r="B1612" t="s">
        <v>183</v>
      </c>
      <c r="C1612" s="1">
        <v>41925</v>
      </c>
      <c r="D1612" t="s">
        <v>92</v>
      </c>
      <c r="E1612">
        <v>24</v>
      </c>
      <c r="F1612">
        <v>42</v>
      </c>
      <c r="G1612" t="s">
        <v>284</v>
      </c>
      <c r="H1612" t="s">
        <v>71</v>
      </c>
      <c r="I1612" t="s">
        <v>235</v>
      </c>
    </row>
    <row r="1613" spans="1:9" hidden="1">
      <c r="A1613" t="s">
        <v>6</v>
      </c>
      <c r="B1613" t="s">
        <v>183</v>
      </c>
      <c r="C1613" s="1">
        <v>41932</v>
      </c>
      <c r="D1613" t="s">
        <v>82</v>
      </c>
      <c r="E1613">
        <v>8</v>
      </c>
      <c r="F1613">
        <v>43</v>
      </c>
      <c r="G1613" t="s">
        <v>284</v>
      </c>
      <c r="H1613" t="s">
        <v>71</v>
      </c>
      <c r="I1613" t="s">
        <v>217</v>
      </c>
    </row>
    <row r="1614" spans="1:9" hidden="1">
      <c r="A1614" t="s">
        <v>6</v>
      </c>
      <c r="B1614" t="s">
        <v>183</v>
      </c>
      <c r="C1614" s="1">
        <v>41932</v>
      </c>
      <c r="D1614" t="s">
        <v>92</v>
      </c>
      <c r="E1614">
        <v>24</v>
      </c>
      <c r="F1614">
        <v>43</v>
      </c>
      <c r="G1614" t="s">
        <v>284</v>
      </c>
      <c r="H1614" t="s">
        <v>71</v>
      </c>
      <c r="I1614" t="s">
        <v>235</v>
      </c>
    </row>
    <row r="1615" spans="1:9" hidden="1">
      <c r="A1615" t="s">
        <v>6</v>
      </c>
      <c r="B1615" t="s">
        <v>183</v>
      </c>
      <c r="C1615" s="1">
        <v>41932</v>
      </c>
      <c r="D1615" t="s">
        <v>12</v>
      </c>
      <c r="E1615">
        <v>8</v>
      </c>
      <c r="F1615">
        <v>43</v>
      </c>
      <c r="G1615" t="s">
        <v>284</v>
      </c>
      <c r="H1615" t="s">
        <v>71</v>
      </c>
      <c r="I1615" t="s">
        <v>206</v>
      </c>
    </row>
    <row r="1616" spans="1:9" hidden="1">
      <c r="A1616" t="s">
        <v>6</v>
      </c>
      <c r="B1616" t="s">
        <v>183</v>
      </c>
      <c r="C1616" s="1">
        <v>41939</v>
      </c>
      <c r="D1616" t="s">
        <v>82</v>
      </c>
      <c r="E1616">
        <v>8</v>
      </c>
      <c r="F1616">
        <v>44</v>
      </c>
      <c r="G1616" t="s">
        <v>284</v>
      </c>
      <c r="H1616" t="s">
        <v>71</v>
      </c>
      <c r="I1616" t="s">
        <v>217</v>
      </c>
    </row>
    <row r="1617" spans="1:9" hidden="1">
      <c r="A1617" t="s">
        <v>6</v>
      </c>
      <c r="B1617" t="s">
        <v>183</v>
      </c>
      <c r="C1617" s="1">
        <v>41939</v>
      </c>
      <c r="D1617" t="s">
        <v>92</v>
      </c>
      <c r="E1617">
        <v>16</v>
      </c>
      <c r="F1617">
        <v>44</v>
      </c>
      <c r="G1617" t="s">
        <v>284</v>
      </c>
      <c r="H1617" t="s">
        <v>71</v>
      </c>
      <c r="I1617" t="s">
        <v>235</v>
      </c>
    </row>
    <row r="1618" spans="1:9" hidden="1">
      <c r="A1618" t="s">
        <v>6</v>
      </c>
      <c r="B1618" t="s">
        <v>183</v>
      </c>
      <c r="C1618" s="1">
        <v>41939</v>
      </c>
      <c r="D1618" t="s">
        <v>12</v>
      </c>
      <c r="E1618">
        <v>8</v>
      </c>
      <c r="F1618">
        <v>44</v>
      </c>
      <c r="G1618" t="s">
        <v>284</v>
      </c>
      <c r="H1618" t="s">
        <v>71</v>
      </c>
      <c r="I1618" t="s">
        <v>206</v>
      </c>
    </row>
    <row r="1619" spans="1:9" hidden="1">
      <c r="A1619" t="s">
        <v>6</v>
      </c>
      <c r="B1619" t="s">
        <v>183</v>
      </c>
      <c r="C1619" s="1">
        <v>41939</v>
      </c>
      <c r="D1619" t="s">
        <v>68</v>
      </c>
      <c r="E1619">
        <v>8</v>
      </c>
      <c r="F1619">
        <v>44</v>
      </c>
      <c r="G1619" t="s">
        <v>284</v>
      </c>
      <c r="H1619" t="s">
        <v>71</v>
      </c>
      <c r="I1619" t="s">
        <v>68</v>
      </c>
    </row>
    <row r="1620" spans="1:9" hidden="1">
      <c r="A1620" t="s">
        <v>6</v>
      </c>
      <c r="B1620" t="s">
        <v>185</v>
      </c>
      <c r="C1620" s="1">
        <v>41946</v>
      </c>
      <c r="D1620" t="s">
        <v>92</v>
      </c>
      <c r="E1620">
        <v>16</v>
      </c>
      <c r="F1620">
        <v>45</v>
      </c>
      <c r="G1620" t="s">
        <v>284</v>
      </c>
      <c r="H1620" t="s">
        <v>71</v>
      </c>
      <c r="I1620" t="s">
        <v>235</v>
      </c>
    </row>
    <row r="1621" spans="1:9" hidden="1">
      <c r="A1621" t="s">
        <v>6</v>
      </c>
      <c r="B1621" t="s">
        <v>185</v>
      </c>
      <c r="C1621" s="1">
        <v>41946</v>
      </c>
      <c r="D1621" t="s">
        <v>12</v>
      </c>
      <c r="E1621">
        <v>12</v>
      </c>
      <c r="F1621">
        <v>45</v>
      </c>
      <c r="G1621" t="s">
        <v>284</v>
      </c>
      <c r="H1621" t="s">
        <v>71</v>
      </c>
      <c r="I1621" t="s">
        <v>206</v>
      </c>
    </row>
    <row r="1622" spans="1:9" hidden="1">
      <c r="A1622" t="s">
        <v>6</v>
      </c>
      <c r="B1622" t="s">
        <v>185</v>
      </c>
      <c r="C1622" s="1">
        <v>41946</v>
      </c>
      <c r="D1622" t="s">
        <v>100</v>
      </c>
      <c r="E1622">
        <v>12</v>
      </c>
      <c r="F1622">
        <v>45</v>
      </c>
      <c r="G1622" t="s">
        <v>284</v>
      </c>
      <c r="H1622" t="s">
        <v>71</v>
      </c>
      <c r="I1622" t="s">
        <v>221</v>
      </c>
    </row>
    <row r="1623" spans="1:9" hidden="1">
      <c r="A1623" t="s">
        <v>6</v>
      </c>
      <c r="B1623" t="s">
        <v>185</v>
      </c>
      <c r="C1623" s="1">
        <v>41953</v>
      </c>
      <c r="D1623" t="s">
        <v>12</v>
      </c>
      <c r="E1623">
        <v>40</v>
      </c>
      <c r="F1623">
        <v>46</v>
      </c>
      <c r="G1623" t="s">
        <v>284</v>
      </c>
      <c r="H1623" t="s">
        <v>71</v>
      </c>
      <c r="I1623" t="s">
        <v>206</v>
      </c>
    </row>
    <row r="1624" spans="1:9" hidden="1">
      <c r="A1624" t="s">
        <v>6</v>
      </c>
      <c r="B1624" t="s">
        <v>185</v>
      </c>
      <c r="C1624" s="1">
        <v>41960</v>
      </c>
      <c r="D1624" t="s">
        <v>12</v>
      </c>
      <c r="E1624">
        <v>4</v>
      </c>
      <c r="F1624">
        <v>47</v>
      </c>
      <c r="G1624" t="s">
        <v>284</v>
      </c>
      <c r="H1624" t="s">
        <v>71</v>
      </c>
      <c r="I1624" t="s">
        <v>206</v>
      </c>
    </row>
    <row r="1625" spans="1:9" hidden="1">
      <c r="A1625" t="s">
        <v>6</v>
      </c>
      <c r="B1625" t="s">
        <v>185</v>
      </c>
      <c r="C1625" s="1">
        <v>41960</v>
      </c>
      <c r="D1625" t="s">
        <v>16</v>
      </c>
      <c r="E1625">
        <v>8</v>
      </c>
      <c r="F1625">
        <v>47</v>
      </c>
      <c r="G1625" t="s">
        <v>284</v>
      </c>
      <c r="H1625" t="s">
        <v>71</v>
      </c>
      <c r="I1625" t="s">
        <v>16</v>
      </c>
    </row>
    <row r="1626" spans="1:9" hidden="1">
      <c r="A1626" t="s">
        <v>6</v>
      </c>
      <c r="B1626" t="s">
        <v>185</v>
      </c>
      <c r="C1626" s="1">
        <v>41960</v>
      </c>
      <c r="D1626" t="s">
        <v>102</v>
      </c>
      <c r="E1626">
        <v>4</v>
      </c>
      <c r="F1626">
        <v>47</v>
      </c>
      <c r="G1626" t="s">
        <v>284</v>
      </c>
      <c r="H1626" t="s">
        <v>71</v>
      </c>
      <c r="I1626" t="s">
        <v>102</v>
      </c>
    </row>
    <row r="1627" spans="1:9" hidden="1">
      <c r="A1627" t="s">
        <v>6</v>
      </c>
      <c r="B1627" t="s">
        <v>185</v>
      </c>
      <c r="C1627" s="1">
        <v>41960</v>
      </c>
      <c r="D1627" t="s">
        <v>90</v>
      </c>
      <c r="E1627">
        <v>24</v>
      </c>
      <c r="F1627">
        <v>47</v>
      </c>
      <c r="G1627" t="s">
        <v>284</v>
      </c>
      <c r="H1627" t="s">
        <v>71</v>
      </c>
      <c r="I1627" t="s">
        <v>214</v>
      </c>
    </row>
    <row r="1628" spans="1:9" hidden="1">
      <c r="A1628" t="s">
        <v>6</v>
      </c>
      <c r="B1628" t="s">
        <v>185</v>
      </c>
      <c r="C1628" s="1">
        <v>41967</v>
      </c>
      <c r="D1628" t="s">
        <v>10</v>
      </c>
      <c r="E1628">
        <v>16</v>
      </c>
      <c r="F1628">
        <v>48</v>
      </c>
      <c r="G1628" t="s">
        <v>284</v>
      </c>
      <c r="H1628" t="s">
        <v>71</v>
      </c>
      <c r="I1628" t="s">
        <v>254</v>
      </c>
    </row>
    <row r="1629" spans="1:9" hidden="1">
      <c r="A1629" t="s">
        <v>6</v>
      </c>
      <c r="B1629" t="s">
        <v>185</v>
      </c>
      <c r="C1629" s="1">
        <v>41967</v>
      </c>
      <c r="D1629" t="s">
        <v>68</v>
      </c>
      <c r="E1629">
        <v>8</v>
      </c>
      <c r="F1629">
        <v>48</v>
      </c>
      <c r="G1629" t="s">
        <v>284</v>
      </c>
      <c r="H1629" t="s">
        <v>71</v>
      </c>
      <c r="I1629" t="s">
        <v>68</v>
      </c>
    </row>
    <row r="1630" spans="1:9" hidden="1">
      <c r="A1630" t="s">
        <v>6</v>
      </c>
      <c r="B1630" t="s">
        <v>185</v>
      </c>
      <c r="C1630" s="1">
        <v>41967</v>
      </c>
      <c r="D1630" t="s">
        <v>83</v>
      </c>
      <c r="E1630">
        <v>16</v>
      </c>
      <c r="F1630">
        <v>48</v>
      </c>
      <c r="G1630" t="s">
        <v>284</v>
      </c>
      <c r="H1630" t="s">
        <v>71</v>
      </c>
      <c r="I1630" t="s">
        <v>218</v>
      </c>
    </row>
    <row r="1631" spans="1:9" hidden="1">
      <c r="A1631" t="s">
        <v>6</v>
      </c>
      <c r="B1631" t="s">
        <v>187</v>
      </c>
      <c r="C1631" s="1">
        <v>42002</v>
      </c>
      <c r="D1631" t="s">
        <v>30</v>
      </c>
      <c r="E1631">
        <v>8</v>
      </c>
      <c r="F1631">
        <v>1</v>
      </c>
      <c r="G1631" t="s">
        <v>284</v>
      </c>
      <c r="H1631" t="s">
        <v>71</v>
      </c>
      <c r="I1631" t="s">
        <v>30</v>
      </c>
    </row>
    <row r="1632" spans="1:9" hidden="1">
      <c r="A1632" t="s">
        <v>6</v>
      </c>
      <c r="B1632" t="s">
        <v>187</v>
      </c>
      <c r="C1632" s="1">
        <v>42002</v>
      </c>
      <c r="D1632" t="s">
        <v>76</v>
      </c>
      <c r="E1632">
        <v>32</v>
      </c>
      <c r="F1632">
        <v>1</v>
      </c>
      <c r="G1632" t="s">
        <v>284</v>
      </c>
      <c r="H1632" t="s">
        <v>71</v>
      </c>
      <c r="I1632" t="s">
        <v>207</v>
      </c>
    </row>
    <row r="1633" spans="1:9" hidden="1">
      <c r="A1633" t="s">
        <v>6</v>
      </c>
      <c r="B1633" t="s">
        <v>187</v>
      </c>
      <c r="C1633" s="1">
        <v>41974</v>
      </c>
      <c r="D1633" t="s">
        <v>83</v>
      </c>
      <c r="E1633">
        <v>32</v>
      </c>
      <c r="F1633">
        <v>49</v>
      </c>
      <c r="G1633" t="s">
        <v>284</v>
      </c>
      <c r="H1633" t="s">
        <v>71</v>
      </c>
      <c r="I1633" t="s">
        <v>218</v>
      </c>
    </row>
    <row r="1634" spans="1:9" hidden="1">
      <c r="A1634" t="s">
        <v>6</v>
      </c>
      <c r="B1634" t="s">
        <v>187</v>
      </c>
      <c r="C1634" s="1">
        <v>41974</v>
      </c>
      <c r="D1634" t="s">
        <v>76</v>
      </c>
      <c r="E1634">
        <v>8</v>
      </c>
      <c r="F1634">
        <v>49</v>
      </c>
      <c r="G1634" t="s">
        <v>284</v>
      </c>
      <c r="H1634" t="s">
        <v>71</v>
      </c>
      <c r="I1634" t="s">
        <v>207</v>
      </c>
    </row>
    <row r="1635" spans="1:9" hidden="1">
      <c r="A1635" t="s">
        <v>6</v>
      </c>
      <c r="B1635" t="s">
        <v>187</v>
      </c>
      <c r="C1635" s="1">
        <v>41981</v>
      </c>
      <c r="D1635" t="s">
        <v>83</v>
      </c>
      <c r="E1635">
        <v>16</v>
      </c>
      <c r="F1635">
        <v>50</v>
      </c>
      <c r="G1635" t="s">
        <v>284</v>
      </c>
      <c r="H1635" t="s">
        <v>71</v>
      </c>
      <c r="I1635" t="s">
        <v>218</v>
      </c>
    </row>
    <row r="1636" spans="1:9" hidden="1">
      <c r="A1636" t="s">
        <v>6</v>
      </c>
      <c r="B1636" t="s">
        <v>187</v>
      </c>
      <c r="C1636" s="1">
        <v>41981</v>
      </c>
      <c r="D1636" t="s">
        <v>76</v>
      </c>
      <c r="E1636">
        <v>24</v>
      </c>
      <c r="F1636">
        <v>50</v>
      </c>
      <c r="G1636" t="s">
        <v>284</v>
      </c>
      <c r="H1636" t="s">
        <v>71</v>
      </c>
      <c r="I1636" t="s">
        <v>207</v>
      </c>
    </row>
    <row r="1637" spans="1:9" hidden="1">
      <c r="A1637" t="s">
        <v>6</v>
      </c>
      <c r="B1637" t="s">
        <v>187</v>
      </c>
      <c r="C1637" s="1">
        <v>41988</v>
      </c>
      <c r="D1637" t="s">
        <v>36</v>
      </c>
      <c r="E1637">
        <v>32</v>
      </c>
      <c r="F1637">
        <v>51</v>
      </c>
      <c r="G1637" t="s">
        <v>284</v>
      </c>
      <c r="H1637" t="s">
        <v>71</v>
      </c>
      <c r="I1637" t="s">
        <v>213</v>
      </c>
    </row>
    <row r="1638" spans="1:9" hidden="1">
      <c r="A1638" t="s">
        <v>6</v>
      </c>
      <c r="B1638" t="s">
        <v>187</v>
      </c>
      <c r="C1638" s="1">
        <v>41988</v>
      </c>
      <c r="D1638" t="s">
        <v>27</v>
      </c>
      <c r="E1638">
        <v>8</v>
      </c>
      <c r="F1638">
        <v>51</v>
      </c>
      <c r="G1638" t="s">
        <v>284</v>
      </c>
      <c r="H1638" t="s">
        <v>71</v>
      </c>
      <c r="I1638" t="s">
        <v>27</v>
      </c>
    </row>
    <row r="1639" spans="1:9" hidden="1">
      <c r="A1639" t="s">
        <v>6</v>
      </c>
      <c r="B1639" t="s">
        <v>187</v>
      </c>
      <c r="C1639" s="1">
        <v>41995</v>
      </c>
      <c r="D1639" t="s">
        <v>34</v>
      </c>
      <c r="E1639">
        <v>8</v>
      </c>
      <c r="F1639">
        <v>52</v>
      </c>
      <c r="G1639" t="s">
        <v>284</v>
      </c>
      <c r="H1639" t="s">
        <v>71</v>
      </c>
      <c r="I1639" t="s">
        <v>34</v>
      </c>
    </row>
    <row r="1640" spans="1:9" hidden="1">
      <c r="A1640" t="s">
        <v>6</v>
      </c>
      <c r="B1640" t="s">
        <v>187</v>
      </c>
      <c r="C1640" s="1">
        <v>41995</v>
      </c>
      <c r="D1640" t="s">
        <v>27</v>
      </c>
      <c r="E1640">
        <v>16</v>
      </c>
      <c r="F1640">
        <v>52</v>
      </c>
      <c r="G1640" t="s">
        <v>284</v>
      </c>
      <c r="H1640" t="s">
        <v>71</v>
      </c>
      <c r="I1640" t="s">
        <v>27</v>
      </c>
    </row>
    <row r="1641" spans="1:9" hidden="1">
      <c r="A1641" t="s">
        <v>6</v>
      </c>
      <c r="B1641" t="s">
        <v>187</v>
      </c>
      <c r="C1641" s="1">
        <v>41995</v>
      </c>
      <c r="D1641" t="s">
        <v>76</v>
      </c>
      <c r="E1641">
        <v>16</v>
      </c>
      <c r="F1641">
        <v>52</v>
      </c>
      <c r="G1641" t="s">
        <v>284</v>
      </c>
      <c r="H1641" t="s">
        <v>71</v>
      </c>
      <c r="I1641" t="s">
        <v>207</v>
      </c>
    </row>
    <row r="1642" spans="1:9" hidden="1">
      <c r="A1642" t="s">
        <v>266</v>
      </c>
      <c r="B1642" t="s">
        <v>267</v>
      </c>
      <c r="C1642" s="1">
        <v>42009</v>
      </c>
      <c r="D1642" t="s">
        <v>196</v>
      </c>
      <c r="E1642">
        <v>40</v>
      </c>
      <c r="F1642">
        <v>2</v>
      </c>
      <c r="G1642" t="s">
        <v>284</v>
      </c>
      <c r="H1642" t="s">
        <v>71</v>
      </c>
      <c r="I1642" t="s">
        <v>224</v>
      </c>
    </row>
    <row r="1643" spans="1:9" hidden="1">
      <c r="A1643" t="s">
        <v>266</v>
      </c>
      <c r="B1643" t="s">
        <v>267</v>
      </c>
      <c r="C1643" s="1">
        <v>42016</v>
      </c>
      <c r="D1643" t="s">
        <v>93</v>
      </c>
      <c r="E1643">
        <v>40</v>
      </c>
      <c r="F1643">
        <v>3</v>
      </c>
      <c r="G1643" t="s">
        <v>284</v>
      </c>
      <c r="H1643" t="s">
        <v>71</v>
      </c>
      <c r="I1643" t="s">
        <v>211</v>
      </c>
    </row>
    <row r="1644" spans="1:9" hidden="1">
      <c r="A1644" t="s">
        <v>266</v>
      </c>
      <c r="B1644" t="s">
        <v>267</v>
      </c>
      <c r="C1644" s="1">
        <v>42023</v>
      </c>
      <c r="D1644" t="s">
        <v>93</v>
      </c>
      <c r="E1644">
        <v>13</v>
      </c>
      <c r="F1644">
        <v>4</v>
      </c>
      <c r="G1644" t="s">
        <v>284</v>
      </c>
      <c r="H1644" t="s">
        <v>71</v>
      </c>
      <c r="I1644" t="s">
        <v>211</v>
      </c>
    </row>
    <row r="1645" spans="1:9" hidden="1">
      <c r="A1645" t="s">
        <v>266</v>
      </c>
      <c r="B1645" t="s">
        <v>267</v>
      </c>
      <c r="C1645" s="1">
        <v>42023</v>
      </c>
      <c r="D1645" t="s">
        <v>34</v>
      </c>
      <c r="E1645">
        <v>3</v>
      </c>
      <c r="F1645">
        <v>4</v>
      </c>
      <c r="G1645" t="s">
        <v>284</v>
      </c>
      <c r="H1645" t="s">
        <v>71</v>
      </c>
      <c r="I1645" t="s">
        <v>34</v>
      </c>
    </row>
    <row r="1646" spans="1:9" hidden="1">
      <c r="A1646" t="s">
        <v>266</v>
      </c>
      <c r="B1646" t="s">
        <v>267</v>
      </c>
      <c r="C1646" s="1">
        <v>42023</v>
      </c>
      <c r="D1646" t="s">
        <v>83</v>
      </c>
      <c r="E1646">
        <v>24</v>
      </c>
      <c r="F1646">
        <v>4</v>
      </c>
      <c r="G1646" t="s">
        <v>284</v>
      </c>
      <c r="H1646" t="s">
        <v>71</v>
      </c>
      <c r="I1646" t="s">
        <v>218</v>
      </c>
    </row>
    <row r="1647" spans="1:9" hidden="1">
      <c r="A1647" t="s">
        <v>266</v>
      </c>
      <c r="B1647" t="s">
        <v>267</v>
      </c>
      <c r="C1647" s="1">
        <v>42030</v>
      </c>
      <c r="D1647" t="s">
        <v>17</v>
      </c>
      <c r="E1647">
        <v>16</v>
      </c>
      <c r="F1647">
        <v>5</v>
      </c>
      <c r="G1647" t="s">
        <v>284</v>
      </c>
      <c r="H1647" t="s">
        <v>71</v>
      </c>
      <c r="I1647" t="s">
        <v>226</v>
      </c>
    </row>
    <row r="1648" spans="1:9" hidden="1">
      <c r="A1648" t="s">
        <v>266</v>
      </c>
      <c r="B1648" t="s">
        <v>267</v>
      </c>
      <c r="C1648" s="1">
        <v>42030</v>
      </c>
      <c r="D1648" t="s">
        <v>68</v>
      </c>
      <c r="E1648">
        <v>8</v>
      </c>
      <c r="F1648">
        <v>5</v>
      </c>
      <c r="G1648" t="s">
        <v>284</v>
      </c>
      <c r="H1648" t="s">
        <v>71</v>
      </c>
      <c r="I1648" t="s">
        <v>68</v>
      </c>
    </row>
    <row r="1649" spans="1:9" hidden="1">
      <c r="A1649" t="s">
        <v>266</v>
      </c>
      <c r="B1649" t="s">
        <v>267</v>
      </c>
      <c r="C1649" s="1">
        <v>42030</v>
      </c>
      <c r="D1649" t="s">
        <v>83</v>
      </c>
      <c r="E1649">
        <v>16</v>
      </c>
      <c r="F1649">
        <v>5</v>
      </c>
      <c r="G1649" t="s">
        <v>284</v>
      </c>
      <c r="H1649" t="s">
        <v>71</v>
      </c>
      <c r="I1649" t="s">
        <v>218</v>
      </c>
    </row>
    <row r="1650" spans="1:9" hidden="1">
      <c r="A1650" t="s">
        <v>266</v>
      </c>
      <c r="B1650" t="s">
        <v>304</v>
      </c>
      <c r="C1650" s="1">
        <v>42037</v>
      </c>
      <c r="D1650" t="s">
        <v>194</v>
      </c>
      <c r="E1650">
        <v>24</v>
      </c>
      <c r="F1650">
        <v>6</v>
      </c>
      <c r="G1650" t="s">
        <v>284</v>
      </c>
      <c r="H1650" t="s">
        <v>71</v>
      </c>
      <c r="I1650" t="s">
        <v>261</v>
      </c>
    </row>
    <row r="1651" spans="1:9" hidden="1">
      <c r="A1651" t="s">
        <v>266</v>
      </c>
      <c r="B1651" t="s">
        <v>304</v>
      </c>
      <c r="C1651" s="1">
        <v>42037</v>
      </c>
      <c r="D1651" t="s">
        <v>83</v>
      </c>
      <c r="E1651">
        <v>16</v>
      </c>
      <c r="F1651">
        <v>6</v>
      </c>
      <c r="G1651" t="s">
        <v>284</v>
      </c>
      <c r="H1651" t="s">
        <v>71</v>
      </c>
      <c r="I1651" t="s">
        <v>218</v>
      </c>
    </row>
    <row r="1652" spans="1:9" hidden="1">
      <c r="A1652" t="s">
        <v>266</v>
      </c>
      <c r="B1652" t="s">
        <v>304</v>
      </c>
      <c r="C1652" s="1">
        <v>42044</v>
      </c>
      <c r="D1652" t="s">
        <v>68</v>
      </c>
      <c r="E1652">
        <v>4</v>
      </c>
      <c r="F1652">
        <v>7</v>
      </c>
      <c r="G1652" t="s">
        <v>284</v>
      </c>
      <c r="H1652" t="s">
        <v>73</v>
      </c>
      <c r="I1652" t="s">
        <v>68</v>
      </c>
    </row>
    <row r="1653" spans="1:9" hidden="1">
      <c r="A1653" t="s">
        <v>266</v>
      </c>
      <c r="B1653" t="s">
        <v>304</v>
      </c>
      <c r="C1653" s="1">
        <v>42044</v>
      </c>
      <c r="D1653" t="s">
        <v>76</v>
      </c>
      <c r="E1653">
        <v>36</v>
      </c>
      <c r="F1653">
        <v>7</v>
      </c>
      <c r="G1653" t="s">
        <v>284</v>
      </c>
      <c r="H1653" t="s">
        <v>73</v>
      </c>
      <c r="I1653" t="s">
        <v>207</v>
      </c>
    </row>
    <row r="1654" spans="1:9" hidden="1">
      <c r="A1654" t="s">
        <v>266</v>
      </c>
      <c r="B1654" t="s">
        <v>304</v>
      </c>
      <c r="C1654" s="1">
        <v>42051</v>
      </c>
      <c r="D1654" t="s">
        <v>30</v>
      </c>
      <c r="E1654">
        <v>24</v>
      </c>
      <c r="F1654">
        <v>8</v>
      </c>
      <c r="G1654" t="s">
        <v>284</v>
      </c>
      <c r="H1654" t="s">
        <v>73</v>
      </c>
      <c r="I1654" t="s">
        <v>30</v>
      </c>
    </row>
    <row r="1655" spans="1:9" hidden="1">
      <c r="A1655" t="s">
        <v>266</v>
      </c>
      <c r="B1655" t="s">
        <v>304</v>
      </c>
      <c r="C1655" s="1">
        <v>42051</v>
      </c>
      <c r="D1655" t="s">
        <v>76</v>
      </c>
      <c r="E1655">
        <v>16</v>
      </c>
      <c r="F1655">
        <v>8</v>
      </c>
      <c r="G1655" t="s">
        <v>284</v>
      </c>
      <c r="H1655" t="s">
        <v>73</v>
      </c>
      <c r="I1655" t="s">
        <v>207</v>
      </c>
    </row>
    <row r="1656" spans="1:9" hidden="1">
      <c r="A1656" t="s">
        <v>266</v>
      </c>
      <c r="B1656" t="s">
        <v>304</v>
      </c>
      <c r="C1656" s="1">
        <v>42058</v>
      </c>
      <c r="D1656" t="s">
        <v>63</v>
      </c>
      <c r="E1656">
        <v>8</v>
      </c>
      <c r="F1656">
        <v>9</v>
      </c>
      <c r="G1656" t="s">
        <v>284</v>
      </c>
      <c r="H1656" t="s">
        <v>73</v>
      </c>
      <c r="I1656" t="s">
        <v>63</v>
      </c>
    </row>
    <row r="1657" spans="1:9" hidden="1">
      <c r="A1657" t="s">
        <v>266</v>
      </c>
      <c r="B1657" t="s">
        <v>304</v>
      </c>
      <c r="C1657" s="1">
        <v>42058</v>
      </c>
      <c r="D1657" t="s">
        <v>76</v>
      </c>
      <c r="E1657">
        <v>32</v>
      </c>
      <c r="F1657">
        <v>9</v>
      </c>
      <c r="G1657" t="s">
        <v>284</v>
      </c>
      <c r="H1657" t="s">
        <v>73</v>
      </c>
      <c r="I1657" t="s">
        <v>207</v>
      </c>
    </row>
    <row r="1658" spans="1:9" hidden="1">
      <c r="A1658" t="s">
        <v>6</v>
      </c>
      <c r="B1658" t="s">
        <v>7</v>
      </c>
      <c r="C1658" s="1">
        <v>41757</v>
      </c>
      <c r="D1658" t="s">
        <v>30</v>
      </c>
      <c r="E1658">
        <v>8</v>
      </c>
      <c r="F1658">
        <v>18</v>
      </c>
      <c r="G1658" t="s">
        <v>286</v>
      </c>
      <c r="H1658" t="s">
        <v>71</v>
      </c>
      <c r="I1658" t="s">
        <v>30</v>
      </c>
    </row>
    <row r="1659" spans="1:9" hidden="1">
      <c r="A1659" t="s">
        <v>6</v>
      </c>
      <c r="B1659" t="s">
        <v>7</v>
      </c>
      <c r="C1659" s="1">
        <v>41757</v>
      </c>
      <c r="D1659" t="s">
        <v>21</v>
      </c>
      <c r="E1659">
        <v>32</v>
      </c>
      <c r="F1659">
        <v>18</v>
      </c>
      <c r="G1659" t="s">
        <v>286</v>
      </c>
      <c r="H1659" t="s">
        <v>71</v>
      </c>
      <c r="I1659" t="s">
        <v>220</v>
      </c>
    </row>
    <row r="1660" spans="1:9" hidden="1">
      <c r="A1660" t="s">
        <v>6</v>
      </c>
      <c r="B1660" t="s">
        <v>74</v>
      </c>
      <c r="C1660" s="1">
        <v>41764</v>
      </c>
      <c r="D1660" t="s">
        <v>63</v>
      </c>
      <c r="E1660">
        <v>4</v>
      </c>
      <c r="F1660">
        <v>19</v>
      </c>
      <c r="G1660" t="s">
        <v>286</v>
      </c>
      <c r="H1660" t="s">
        <v>71</v>
      </c>
      <c r="I1660" t="s">
        <v>63</v>
      </c>
    </row>
    <row r="1661" spans="1:9" hidden="1">
      <c r="A1661" t="s">
        <v>6</v>
      </c>
      <c r="B1661" t="s">
        <v>74</v>
      </c>
      <c r="C1661" s="1">
        <v>41764</v>
      </c>
      <c r="D1661" t="s">
        <v>21</v>
      </c>
      <c r="E1661">
        <v>36</v>
      </c>
      <c r="F1661">
        <v>19</v>
      </c>
      <c r="G1661" t="s">
        <v>286</v>
      </c>
      <c r="H1661" t="s">
        <v>71</v>
      </c>
      <c r="I1661" t="s">
        <v>220</v>
      </c>
    </row>
    <row r="1662" spans="1:9" hidden="1">
      <c r="A1662" t="s">
        <v>6</v>
      </c>
      <c r="B1662" t="s">
        <v>74</v>
      </c>
      <c r="C1662" s="1">
        <v>41771</v>
      </c>
      <c r="D1662" t="s">
        <v>76</v>
      </c>
      <c r="E1662">
        <v>40</v>
      </c>
      <c r="F1662">
        <v>20</v>
      </c>
      <c r="G1662" t="s">
        <v>286</v>
      </c>
      <c r="H1662" t="s">
        <v>71</v>
      </c>
      <c r="I1662" t="s">
        <v>207</v>
      </c>
    </row>
    <row r="1663" spans="1:9" hidden="1">
      <c r="A1663" t="s">
        <v>6</v>
      </c>
      <c r="B1663" t="s">
        <v>74</v>
      </c>
      <c r="C1663" s="1">
        <v>41778</v>
      </c>
      <c r="D1663" t="s">
        <v>76</v>
      </c>
      <c r="E1663">
        <v>40</v>
      </c>
      <c r="F1663">
        <v>21</v>
      </c>
      <c r="G1663" t="s">
        <v>286</v>
      </c>
      <c r="H1663" t="s">
        <v>71</v>
      </c>
      <c r="I1663" t="s">
        <v>207</v>
      </c>
    </row>
    <row r="1664" spans="1:9" hidden="1">
      <c r="A1664" t="s">
        <v>6</v>
      </c>
      <c r="B1664" t="s">
        <v>74</v>
      </c>
      <c r="C1664" s="1">
        <v>41785</v>
      </c>
      <c r="D1664" t="s">
        <v>76</v>
      </c>
      <c r="E1664">
        <v>40</v>
      </c>
      <c r="F1664">
        <v>22</v>
      </c>
      <c r="G1664" t="s">
        <v>286</v>
      </c>
      <c r="H1664" t="s">
        <v>71</v>
      </c>
      <c r="I1664" t="s">
        <v>207</v>
      </c>
    </row>
    <row r="1665" spans="1:9" hidden="1">
      <c r="A1665" t="s">
        <v>6</v>
      </c>
      <c r="B1665" t="s">
        <v>75</v>
      </c>
      <c r="C1665" s="1">
        <v>41792</v>
      </c>
      <c r="D1665" t="s">
        <v>76</v>
      </c>
      <c r="E1665">
        <v>40</v>
      </c>
      <c r="F1665">
        <v>23</v>
      </c>
      <c r="G1665" t="s">
        <v>286</v>
      </c>
      <c r="H1665" t="s">
        <v>71</v>
      </c>
      <c r="I1665" t="s">
        <v>207</v>
      </c>
    </row>
    <row r="1666" spans="1:9" hidden="1">
      <c r="A1666" t="s">
        <v>6</v>
      </c>
      <c r="B1666" t="s">
        <v>75</v>
      </c>
      <c r="C1666" s="1">
        <v>41799</v>
      </c>
      <c r="D1666" t="s">
        <v>76</v>
      </c>
      <c r="E1666">
        <v>40</v>
      </c>
      <c r="F1666">
        <v>24</v>
      </c>
      <c r="G1666" t="s">
        <v>286</v>
      </c>
      <c r="H1666" t="s">
        <v>71</v>
      </c>
      <c r="I1666" t="s">
        <v>207</v>
      </c>
    </row>
    <row r="1667" spans="1:9" hidden="1">
      <c r="A1667" t="s">
        <v>6</v>
      </c>
      <c r="B1667" t="s">
        <v>75</v>
      </c>
      <c r="C1667" s="1">
        <v>41806</v>
      </c>
      <c r="D1667" t="s">
        <v>76</v>
      </c>
      <c r="E1667">
        <v>40</v>
      </c>
      <c r="F1667">
        <v>25</v>
      </c>
      <c r="G1667" t="s">
        <v>286</v>
      </c>
      <c r="H1667" t="s">
        <v>71</v>
      </c>
      <c r="I1667" t="s">
        <v>207</v>
      </c>
    </row>
    <row r="1668" spans="1:9" hidden="1">
      <c r="A1668" t="s">
        <v>6</v>
      </c>
      <c r="B1668" t="s">
        <v>75</v>
      </c>
      <c r="C1668" s="1">
        <v>41813</v>
      </c>
      <c r="D1668" t="s">
        <v>76</v>
      </c>
      <c r="E1668">
        <v>40</v>
      </c>
      <c r="F1668">
        <v>26</v>
      </c>
      <c r="G1668" t="s">
        <v>286</v>
      </c>
      <c r="H1668" t="s">
        <v>71</v>
      </c>
      <c r="I1668" t="s">
        <v>207</v>
      </c>
    </row>
    <row r="1669" spans="1:9" hidden="1">
      <c r="A1669" t="s">
        <v>6</v>
      </c>
      <c r="B1669" t="s">
        <v>75</v>
      </c>
      <c r="C1669" s="1">
        <v>41820</v>
      </c>
      <c r="D1669" t="s">
        <v>76</v>
      </c>
      <c r="E1669">
        <v>40</v>
      </c>
      <c r="F1669">
        <v>27</v>
      </c>
      <c r="G1669" t="s">
        <v>286</v>
      </c>
      <c r="H1669" t="s">
        <v>71</v>
      </c>
      <c r="I1669" t="s">
        <v>207</v>
      </c>
    </row>
    <row r="1670" spans="1:9" hidden="1">
      <c r="A1670" t="s">
        <v>6</v>
      </c>
      <c r="B1670" t="s">
        <v>77</v>
      </c>
      <c r="C1670" s="1">
        <v>41827</v>
      </c>
      <c r="D1670" t="s">
        <v>76</v>
      </c>
      <c r="E1670">
        <v>40</v>
      </c>
      <c r="F1670">
        <v>28</v>
      </c>
      <c r="G1670" t="s">
        <v>286</v>
      </c>
      <c r="H1670" t="s">
        <v>71</v>
      </c>
      <c r="I1670" t="s">
        <v>207</v>
      </c>
    </row>
    <row r="1671" spans="1:9" hidden="1">
      <c r="A1671" t="s">
        <v>6</v>
      </c>
      <c r="B1671" t="s">
        <v>77</v>
      </c>
      <c r="C1671" s="1">
        <v>41834</v>
      </c>
      <c r="D1671" t="s">
        <v>34</v>
      </c>
      <c r="E1671">
        <v>8</v>
      </c>
      <c r="F1671">
        <v>29</v>
      </c>
      <c r="G1671" t="s">
        <v>286</v>
      </c>
      <c r="H1671" t="s">
        <v>71</v>
      </c>
      <c r="I1671" t="s">
        <v>34</v>
      </c>
    </row>
    <row r="1672" spans="1:9" hidden="1">
      <c r="A1672" t="s">
        <v>6</v>
      </c>
      <c r="B1672" t="s">
        <v>77</v>
      </c>
      <c r="C1672" s="1">
        <v>41834</v>
      </c>
      <c r="D1672" t="s">
        <v>76</v>
      </c>
      <c r="E1672">
        <v>32</v>
      </c>
      <c r="F1672">
        <v>29</v>
      </c>
      <c r="G1672" t="s">
        <v>286</v>
      </c>
      <c r="H1672" t="s">
        <v>71</v>
      </c>
      <c r="I1672" t="s">
        <v>207</v>
      </c>
    </row>
    <row r="1673" spans="1:9" hidden="1">
      <c r="A1673" t="s">
        <v>6</v>
      </c>
      <c r="B1673" t="s">
        <v>77</v>
      </c>
      <c r="C1673" s="1">
        <v>41841</v>
      </c>
      <c r="D1673" t="s">
        <v>76</v>
      </c>
      <c r="E1673">
        <v>39</v>
      </c>
      <c r="F1673">
        <v>30</v>
      </c>
      <c r="G1673" t="s">
        <v>286</v>
      </c>
      <c r="H1673" t="s">
        <v>71</v>
      </c>
      <c r="I1673" t="s">
        <v>207</v>
      </c>
    </row>
    <row r="1674" spans="1:9" hidden="1">
      <c r="A1674" t="s">
        <v>6</v>
      </c>
      <c r="B1674" t="s">
        <v>77</v>
      </c>
      <c r="C1674" s="1">
        <v>41841</v>
      </c>
      <c r="D1674" t="s">
        <v>91</v>
      </c>
      <c r="E1674">
        <v>1</v>
      </c>
      <c r="F1674">
        <v>30</v>
      </c>
      <c r="G1674" t="s">
        <v>286</v>
      </c>
      <c r="H1674" t="s">
        <v>71</v>
      </c>
      <c r="I1674" t="s">
        <v>222</v>
      </c>
    </row>
    <row r="1675" spans="1:9" hidden="1">
      <c r="A1675" t="s">
        <v>6</v>
      </c>
      <c r="B1675" t="s">
        <v>77</v>
      </c>
      <c r="C1675" s="1">
        <v>41848</v>
      </c>
      <c r="D1675" t="s">
        <v>17</v>
      </c>
      <c r="E1675">
        <v>5</v>
      </c>
      <c r="F1675">
        <v>31</v>
      </c>
      <c r="G1675" t="s">
        <v>286</v>
      </c>
      <c r="H1675" t="s">
        <v>71</v>
      </c>
      <c r="I1675" t="s">
        <v>226</v>
      </c>
    </row>
    <row r="1676" spans="1:9" hidden="1">
      <c r="A1676" t="s">
        <v>6</v>
      </c>
      <c r="B1676" t="s">
        <v>77</v>
      </c>
      <c r="C1676" s="1">
        <v>41848</v>
      </c>
      <c r="D1676" t="s">
        <v>76</v>
      </c>
      <c r="E1676">
        <v>24</v>
      </c>
      <c r="F1676">
        <v>31</v>
      </c>
      <c r="G1676" t="s">
        <v>286</v>
      </c>
      <c r="H1676" t="s">
        <v>71</v>
      </c>
      <c r="I1676" t="s">
        <v>207</v>
      </c>
    </row>
    <row r="1677" spans="1:9" hidden="1">
      <c r="A1677" t="s">
        <v>6</v>
      </c>
      <c r="B1677" t="s">
        <v>77</v>
      </c>
      <c r="C1677" s="1">
        <v>41848</v>
      </c>
      <c r="D1677" t="s">
        <v>91</v>
      </c>
      <c r="E1677">
        <v>11</v>
      </c>
      <c r="F1677">
        <v>31</v>
      </c>
      <c r="G1677" t="s">
        <v>286</v>
      </c>
      <c r="H1677" t="s">
        <v>71</v>
      </c>
      <c r="I1677" t="s">
        <v>222</v>
      </c>
    </row>
    <row r="1678" spans="1:9">
      <c r="A1678" t="s">
        <v>6</v>
      </c>
      <c r="B1678" t="s">
        <v>79</v>
      </c>
      <c r="C1678" s="1">
        <v>41855</v>
      </c>
      <c r="D1678" t="s">
        <v>82</v>
      </c>
      <c r="E1678">
        <v>20</v>
      </c>
      <c r="F1678">
        <v>32</v>
      </c>
      <c r="G1678" t="s">
        <v>286</v>
      </c>
      <c r="H1678" t="s">
        <v>71</v>
      </c>
      <c r="I1678" t="s">
        <v>217</v>
      </c>
    </row>
    <row r="1679" spans="1:9">
      <c r="A1679" t="s">
        <v>6</v>
      </c>
      <c r="B1679" t="s">
        <v>79</v>
      </c>
      <c r="C1679" s="1">
        <v>41855</v>
      </c>
      <c r="D1679" t="s">
        <v>76</v>
      </c>
      <c r="E1679">
        <v>20</v>
      </c>
      <c r="F1679">
        <v>32</v>
      </c>
      <c r="G1679" t="s">
        <v>286</v>
      </c>
      <c r="H1679" t="s">
        <v>71</v>
      </c>
      <c r="I1679" t="s">
        <v>207</v>
      </c>
    </row>
    <row r="1680" spans="1:9">
      <c r="A1680" t="s">
        <v>6</v>
      </c>
      <c r="B1680" t="s">
        <v>79</v>
      </c>
      <c r="C1680" s="1">
        <v>41862</v>
      </c>
      <c r="D1680" t="s">
        <v>82</v>
      </c>
      <c r="E1680">
        <v>37</v>
      </c>
      <c r="F1680">
        <v>33</v>
      </c>
      <c r="G1680" t="s">
        <v>286</v>
      </c>
      <c r="H1680" t="s">
        <v>71</v>
      </c>
      <c r="I1680" t="s">
        <v>217</v>
      </c>
    </row>
    <row r="1681" spans="1:9">
      <c r="A1681" t="s">
        <v>6</v>
      </c>
      <c r="B1681" t="s">
        <v>79</v>
      </c>
      <c r="C1681" s="1">
        <v>41862</v>
      </c>
      <c r="D1681" t="s">
        <v>63</v>
      </c>
      <c r="E1681">
        <v>3</v>
      </c>
      <c r="F1681">
        <v>33</v>
      </c>
      <c r="G1681" t="s">
        <v>286</v>
      </c>
      <c r="H1681" t="s">
        <v>71</v>
      </c>
      <c r="I1681" t="s">
        <v>63</v>
      </c>
    </row>
    <row r="1682" spans="1:9">
      <c r="A1682" t="s">
        <v>6</v>
      </c>
      <c r="B1682" t="s">
        <v>79</v>
      </c>
      <c r="C1682" s="1">
        <v>41869</v>
      </c>
      <c r="D1682" t="s">
        <v>82</v>
      </c>
      <c r="E1682">
        <v>40</v>
      </c>
      <c r="F1682">
        <v>34</v>
      </c>
      <c r="G1682" t="s">
        <v>286</v>
      </c>
      <c r="H1682" t="s">
        <v>71</v>
      </c>
      <c r="I1682" t="s">
        <v>217</v>
      </c>
    </row>
    <row r="1683" spans="1:9">
      <c r="A1683" t="s">
        <v>6</v>
      </c>
      <c r="B1683" t="s">
        <v>79</v>
      </c>
      <c r="C1683" s="1">
        <v>41876</v>
      </c>
      <c r="D1683" t="s">
        <v>82</v>
      </c>
      <c r="E1683">
        <v>40</v>
      </c>
      <c r="F1683">
        <v>35</v>
      </c>
      <c r="G1683" t="s">
        <v>286</v>
      </c>
      <c r="H1683" t="s">
        <v>71</v>
      </c>
      <c r="I1683" t="s">
        <v>217</v>
      </c>
    </row>
    <row r="1684" spans="1:9" hidden="1">
      <c r="A1684" t="s">
        <v>6</v>
      </c>
      <c r="B1684" t="s">
        <v>81</v>
      </c>
      <c r="C1684" s="1">
        <v>41883</v>
      </c>
      <c r="D1684" t="s">
        <v>82</v>
      </c>
      <c r="E1684">
        <v>16</v>
      </c>
      <c r="F1684">
        <v>36</v>
      </c>
      <c r="G1684" t="s">
        <v>286</v>
      </c>
      <c r="H1684" t="s">
        <v>71</v>
      </c>
      <c r="I1684" t="s">
        <v>217</v>
      </c>
    </row>
    <row r="1685" spans="1:9" hidden="1">
      <c r="A1685" t="s">
        <v>6</v>
      </c>
      <c r="B1685" t="s">
        <v>81</v>
      </c>
      <c r="C1685" s="1">
        <v>41883</v>
      </c>
      <c r="D1685" t="s">
        <v>76</v>
      </c>
      <c r="E1685">
        <v>24</v>
      </c>
      <c r="F1685">
        <v>36</v>
      </c>
      <c r="G1685" t="s">
        <v>286</v>
      </c>
      <c r="H1685" t="s">
        <v>71</v>
      </c>
      <c r="I1685" t="s">
        <v>207</v>
      </c>
    </row>
    <row r="1686" spans="1:9" hidden="1">
      <c r="A1686" t="s">
        <v>6</v>
      </c>
      <c r="B1686" t="s">
        <v>81</v>
      </c>
      <c r="C1686" s="1">
        <v>41890</v>
      </c>
      <c r="D1686" t="s">
        <v>30</v>
      </c>
      <c r="E1686">
        <v>8</v>
      </c>
      <c r="F1686">
        <v>37</v>
      </c>
      <c r="G1686" t="s">
        <v>286</v>
      </c>
      <c r="H1686" t="s">
        <v>71</v>
      </c>
      <c r="I1686" t="s">
        <v>30</v>
      </c>
    </row>
    <row r="1687" spans="1:9" hidden="1">
      <c r="A1687" t="s">
        <v>6</v>
      </c>
      <c r="B1687" t="s">
        <v>81</v>
      </c>
      <c r="C1687" s="1">
        <v>41890</v>
      </c>
      <c r="D1687" t="s">
        <v>83</v>
      </c>
      <c r="E1687">
        <v>32</v>
      </c>
      <c r="F1687">
        <v>37</v>
      </c>
      <c r="G1687" t="s">
        <v>286</v>
      </c>
      <c r="H1687" t="s">
        <v>71</v>
      </c>
      <c r="I1687" t="s">
        <v>218</v>
      </c>
    </row>
    <row r="1688" spans="1:9" hidden="1">
      <c r="A1688" t="s">
        <v>6</v>
      </c>
      <c r="B1688" t="s">
        <v>81</v>
      </c>
      <c r="C1688" s="1">
        <v>41897</v>
      </c>
      <c r="D1688" t="s">
        <v>82</v>
      </c>
      <c r="E1688">
        <v>20</v>
      </c>
      <c r="F1688">
        <v>38</v>
      </c>
      <c r="G1688" t="s">
        <v>286</v>
      </c>
      <c r="H1688" t="s">
        <v>71</v>
      </c>
      <c r="I1688" t="s">
        <v>217</v>
      </c>
    </row>
    <row r="1689" spans="1:9" hidden="1">
      <c r="A1689" t="s">
        <v>6</v>
      </c>
      <c r="B1689" t="s">
        <v>81</v>
      </c>
      <c r="C1689" s="1">
        <v>41897</v>
      </c>
      <c r="D1689" t="s">
        <v>83</v>
      </c>
      <c r="E1689">
        <v>20</v>
      </c>
      <c r="F1689">
        <v>38</v>
      </c>
      <c r="G1689" t="s">
        <v>286</v>
      </c>
      <c r="H1689" t="s">
        <v>71</v>
      </c>
      <c r="I1689" t="s">
        <v>218</v>
      </c>
    </row>
    <row r="1690" spans="1:9" hidden="1">
      <c r="A1690" t="s">
        <v>6</v>
      </c>
      <c r="B1690" t="s">
        <v>81</v>
      </c>
      <c r="C1690" s="1">
        <v>41904</v>
      </c>
      <c r="D1690" t="s">
        <v>83</v>
      </c>
      <c r="E1690">
        <v>6</v>
      </c>
      <c r="F1690">
        <v>39</v>
      </c>
      <c r="G1690" t="s">
        <v>286</v>
      </c>
      <c r="H1690" t="s">
        <v>71</v>
      </c>
      <c r="I1690" t="s">
        <v>218</v>
      </c>
    </row>
    <row r="1691" spans="1:9" hidden="1">
      <c r="A1691" t="s">
        <v>6</v>
      </c>
      <c r="B1691" t="s">
        <v>81</v>
      </c>
      <c r="C1691" s="1">
        <v>41904</v>
      </c>
      <c r="D1691" t="s">
        <v>80</v>
      </c>
      <c r="E1691">
        <v>34</v>
      </c>
      <c r="F1691">
        <v>39</v>
      </c>
      <c r="G1691" t="s">
        <v>286</v>
      </c>
      <c r="H1691" t="s">
        <v>71</v>
      </c>
      <c r="I1691" t="s">
        <v>209</v>
      </c>
    </row>
    <row r="1692" spans="1:9" hidden="1">
      <c r="A1692" t="s">
        <v>6</v>
      </c>
      <c r="B1692" t="s">
        <v>81</v>
      </c>
      <c r="C1692" s="1">
        <v>41911</v>
      </c>
      <c r="D1692" t="s">
        <v>82</v>
      </c>
      <c r="E1692">
        <v>16</v>
      </c>
      <c r="F1692">
        <v>40</v>
      </c>
      <c r="G1692" t="s">
        <v>286</v>
      </c>
      <c r="H1692" t="s">
        <v>71</v>
      </c>
      <c r="I1692" t="s">
        <v>217</v>
      </c>
    </row>
    <row r="1693" spans="1:9" hidden="1">
      <c r="A1693" t="s">
        <v>6</v>
      </c>
      <c r="B1693" t="s">
        <v>81</v>
      </c>
      <c r="C1693" s="1">
        <v>41911</v>
      </c>
      <c r="D1693" t="s">
        <v>30</v>
      </c>
      <c r="E1693">
        <v>24</v>
      </c>
      <c r="F1693">
        <v>40</v>
      </c>
      <c r="G1693" t="s">
        <v>286</v>
      </c>
      <c r="H1693" t="s">
        <v>71</v>
      </c>
      <c r="I1693" t="s">
        <v>30</v>
      </c>
    </row>
    <row r="1694" spans="1:9" hidden="1">
      <c r="A1694" t="s">
        <v>6</v>
      </c>
      <c r="B1694" t="s">
        <v>183</v>
      </c>
      <c r="C1694" s="1">
        <v>41918</v>
      </c>
      <c r="D1694" t="s">
        <v>82</v>
      </c>
      <c r="E1694">
        <v>24</v>
      </c>
      <c r="F1694">
        <v>41</v>
      </c>
      <c r="G1694" t="s">
        <v>286</v>
      </c>
      <c r="H1694" t="s">
        <v>71</v>
      </c>
      <c r="I1694" t="s">
        <v>217</v>
      </c>
    </row>
    <row r="1695" spans="1:9" hidden="1">
      <c r="A1695" t="s">
        <v>6</v>
      </c>
      <c r="B1695" t="s">
        <v>183</v>
      </c>
      <c r="C1695" s="1">
        <v>41918</v>
      </c>
      <c r="D1695" t="s">
        <v>30</v>
      </c>
      <c r="E1695">
        <v>16</v>
      </c>
      <c r="F1695">
        <v>41</v>
      </c>
      <c r="G1695" t="s">
        <v>286</v>
      </c>
      <c r="H1695" t="s">
        <v>71</v>
      </c>
      <c r="I1695" t="s">
        <v>30</v>
      </c>
    </row>
    <row r="1696" spans="1:9" hidden="1">
      <c r="A1696" t="s">
        <v>6</v>
      </c>
      <c r="B1696" t="s">
        <v>183</v>
      </c>
      <c r="C1696" s="1">
        <v>41925</v>
      </c>
      <c r="D1696" t="s">
        <v>82</v>
      </c>
      <c r="E1696">
        <v>40</v>
      </c>
      <c r="F1696">
        <v>42</v>
      </c>
      <c r="G1696" t="s">
        <v>286</v>
      </c>
      <c r="H1696" t="s">
        <v>71</v>
      </c>
      <c r="I1696" t="s">
        <v>217</v>
      </c>
    </row>
    <row r="1697" spans="1:9" hidden="1">
      <c r="A1697" t="s">
        <v>6</v>
      </c>
      <c r="B1697" t="s">
        <v>183</v>
      </c>
      <c r="C1697" s="1">
        <v>41932</v>
      </c>
      <c r="D1697" t="s">
        <v>82</v>
      </c>
      <c r="E1697">
        <v>10</v>
      </c>
      <c r="F1697">
        <v>43</v>
      </c>
      <c r="G1697" t="s">
        <v>286</v>
      </c>
      <c r="H1697" t="s">
        <v>71</v>
      </c>
      <c r="I1697" t="s">
        <v>217</v>
      </c>
    </row>
    <row r="1698" spans="1:9" hidden="1">
      <c r="A1698" t="s">
        <v>6</v>
      </c>
      <c r="B1698" t="s">
        <v>183</v>
      </c>
      <c r="C1698" s="1">
        <v>41932</v>
      </c>
      <c r="D1698" t="s">
        <v>76</v>
      </c>
      <c r="E1698">
        <v>2</v>
      </c>
      <c r="F1698">
        <v>43</v>
      </c>
      <c r="G1698" t="s">
        <v>286</v>
      </c>
      <c r="H1698" t="s">
        <v>71</v>
      </c>
      <c r="I1698" t="s">
        <v>207</v>
      </c>
    </row>
    <row r="1699" spans="1:9" hidden="1">
      <c r="A1699" t="s">
        <v>6</v>
      </c>
      <c r="B1699" t="s">
        <v>183</v>
      </c>
      <c r="C1699" s="1">
        <v>41932</v>
      </c>
      <c r="D1699" t="s">
        <v>178</v>
      </c>
      <c r="E1699">
        <v>28</v>
      </c>
      <c r="F1699">
        <v>43</v>
      </c>
      <c r="G1699" t="s">
        <v>286</v>
      </c>
      <c r="H1699" t="s">
        <v>71</v>
      </c>
      <c r="I1699" t="s">
        <v>244</v>
      </c>
    </row>
    <row r="1700" spans="1:9" hidden="1">
      <c r="A1700" t="s">
        <v>6</v>
      </c>
      <c r="B1700" t="s">
        <v>183</v>
      </c>
      <c r="C1700" s="1">
        <v>41939</v>
      </c>
      <c r="D1700" t="s">
        <v>82</v>
      </c>
      <c r="E1700">
        <v>24</v>
      </c>
      <c r="F1700">
        <v>44</v>
      </c>
      <c r="G1700" t="s">
        <v>286</v>
      </c>
      <c r="H1700" t="s">
        <v>71</v>
      </c>
      <c r="I1700" t="s">
        <v>217</v>
      </c>
    </row>
    <row r="1701" spans="1:9" hidden="1">
      <c r="A1701" t="s">
        <v>6</v>
      </c>
      <c r="B1701" t="s">
        <v>183</v>
      </c>
      <c r="C1701" s="1">
        <v>41939</v>
      </c>
      <c r="D1701" t="s">
        <v>83</v>
      </c>
      <c r="E1701">
        <v>16</v>
      </c>
      <c r="F1701">
        <v>44</v>
      </c>
      <c r="G1701" t="s">
        <v>286</v>
      </c>
      <c r="H1701" t="s">
        <v>71</v>
      </c>
      <c r="I1701" t="s">
        <v>218</v>
      </c>
    </row>
    <row r="1702" spans="1:9" hidden="1">
      <c r="A1702" t="s">
        <v>6</v>
      </c>
      <c r="B1702" t="s">
        <v>185</v>
      </c>
      <c r="C1702" s="1">
        <v>41946</v>
      </c>
      <c r="D1702" t="s">
        <v>186</v>
      </c>
      <c r="E1702">
        <v>40</v>
      </c>
      <c r="F1702">
        <v>45</v>
      </c>
      <c r="G1702" t="s">
        <v>286</v>
      </c>
      <c r="H1702" t="s">
        <v>71</v>
      </c>
      <c r="I1702" t="s">
        <v>212</v>
      </c>
    </row>
    <row r="1703" spans="1:9" hidden="1">
      <c r="A1703" t="s">
        <v>6</v>
      </c>
      <c r="B1703" t="s">
        <v>185</v>
      </c>
      <c r="C1703" s="1">
        <v>41953</v>
      </c>
      <c r="D1703" t="s">
        <v>93</v>
      </c>
      <c r="E1703">
        <v>12</v>
      </c>
      <c r="F1703">
        <v>46</v>
      </c>
      <c r="G1703" t="s">
        <v>286</v>
      </c>
      <c r="H1703" t="s">
        <v>71</v>
      </c>
      <c r="I1703" t="s">
        <v>211</v>
      </c>
    </row>
    <row r="1704" spans="1:9" hidden="1">
      <c r="A1704" t="s">
        <v>6</v>
      </c>
      <c r="B1704" t="s">
        <v>185</v>
      </c>
      <c r="C1704" s="1">
        <v>41953</v>
      </c>
      <c r="D1704" t="s">
        <v>12</v>
      </c>
      <c r="E1704">
        <v>28</v>
      </c>
      <c r="F1704">
        <v>46</v>
      </c>
      <c r="G1704" t="s">
        <v>286</v>
      </c>
      <c r="H1704" t="s">
        <v>71</v>
      </c>
      <c r="I1704" t="s">
        <v>206</v>
      </c>
    </row>
    <row r="1705" spans="1:9" hidden="1">
      <c r="A1705" t="s">
        <v>6</v>
      </c>
      <c r="B1705" t="s">
        <v>185</v>
      </c>
      <c r="C1705" s="1">
        <v>41960</v>
      </c>
      <c r="D1705" t="s">
        <v>103</v>
      </c>
      <c r="E1705">
        <v>40</v>
      </c>
      <c r="F1705">
        <v>47</v>
      </c>
      <c r="G1705" t="s">
        <v>286</v>
      </c>
      <c r="H1705" t="s">
        <v>71</v>
      </c>
      <c r="I1705" t="s">
        <v>246</v>
      </c>
    </row>
    <row r="1706" spans="1:9" hidden="1">
      <c r="A1706" t="s">
        <v>6</v>
      </c>
      <c r="B1706" t="s">
        <v>185</v>
      </c>
      <c r="C1706" s="1">
        <v>41967</v>
      </c>
      <c r="D1706" t="s">
        <v>36</v>
      </c>
      <c r="E1706">
        <v>40</v>
      </c>
      <c r="F1706">
        <v>48</v>
      </c>
      <c r="G1706" t="s">
        <v>286</v>
      </c>
      <c r="H1706" t="s">
        <v>71</v>
      </c>
      <c r="I1706" t="s">
        <v>213</v>
      </c>
    </row>
    <row r="1707" spans="1:9" hidden="1">
      <c r="A1707" t="s">
        <v>6</v>
      </c>
      <c r="B1707" t="s">
        <v>187</v>
      </c>
      <c r="C1707" s="1">
        <v>42002</v>
      </c>
      <c r="D1707" t="s">
        <v>93</v>
      </c>
      <c r="E1707">
        <v>32</v>
      </c>
      <c r="F1707">
        <v>1</v>
      </c>
      <c r="G1707" t="s">
        <v>286</v>
      </c>
      <c r="H1707" t="s">
        <v>71</v>
      </c>
      <c r="I1707" t="s">
        <v>211</v>
      </c>
    </row>
    <row r="1708" spans="1:9" hidden="1">
      <c r="A1708" t="s">
        <v>6</v>
      </c>
      <c r="B1708" t="s">
        <v>187</v>
      </c>
      <c r="C1708" s="1">
        <v>42002</v>
      </c>
      <c r="D1708" t="s">
        <v>30</v>
      </c>
      <c r="E1708">
        <v>8</v>
      </c>
      <c r="F1708">
        <v>1</v>
      </c>
      <c r="G1708" t="s">
        <v>286</v>
      </c>
      <c r="H1708" t="s">
        <v>71</v>
      </c>
      <c r="I1708" t="s">
        <v>30</v>
      </c>
    </row>
    <row r="1709" spans="1:9" hidden="1">
      <c r="A1709" t="s">
        <v>6</v>
      </c>
      <c r="B1709" t="s">
        <v>187</v>
      </c>
      <c r="C1709" s="1">
        <v>41974</v>
      </c>
      <c r="D1709" t="s">
        <v>82</v>
      </c>
      <c r="E1709">
        <v>34</v>
      </c>
      <c r="F1709">
        <v>49</v>
      </c>
      <c r="G1709" t="s">
        <v>286</v>
      </c>
      <c r="H1709" t="s">
        <v>71</v>
      </c>
      <c r="I1709" t="s">
        <v>217</v>
      </c>
    </row>
    <row r="1710" spans="1:9" hidden="1">
      <c r="A1710" t="s">
        <v>6</v>
      </c>
      <c r="B1710" t="s">
        <v>187</v>
      </c>
      <c r="C1710" s="1">
        <v>41974</v>
      </c>
      <c r="D1710" t="s">
        <v>76</v>
      </c>
      <c r="E1710">
        <v>6</v>
      </c>
      <c r="F1710">
        <v>49</v>
      </c>
      <c r="G1710" t="s">
        <v>286</v>
      </c>
      <c r="H1710" t="s">
        <v>71</v>
      </c>
      <c r="I1710" t="s">
        <v>207</v>
      </c>
    </row>
    <row r="1711" spans="1:9" hidden="1">
      <c r="A1711" t="s">
        <v>6</v>
      </c>
      <c r="B1711" t="s">
        <v>187</v>
      </c>
      <c r="C1711" s="1">
        <v>41981</v>
      </c>
      <c r="D1711" t="s">
        <v>93</v>
      </c>
      <c r="E1711">
        <v>40</v>
      </c>
      <c r="F1711">
        <v>50</v>
      </c>
      <c r="G1711" t="s">
        <v>286</v>
      </c>
      <c r="H1711" t="s">
        <v>71</v>
      </c>
      <c r="I1711" t="s">
        <v>211</v>
      </c>
    </row>
    <row r="1712" spans="1:9" hidden="1">
      <c r="A1712" t="s">
        <v>6</v>
      </c>
      <c r="B1712" t="s">
        <v>187</v>
      </c>
      <c r="C1712" s="1">
        <v>41988</v>
      </c>
      <c r="D1712" t="s">
        <v>27</v>
      </c>
      <c r="E1712">
        <v>24</v>
      </c>
      <c r="F1712">
        <v>51</v>
      </c>
      <c r="G1712" t="s">
        <v>286</v>
      </c>
      <c r="H1712" t="s">
        <v>71</v>
      </c>
      <c r="I1712" t="s">
        <v>27</v>
      </c>
    </row>
    <row r="1713" spans="1:9" hidden="1">
      <c r="A1713" t="s">
        <v>6</v>
      </c>
      <c r="B1713" t="s">
        <v>187</v>
      </c>
      <c r="C1713" s="1">
        <v>41988</v>
      </c>
      <c r="D1713" t="s">
        <v>83</v>
      </c>
      <c r="E1713">
        <v>16</v>
      </c>
      <c r="F1713">
        <v>51</v>
      </c>
      <c r="G1713" t="s">
        <v>286</v>
      </c>
      <c r="H1713" t="s">
        <v>71</v>
      </c>
      <c r="I1713" t="s">
        <v>218</v>
      </c>
    </row>
    <row r="1714" spans="1:9" hidden="1">
      <c r="A1714" t="s">
        <v>6</v>
      </c>
      <c r="B1714" t="s">
        <v>187</v>
      </c>
      <c r="C1714" s="1">
        <v>41995</v>
      </c>
      <c r="D1714" t="s">
        <v>93</v>
      </c>
      <c r="E1714">
        <v>40</v>
      </c>
      <c r="F1714">
        <v>52</v>
      </c>
      <c r="G1714" t="s">
        <v>286</v>
      </c>
      <c r="H1714" t="s">
        <v>71</v>
      </c>
      <c r="I1714" t="s">
        <v>211</v>
      </c>
    </row>
    <row r="1715" spans="1:9" hidden="1">
      <c r="A1715" t="s">
        <v>266</v>
      </c>
      <c r="B1715" t="s">
        <v>267</v>
      </c>
      <c r="C1715" s="1">
        <v>42009</v>
      </c>
      <c r="D1715" t="s">
        <v>90</v>
      </c>
      <c r="E1715">
        <v>40</v>
      </c>
      <c r="F1715">
        <v>2</v>
      </c>
      <c r="G1715" t="s">
        <v>286</v>
      </c>
      <c r="H1715" t="s">
        <v>71</v>
      </c>
      <c r="I1715" t="s">
        <v>214</v>
      </c>
    </row>
    <row r="1716" spans="1:9" hidden="1">
      <c r="A1716" t="s">
        <v>266</v>
      </c>
      <c r="B1716" t="s">
        <v>267</v>
      </c>
      <c r="C1716" s="1">
        <v>42016</v>
      </c>
      <c r="D1716" t="s">
        <v>199</v>
      </c>
      <c r="E1716">
        <v>4</v>
      </c>
      <c r="F1716">
        <v>3</v>
      </c>
      <c r="G1716" t="s">
        <v>286</v>
      </c>
      <c r="H1716" t="s">
        <v>71</v>
      </c>
      <c r="I1716" t="s">
        <v>262</v>
      </c>
    </row>
    <row r="1717" spans="1:9" hidden="1">
      <c r="A1717" t="s">
        <v>266</v>
      </c>
      <c r="B1717" t="s">
        <v>267</v>
      </c>
      <c r="C1717" s="1">
        <v>42016</v>
      </c>
      <c r="D1717" t="s">
        <v>102</v>
      </c>
      <c r="E1717">
        <v>3</v>
      </c>
      <c r="F1717">
        <v>3</v>
      </c>
      <c r="G1717" t="s">
        <v>286</v>
      </c>
      <c r="H1717" t="s">
        <v>71</v>
      </c>
      <c r="I1717" t="s">
        <v>102</v>
      </c>
    </row>
    <row r="1718" spans="1:9" hidden="1">
      <c r="A1718" t="s">
        <v>266</v>
      </c>
      <c r="B1718" t="s">
        <v>267</v>
      </c>
      <c r="C1718" s="1">
        <v>42016</v>
      </c>
      <c r="D1718" t="s">
        <v>196</v>
      </c>
      <c r="E1718">
        <v>33</v>
      </c>
      <c r="F1718">
        <v>3</v>
      </c>
      <c r="G1718" t="s">
        <v>286</v>
      </c>
      <c r="H1718" t="s">
        <v>71</v>
      </c>
      <c r="I1718" t="s">
        <v>224</v>
      </c>
    </row>
    <row r="1719" spans="1:9" hidden="1">
      <c r="A1719" t="s">
        <v>266</v>
      </c>
      <c r="B1719" t="s">
        <v>267</v>
      </c>
      <c r="C1719" s="1">
        <v>42023</v>
      </c>
      <c r="D1719" t="s">
        <v>90</v>
      </c>
      <c r="E1719">
        <v>40</v>
      </c>
      <c r="F1719">
        <v>4</v>
      </c>
      <c r="G1719" t="s">
        <v>286</v>
      </c>
      <c r="H1719" t="s">
        <v>71</v>
      </c>
      <c r="I1719" t="s">
        <v>214</v>
      </c>
    </row>
    <row r="1720" spans="1:9" hidden="1">
      <c r="A1720" t="s">
        <v>266</v>
      </c>
      <c r="B1720" t="s">
        <v>267</v>
      </c>
      <c r="C1720" s="1">
        <v>42030</v>
      </c>
      <c r="D1720" t="s">
        <v>90</v>
      </c>
      <c r="E1720">
        <v>40</v>
      </c>
      <c r="F1720">
        <v>5</v>
      </c>
      <c r="G1720" t="s">
        <v>286</v>
      </c>
      <c r="H1720" t="s">
        <v>71</v>
      </c>
      <c r="I1720" t="s">
        <v>214</v>
      </c>
    </row>
    <row r="1721" spans="1:9" hidden="1">
      <c r="A1721" t="s">
        <v>266</v>
      </c>
      <c r="B1721" t="s">
        <v>304</v>
      </c>
      <c r="C1721" s="1">
        <v>42037</v>
      </c>
      <c r="D1721" t="s">
        <v>90</v>
      </c>
      <c r="E1721">
        <v>40</v>
      </c>
      <c r="F1721">
        <v>6</v>
      </c>
      <c r="G1721" t="s">
        <v>286</v>
      </c>
      <c r="H1721" t="s">
        <v>71</v>
      </c>
      <c r="I1721" t="s">
        <v>214</v>
      </c>
    </row>
    <row r="1722" spans="1:9" hidden="1">
      <c r="A1722" t="s">
        <v>266</v>
      </c>
      <c r="B1722" t="s">
        <v>29</v>
      </c>
      <c r="C1722" s="1">
        <v>42065</v>
      </c>
      <c r="D1722" t="s">
        <v>34</v>
      </c>
      <c r="E1722">
        <v>8</v>
      </c>
      <c r="F1722">
        <v>10</v>
      </c>
      <c r="G1722" t="s">
        <v>286</v>
      </c>
      <c r="H1722" t="s">
        <v>73</v>
      </c>
      <c r="I1722" t="s">
        <v>34</v>
      </c>
    </row>
    <row r="1723" spans="1:9" hidden="1">
      <c r="A1723" t="s">
        <v>266</v>
      </c>
      <c r="B1723" t="s">
        <v>29</v>
      </c>
      <c r="C1723" s="1">
        <v>42065</v>
      </c>
      <c r="D1723" t="s">
        <v>90</v>
      </c>
      <c r="E1723">
        <v>32</v>
      </c>
      <c r="F1723">
        <v>10</v>
      </c>
      <c r="G1723" t="s">
        <v>286</v>
      </c>
      <c r="H1723" t="s">
        <v>73</v>
      </c>
      <c r="I1723" t="s">
        <v>214</v>
      </c>
    </row>
    <row r="1724" spans="1:9" hidden="1">
      <c r="A1724" t="s">
        <v>6</v>
      </c>
      <c r="B1724" t="s">
        <v>29</v>
      </c>
      <c r="C1724" s="1">
        <v>41729</v>
      </c>
      <c r="D1724" t="s">
        <v>13</v>
      </c>
      <c r="E1724">
        <v>32</v>
      </c>
      <c r="F1724">
        <v>14</v>
      </c>
      <c r="G1724" t="s">
        <v>308</v>
      </c>
      <c r="H1724" t="s">
        <v>71</v>
      </c>
      <c r="I1724" t="s">
        <v>13</v>
      </c>
    </row>
    <row r="1725" spans="1:9" hidden="1">
      <c r="A1725" t="s">
        <v>6</v>
      </c>
      <c r="B1725" t="s">
        <v>7</v>
      </c>
      <c r="C1725" s="1">
        <v>41736</v>
      </c>
      <c r="D1725" t="s">
        <v>30</v>
      </c>
      <c r="E1725">
        <v>8</v>
      </c>
      <c r="F1725">
        <v>15</v>
      </c>
      <c r="G1725" t="s">
        <v>308</v>
      </c>
      <c r="H1725" t="s">
        <v>71</v>
      </c>
      <c r="I1725" t="s">
        <v>30</v>
      </c>
    </row>
    <row r="1726" spans="1:9" hidden="1">
      <c r="A1726" t="s">
        <v>6</v>
      </c>
      <c r="B1726" t="s">
        <v>7</v>
      </c>
      <c r="C1726" s="1">
        <v>41736</v>
      </c>
      <c r="D1726" t="s">
        <v>15</v>
      </c>
      <c r="E1726">
        <v>5</v>
      </c>
      <c r="F1726">
        <v>15</v>
      </c>
      <c r="G1726" t="s">
        <v>308</v>
      </c>
      <c r="H1726" t="s">
        <v>71</v>
      </c>
      <c r="I1726" t="s">
        <v>233</v>
      </c>
    </row>
    <row r="1727" spans="1:9" hidden="1">
      <c r="A1727" t="s">
        <v>6</v>
      </c>
      <c r="B1727" t="s">
        <v>7</v>
      </c>
      <c r="C1727" s="1">
        <v>41736</v>
      </c>
      <c r="D1727" t="s">
        <v>18</v>
      </c>
      <c r="E1727">
        <v>8</v>
      </c>
      <c r="F1727">
        <v>15</v>
      </c>
      <c r="G1727" t="s">
        <v>308</v>
      </c>
      <c r="H1727" t="s">
        <v>71</v>
      </c>
      <c r="I1727" t="s">
        <v>210</v>
      </c>
    </row>
    <row r="1728" spans="1:9" hidden="1">
      <c r="A1728" t="s">
        <v>6</v>
      </c>
      <c r="B1728" t="s">
        <v>7</v>
      </c>
      <c r="C1728" s="1">
        <v>41736</v>
      </c>
      <c r="D1728" t="s">
        <v>13</v>
      </c>
      <c r="E1728">
        <v>15</v>
      </c>
      <c r="F1728">
        <v>15</v>
      </c>
      <c r="G1728" t="s">
        <v>308</v>
      </c>
      <c r="H1728" t="s">
        <v>71</v>
      </c>
      <c r="I1728" t="s">
        <v>13</v>
      </c>
    </row>
    <row r="1729" spans="1:9" hidden="1">
      <c r="A1729" t="s">
        <v>6</v>
      </c>
      <c r="B1729" t="s">
        <v>7</v>
      </c>
      <c r="C1729" s="1">
        <v>41736</v>
      </c>
      <c r="D1729" t="s">
        <v>22</v>
      </c>
      <c r="E1729">
        <v>4</v>
      </c>
      <c r="F1729">
        <v>15</v>
      </c>
      <c r="G1729" t="s">
        <v>308</v>
      </c>
      <c r="H1729" t="s">
        <v>71</v>
      </c>
      <c r="I1729" t="s">
        <v>242</v>
      </c>
    </row>
    <row r="1730" spans="1:9" hidden="1">
      <c r="A1730" t="s">
        <v>6</v>
      </c>
      <c r="B1730" t="s">
        <v>7</v>
      </c>
      <c r="C1730" s="1">
        <v>41743</v>
      </c>
      <c r="D1730" t="s">
        <v>15</v>
      </c>
      <c r="E1730">
        <v>27</v>
      </c>
      <c r="F1730">
        <v>16</v>
      </c>
      <c r="G1730" t="s">
        <v>308</v>
      </c>
      <c r="H1730" t="s">
        <v>71</v>
      </c>
      <c r="I1730" t="s">
        <v>233</v>
      </c>
    </row>
    <row r="1731" spans="1:9" hidden="1">
      <c r="A1731" t="s">
        <v>6</v>
      </c>
      <c r="B1731" t="s">
        <v>7</v>
      </c>
      <c r="C1731" s="1">
        <v>41743</v>
      </c>
      <c r="D1731" t="s">
        <v>16</v>
      </c>
      <c r="E1731">
        <v>2</v>
      </c>
      <c r="F1731">
        <v>16</v>
      </c>
      <c r="G1731" t="s">
        <v>308</v>
      </c>
      <c r="H1731" t="s">
        <v>71</v>
      </c>
      <c r="I1731" t="s">
        <v>16</v>
      </c>
    </row>
    <row r="1732" spans="1:9" hidden="1">
      <c r="A1732" t="s">
        <v>6</v>
      </c>
      <c r="B1732" t="s">
        <v>7</v>
      </c>
      <c r="C1732" s="1">
        <v>41743</v>
      </c>
      <c r="D1732" t="s">
        <v>13</v>
      </c>
      <c r="E1732">
        <v>3</v>
      </c>
      <c r="F1732">
        <v>16</v>
      </c>
      <c r="G1732" t="s">
        <v>308</v>
      </c>
      <c r="H1732" t="s">
        <v>71</v>
      </c>
      <c r="I1732" t="s">
        <v>13</v>
      </c>
    </row>
    <row r="1733" spans="1:9" hidden="1">
      <c r="A1733" t="s">
        <v>6</v>
      </c>
      <c r="B1733" t="s">
        <v>7</v>
      </c>
      <c r="C1733" s="1">
        <v>41743</v>
      </c>
      <c r="D1733" t="s">
        <v>22</v>
      </c>
      <c r="E1733">
        <v>8</v>
      </c>
      <c r="F1733">
        <v>16</v>
      </c>
      <c r="G1733" t="s">
        <v>308</v>
      </c>
      <c r="H1733" t="s">
        <v>71</v>
      </c>
      <c r="I1733" t="s">
        <v>242</v>
      </c>
    </row>
    <row r="1734" spans="1:9" hidden="1">
      <c r="A1734" t="s">
        <v>6</v>
      </c>
      <c r="B1734" t="s">
        <v>7</v>
      </c>
      <c r="C1734" s="1">
        <v>41750</v>
      </c>
      <c r="D1734" t="s">
        <v>15</v>
      </c>
      <c r="E1734">
        <v>34</v>
      </c>
      <c r="F1734">
        <v>17</v>
      </c>
      <c r="G1734" t="s">
        <v>308</v>
      </c>
      <c r="H1734" t="s">
        <v>71</v>
      </c>
      <c r="I1734" t="s">
        <v>233</v>
      </c>
    </row>
    <row r="1735" spans="1:9" hidden="1">
      <c r="A1735" t="s">
        <v>6</v>
      </c>
      <c r="B1735" t="s">
        <v>7</v>
      </c>
      <c r="C1735" s="1">
        <v>41750</v>
      </c>
      <c r="D1735" t="s">
        <v>16</v>
      </c>
      <c r="E1735">
        <v>4</v>
      </c>
      <c r="F1735">
        <v>17</v>
      </c>
      <c r="G1735" t="s">
        <v>308</v>
      </c>
      <c r="H1735" t="s">
        <v>71</v>
      </c>
      <c r="I1735" t="s">
        <v>16</v>
      </c>
    </row>
    <row r="1736" spans="1:9" hidden="1">
      <c r="A1736" t="s">
        <v>6</v>
      </c>
      <c r="B1736" t="s">
        <v>7</v>
      </c>
      <c r="C1736" s="1">
        <v>41750</v>
      </c>
      <c r="D1736" t="s">
        <v>13</v>
      </c>
      <c r="E1736">
        <v>2</v>
      </c>
      <c r="F1736">
        <v>17</v>
      </c>
      <c r="G1736" t="s">
        <v>308</v>
      </c>
      <c r="H1736" t="s">
        <v>71</v>
      </c>
      <c r="I1736" t="s">
        <v>13</v>
      </c>
    </row>
    <row r="1737" spans="1:9" hidden="1">
      <c r="A1737" t="s">
        <v>6</v>
      </c>
      <c r="B1737" t="s">
        <v>7</v>
      </c>
      <c r="C1737" s="1">
        <v>41757</v>
      </c>
      <c r="D1737" t="s">
        <v>30</v>
      </c>
      <c r="E1737">
        <v>8</v>
      </c>
      <c r="F1737">
        <v>18</v>
      </c>
      <c r="G1737" t="s">
        <v>308</v>
      </c>
      <c r="H1737" t="s">
        <v>71</v>
      </c>
      <c r="I1737" t="s">
        <v>30</v>
      </c>
    </row>
    <row r="1738" spans="1:9" hidden="1">
      <c r="A1738" t="s">
        <v>6</v>
      </c>
      <c r="B1738" t="s">
        <v>7</v>
      </c>
      <c r="C1738" s="1">
        <v>41757</v>
      </c>
      <c r="D1738" t="s">
        <v>15</v>
      </c>
      <c r="E1738">
        <v>32</v>
      </c>
      <c r="F1738">
        <v>18</v>
      </c>
      <c r="G1738" t="s">
        <v>308</v>
      </c>
      <c r="H1738" t="s">
        <v>71</v>
      </c>
      <c r="I1738" t="s">
        <v>233</v>
      </c>
    </row>
    <row r="1739" spans="1:9" hidden="1">
      <c r="A1739" t="s">
        <v>6</v>
      </c>
      <c r="B1739" t="s">
        <v>74</v>
      </c>
      <c r="C1739" s="1">
        <v>41764</v>
      </c>
      <c r="D1739" t="s">
        <v>15</v>
      </c>
      <c r="E1739">
        <v>20</v>
      </c>
      <c r="F1739">
        <v>19</v>
      </c>
      <c r="G1739" t="s">
        <v>308</v>
      </c>
      <c r="H1739" t="s">
        <v>71</v>
      </c>
      <c r="I1739" t="s">
        <v>233</v>
      </c>
    </row>
    <row r="1740" spans="1:9" hidden="1">
      <c r="A1740" t="s">
        <v>6</v>
      </c>
      <c r="B1740" t="s">
        <v>74</v>
      </c>
      <c r="C1740" s="1">
        <v>41764</v>
      </c>
      <c r="D1740" t="s">
        <v>16</v>
      </c>
      <c r="E1740">
        <v>8</v>
      </c>
      <c r="F1740">
        <v>19</v>
      </c>
      <c r="G1740" t="s">
        <v>308</v>
      </c>
      <c r="H1740" t="s">
        <v>71</v>
      </c>
      <c r="I1740" t="s">
        <v>16</v>
      </c>
    </row>
    <row r="1741" spans="1:9" hidden="1">
      <c r="A1741" t="s">
        <v>6</v>
      </c>
      <c r="B1741" t="s">
        <v>74</v>
      </c>
      <c r="C1741" s="1">
        <v>41764</v>
      </c>
      <c r="D1741" t="s">
        <v>13</v>
      </c>
      <c r="E1741">
        <v>12</v>
      </c>
      <c r="F1741">
        <v>19</v>
      </c>
      <c r="G1741" t="s">
        <v>308</v>
      </c>
      <c r="H1741" t="s">
        <v>71</v>
      </c>
      <c r="I1741" t="s">
        <v>13</v>
      </c>
    </row>
    <row r="1742" spans="1:9" hidden="1">
      <c r="A1742" t="s">
        <v>6</v>
      </c>
      <c r="B1742" t="s">
        <v>74</v>
      </c>
      <c r="C1742" s="1">
        <v>41771</v>
      </c>
      <c r="D1742" t="s">
        <v>15</v>
      </c>
      <c r="E1742">
        <v>37</v>
      </c>
      <c r="F1742">
        <v>20</v>
      </c>
      <c r="G1742" t="s">
        <v>308</v>
      </c>
      <c r="H1742" t="s">
        <v>71</v>
      </c>
      <c r="I1742" t="s">
        <v>233</v>
      </c>
    </row>
    <row r="1743" spans="1:9" hidden="1">
      <c r="A1743" t="s">
        <v>6</v>
      </c>
      <c r="B1743" t="s">
        <v>74</v>
      </c>
      <c r="C1743" s="1">
        <v>41771</v>
      </c>
      <c r="D1743" t="s">
        <v>16</v>
      </c>
      <c r="E1743">
        <v>3</v>
      </c>
      <c r="F1743">
        <v>20</v>
      </c>
      <c r="G1743" t="s">
        <v>308</v>
      </c>
      <c r="H1743" t="s">
        <v>71</v>
      </c>
      <c r="I1743" t="s">
        <v>16</v>
      </c>
    </row>
    <row r="1744" spans="1:9" hidden="1">
      <c r="A1744" t="s">
        <v>6</v>
      </c>
      <c r="B1744" t="s">
        <v>74</v>
      </c>
      <c r="C1744" s="1">
        <v>41778</v>
      </c>
      <c r="D1744" t="s">
        <v>67</v>
      </c>
      <c r="E1744">
        <v>4</v>
      </c>
      <c r="F1744">
        <v>21</v>
      </c>
      <c r="G1744" t="s">
        <v>308</v>
      </c>
      <c r="H1744" t="s">
        <v>71</v>
      </c>
      <c r="I1744" t="s">
        <v>204</v>
      </c>
    </row>
    <row r="1745" spans="1:9" hidden="1">
      <c r="A1745" t="s">
        <v>6</v>
      </c>
      <c r="B1745" t="s">
        <v>74</v>
      </c>
      <c r="C1745" s="1">
        <v>41778</v>
      </c>
      <c r="D1745" t="s">
        <v>15</v>
      </c>
      <c r="E1745">
        <v>36</v>
      </c>
      <c r="F1745">
        <v>21</v>
      </c>
      <c r="G1745" t="s">
        <v>308</v>
      </c>
      <c r="H1745" t="s">
        <v>71</v>
      </c>
      <c r="I1745" t="s">
        <v>233</v>
      </c>
    </row>
    <row r="1746" spans="1:9" hidden="1">
      <c r="A1746" t="s">
        <v>6</v>
      </c>
      <c r="B1746" t="s">
        <v>74</v>
      </c>
      <c r="C1746" s="1">
        <v>41785</v>
      </c>
      <c r="D1746" t="s">
        <v>67</v>
      </c>
      <c r="E1746">
        <v>30</v>
      </c>
      <c r="F1746">
        <v>22</v>
      </c>
      <c r="G1746" t="s">
        <v>308</v>
      </c>
      <c r="H1746" t="s">
        <v>71</v>
      </c>
      <c r="I1746" t="s">
        <v>204</v>
      </c>
    </row>
    <row r="1747" spans="1:9" hidden="1">
      <c r="A1747" t="s">
        <v>6</v>
      </c>
      <c r="B1747" t="s">
        <v>74</v>
      </c>
      <c r="C1747" s="1">
        <v>41785</v>
      </c>
      <c r="D1747" t="s">
        <v>15</v>
      </c>
      <c r="E1747">
        <v>8</v>
      </c>
      <c r="F1747">
        <v>22</v>
      </c>
      <c r="G1747" t="s">
        <v>308</v>
      </c>
      <c r="H1747" t="s">
        <v>71</v>
      </c>
      <c r="I1747" t="s">
        <v>233</v>
      </c>
    </row>
    <row r="1748" spans="1:9" hidden="1">
      <c r="A1748" t="s">
        <v>6</v>
      </c>
      <c r="B1748" t="s">
        <v>74</v>
      </c>
      <c r="C1748" s="1">
        <v>41785</v>
      </c>
      <c r="D1748" t="s">
        <v>16</v>
      </c>
      <c r="E1748">
        <v>2</v>
      </c>
      <c r="F1748">
        <v>22</v>
      </c>
      <c r="G1748" t="s">
        <v>308</v>
      </c>
      <c r="H1748" t="s">
        <v>71</v>
      </c>
      <c r="I1748" t="s">
        <v>16</v>
      </c>
    </row>
    <row r="1749" spans="1:9" hidden="1">
      <c r="A1749" t="s">
        <v>6</v>
      </c>
      <c r="B1749" t="s">
        <v>75</v>
      </c>
      <c r="C1749" s="1">
        <v>41792</v>
      </c>
      <c r="D1749" t="s">
        <v>30</v>
      </c>
      <c r="E1749">
        <v>8</v>
      </c>
      <c r="F1749">
        <v>23</v>
      </c>
      <c r="G1749" t="s">
        <v>308</v>
      </c>
      <c r="H1749" t="s">
        <v>71</v>
      </c>
      <c r="I1749" t="s">
        <v>30</v>
      </c>
    </row>
    <row r="1750" spans="1:9" hidden="1">
      <c r="A1750" t="s">
        <v>6</v>
      </c>
      <c r="B1750" t="s">
        <v>75</v>
      </c>
      <c r="C1750" s="1">
        <v>41792</v>
      </c>
      <c r="D1750" t="s">
        <v>67</v>
      </c>
      <c r="E1750">
        <v>32</v>
      </c>
      <c r="F1750">
        <v>23</v>
      </c>
      <c r="G1750" t="s">
        <v>308</v>
      </c>
      <c r="H1750" t="s">
        <v>71</v>
      </c>
      <c r="I1750" t="s">
        <v>204</v>
      </c>
    </row>
    <row r="1751" spans="1:9" hidden="1">
      <c r="A1751" t="s">
        <v>6</v>
      </c>
      <c r="B1751" t="s">
        <v>75</v>
      </c>
      <c r="C1751" s="1">
        <v>41799</v>
      </c>
      <c r="D1751" t="s">
        <v>34</v>
      </c>
      <c r="E1751">
        <v>4</v>
      </c>
      <c r="F1751">
        <v>24</v>
      </c>
      <c r="G1751" t="s">
        <v>308</v>
      </c>
      <c r="H1751" t="s">
        <v>71</v>
      </c>
      <c r="I1751" t="s">
        <v>34</v>
      </c>
    </row>
    <row r="1752" spans="1:9" hidden="1">
      <c r="A1752" t="s">
        <v>6</v>
      </c>
      <c r="B1752" t="s">
        <v>75</v>
      </c>
      <c r="C1752" s="1">
        <v>41799</v>
      </c>
      <c r="D1752" t="s">
        <v>67</v>
      </c>
      <c r="E1752">
        <v>33</v>
      </c>
      <c r="F1752">
        <v>24</v>
      </c>
      <c r="G1752" t="s">
        <v>308</v>
      </c>
      <c r="H1752" t="s">
        <v>71</v>
      </c>
      <c r="I1752" t="s">
        <v>204</v>
      </c>
    </row>
    <row r="1753" spans="1:9" hidden="1">
      <c r="A1753" t="s">
        <v>6</v>
      </c>
      <c r="B1753" t="s">
        <v>75</v>
      </c>
      <c r="C1753" s="1">
        <v>41799</v>
      </c>
      <c r="D1753" t="s">
        <v>16</v>
      </c>
      <c r="E1753">
        <v>3</v>
      </c>
      <c r="F1753">
        <v>24</v>
      </c>
      <c r="G1753" t="s">
        <v>308</v>
      </c>
      <c r="H1753" t="s">
        <v>71</v>
      </c>
      <c r="I1753" t="s">
        <v>16</v>
      </c>
    </row>
    <row r="1754" spans="1:9" hidden="1">
      <c r="A1754" t="s">
        <v>6</v>
      </c>
      <c r="B1754" t="s">
        <v>75</v>
      </c>
      <c r="C1754" s="1">
        <v>41806</v>
      </c>
      <c r="D1754" t="s">
        <v>34</v>
      </c>
      <c r="E1754">
        <v>2</v>
      </c>
      <c r="F1754">
        <v>25</v>
      </c>
      <c r="G1754" t="s">
        <v>308</v>
      </c>
      <c r="H1754" t="s">
        <v>71</v>
      </c>
      <c r="I1754" t="s">
        <v>34</v>
      </c>
    </row>
    <row r="1755" spans="1:9" hidden="1">
      <c r="A1755" t="s">
        <v>6</v>
      </c>
      <c r="B1755" t="s">
        <v>75</v>
      </c>
      <c r="C1755" s="1">
        <v>41806</v>
      </c>
      <c r="D1755" t="s">
        <v>67</v>
      </c>
      <c r="E1755">
        <v>36</v>
      </c>
      <c r="F1755">
        <v>25</v>
      </c>
      <c r="G1755" t="s">
        <v>308</v>
      </c>
      <c r="H1755" t="s">
        <v>71</v>
      </c>
      <c r="I1755" t="s">
        <v>204</v>
      </c>
    </row>
    <row r="1756" spans="1:9" hidden="1">
      <c r="A1756" t="s">
        <v>6</v>
      </c>
      <c r="B1756" t="s">
        <v>75</v>
      </c>
      <c r="C1756" s="1">
        <v>41806</v>
      </c>
      <c r="D1756" t="s">
        <v>16</v>
      </c>
      <c r="E1756">
        <v>2</v>
      </c>
      <c r="F1756">
        <v>25</v>
      </c>
      <c r="G1756" t="s">
        <v>308</v>
      </c>
      <c r="H1756" t="s">
        <v>71</v>
      </c>
      <c r="I1756" t="s">
        <v>16</v>
      </c>
    </row>
    <row r="1757" spans="1:9" hidden="1">
      <c r="A1757" t="s">
        <v>6</v>
      </c>
      <c r="B1757" t="s">
        <v>75</v>
      </c>
      <c r="C1757" s="1">
        <v>41813</v>
      </c>
      <c r="D1757" t="s">
        <v>67</v>
      </c>
      <c r="E1757">
        <v>39</v>
      </c>
      <c r="F1757">
        <v>26</v>
      </c>
      <c r="G1757" t="s">
        <v>308</v>
      </c>
      <c r="H1757" t="s">
        <v>71</v>
      </c>
      <c r="I1757" t="s">
        <v>204</v>
      </c>
    </row>
    <row r="1758" spans="1:9" hidden="1">
      <c r="A1758" t="s">
        <v>6</v>
      </c>
      <c r="B1758" t="s">
        <v>75</v>
      </c>
      <c r="C1758" s="1">
        <v>41813</v>
      </c>
      <c r="D1758" t="s">
        <v>16</v>
      </c>
      <c r="E1758">
        <v>1</v>
      </c>
      <c r="F1758">
        <v>26</v>
      </c>
      <c r="G1758" t="s">
        <v>308</v>
      </c>
      <c r="H1758" t="s">
        <v>71</v>
      </c>
      <c r="I1758" t="s">
        <v>16</v>
      </c>
    </row>
    <row r="1759" spans="1:9" hidden="1">
      <c r="A1759" t="s">
        <v>6</v>
      </c>
      <c r="B1759" t="s">
        <v>75</v>
      </c>
      <c r="C1759" s="1">
        <v>41820</v>
      </c>
      <c r="D1759" t="s">
        <v>67</v>
      </c>
      <c r="E1759">
        <v>28</v>
      </c>
      <c r="F1759">
        <v>27</v>
      </c>
      <c r="G1759" t="s">
        <v>308</v>
      </c>
      <c r="H1759" t="s">
        <v>71</v>
      </c>
      <c r="I1759" t="s">
        <v>204</v>
      </c>
    </row>
    <row r="1760" spans="1:9" hidden="1">
      <c r="A1760" t="s">
        <v>6</v>
      </c>
      <c r="B1760" t="s">
        <v>75</v>
      </c>
      <c r="C1760" s="1">
        <v>41820</v>
      </c>
      <c r="D1760" t="s">
        <v>88</v>
      </c>
      <c r="E1760">
        <v>4</v>
      </c>
      <c r="F1760">
        <v>27</v>
      </c>
      <c r="G1760" t="s">
        <v>308</v>
      </c>
      <c r="H1760" t="s">
        <v>71</v>
      </c>
      <c r="I1760" t="s">
        <v>234</v>
      </c>
    </row>
    <row r="1761" spans="1:9" hidden="1">
      <c r="A1761" t="s">
        <v>6</v>
      </c>
      <c r="B1761" t="s">
        <v>75</v>
      </c>
      <c r="C1761" s="1">
        <v>41820</v>
      </c>
      <c r="D1761" t="s">
        <v>83</v>
      </c>
      <c r="E1761">
        <v>4</v>
      </c>
      <c r="F1761">
        <v>27</v>
      </c>
      <c r="G1761" t="s">
        <v>308</v>
      </c>
      <c r="H1761" t="s">
        <v>71</v>
      </c>
      <c r="I1761" t="s">
        <v>218</v>
      </c>
    </row>
    <row r="1762" spans="1:9" hidden="1">
      <c r="A1762" t="s">
        <v>6</v>
      </c>
      <c r="B1762" t="s">
        <v>75</v>
      </c>
      <c r="C1762" s="1">
        <v>41820</v>
      </c>
      <c r="D1762" t="s">
        <v>76</v>
      </c>
      <c r="E1762">
        <v>4</v>
      </c>
      <c r="F1762">
        <v>27</v>
      </c>
      <c r="G1762" t="s">
        <v>308</v>
      </c>
      <c r="H1762" t="s">
        <v>71</v>
      </c>
      <c r="I1762" t="s">
        <v>207</v>
      </c>
    </row>
    <row r="1763" spans="1:9" hidden="1">
      <c r="A1763" t="s">
        <v>6</v>
      </c>
      <c r="B1763" t="s">
        <v>77</v>
      </c>
      <c r="C1763" s="1">
        <v>41827</v>
      </c>
      <c r="D1763" t="s">
        <v>67</v>
      </c>
      <c r="E1763">
        <v>36</v>
      </c>
      <c r="F1763">
        <v>28</v>
      </c>
      <c r="G1763" t="s">
        <v>308</v>
      </c>
      <c r="H1763" t="s">
        <v>71</v>
      </c>
      <c r="I1763" t="s">
        <v>204</v>
      </c>
    </row>
    <row r="1764" spans="1:9" hidden="1">
      <c r="A1764" t="s">
        <v>6</v>
      </c>
      <c r="B1764" t="s">
        <v>77</v>
      </c>
      <c r="C1764" s="1">
        <v>41827</v>
      </c>
      <c r="D1764" t="s">
        <v>16</v>
      </c>
      <c r="E1764">
        <v>4</v>
      </c>
      <c r="F1764">
        <v>28</v>
      </c>
      <c r="G1764" t="s">
        <v>308</v>
      </c>
      <c r="H1764" t="s">
        <v>71</v>
      </c>
      <c r="I1764" t="s">
        <v>16</v>
      </c>
    </row>
    <row r="1765" spans="1:9" hidden="1">
      <c r="A1765" t="s">
        <v>6</v>
      </c>
      <c r="B1765" t="s">
        <v>77</v>
      </c>
      <c r="C1765" s="1">
        <v>41834</v>
      </c>
      <c r="D1765" t="s">
        <v>82</v>
      </c>
      <c r="E1765">
        <v>13</v>
      </c>
      <c r="F1765">
        <v>29</v>
      </c>
      <c r="G1765" t="s">
        <v>308</v>
      </c>
      <c r="H1765" t="s">
        <v>71</v>
      </c>
      <c r="I1765" t="s">
        <v>217</v>
      </c>
    </row>
    <row r="1766" spans="1:9" hidden="1">
      <c r="A1766" t="s">
        <v>6</v>
      </c>
      <c r="B1766" t="s">
        <v>77</v>
      </c>
      <c r="C1766" s="1">
        <v>41834</v>
      </c>
      <c r="D1766" t="s">
        <v>16</v>
      </c>
      <c r="E1766">
        <v>11</v>
      </c>
      <c r="F1766">
        <v>29</v>
      </c>
      <c r="G1766" t="s">
        <v>308</v>
      </c>
      <c r="H1766" t="s">
        <v>71</v>
      </c>
      <c r="I1766" t="s">
        <v>16</v>
      </c>
    </row>
    <row r="1767" spans="1:9" hidden="1">
      <c r="A1767" t="s">
        <v>6</v>
      </c>
      <c r="B1767" t="s">
        <v>77</v>
      </c>
      <c r="C1767" s="1">
        <v>41834</v>
      </c>
      <c r="D1767" t="s">
        <v>94</v>
      </c>
      <c r="E1767">
        <v>4</v>
      </c>
      <c r="F1767">
        <v>29</v>
      </c>
      <c r="G1767" t="s">
        <v>308</v>
      </c>
      <c r="H1767" t="s">
        <v>71</v>
      </c>
      <c r="I1767" t="s">
        <v>237</v>
      </c>
    </row>
    <row r="1768" spans="1:9" hidden="1">
      <c r="A1768" t="s">
        <v>6</v>
      </c>
      <c r="B1768" t="s">
        <v>77</v>
      </c>
      <c r="C1768" s="1">
        <v>41834</v>
      </c>
      <c r="D1768" t="s">
        <v>13</v>
      </c>
      <c r="E1768">
        <v>12</v>
      </c>
      <c r="F1768">
        <v>29</v>
      </c>
      <c r="G1768" t="s">
        <v>308</v>
      </c>
      <c r="H1768" t="s">
        <v>71</v>
      </c>
      <c r="I1768" t="s">
        <v>13</v>
      </c>
    </row>
    <row r="1769" spans="1:9" hidden="1">
      <c r="A1769" t="s">
        <v>6</v>
      </c>
      <c r="B1769" t="s">
        <v>77</v>
      </c>
      <c r="C1769" s="1">
        <v>41841</v>
      </c>
      <c r="D1769" t="s">
        <v>82</v>
      </c>
      <c r="E1769">
        <v>7</v>
      </c>
      <c r="F1769">
        <v>30</v>
      </c>
      <c r="G1769" t="s">
        <v>308</v>
      </c>
      <c r="H1769" t="s">
        <v>71</v>
      </c>
      <c r="I1769" t="s">
        <v>217</v>
      </c>
    </row>
    <row r="1770" spans="1:9" hidden="1">
      <c r="A1770" t="s">
        <v>6</v>
      </c>
      <c r="B1770" t="s">
        <v>77</v>
      </c>
      <c r="C1770" s="1">
        <v>41841</v>
      </c>
      <c r="D1770" t="s">
        <v>16</v>
      </c>
      <c r="E1770">
        <v>9</v>
      </c>
      <c r="F1770">
        <v>30</v>
      </c>
      <c r="G1770" t="s">
        <v>308</v>
      </c>
      <c r="H1770" t="s">
        <v>71</v>
      </c>
      <c r="I1770" t="s">
        <v>16</v>
      </c>
    </row>
    <row r="1771" spans="1:9" hidden="1">
      <c r="A1771" t="s">
        <v>6</v>
      </c>
      <c r="B1771" t="s">
        <v>77</v>
      </c>
      <c r="C1771" s="1">
        <v>41841</v>
      </c>
      <c r="D1771" t="s">
        <v>63</v>
      </c>
      <c r="E1771">
        <v>6</v>
      </c>
      <c r="F1771">
        <v>30</v>
      </c>
      <c r="G1771" t="s">
        <v>308</v>
      </c>
      <c r="H1771" t="s">
        <v>71</v>
      </c>
      <c r="I1771" t="s">
        <v>63</v>
      </c>
    </row>
    <row r="1772" spans="1:9" hidden="1">
      <c r="A1772" t="s">
        <v>6</v>
      </c>
      <c r="B1772" t="s">
        <v>77</v>
      </c>
      <c r="C1772" s="1">
        <v>41841</v>
      </c>
      <c r="D1772" t="s">
        <v>94</v>
      </c>
      <c r="E1772">
        <v>15</v>
      </c>
      <c r="F1772">
        <v>30</v>
      </c>
      <c r="G1772" t="s">
        <v>308</v>
      </c>
      <c r="H1772" t="s">
        <v>71</v>
      </c>
      <c r="I1772" t="s">
        <v>237</v>
      </c>
    </row>
    <row r="1773" spans="1:9" hidden="1">
      <c r="A1773" t="s">
        <v>6</v>
      </c>
      <c r="B1773" t="s">
        <v>77</v>
      </c>
      <c r="C1773" s="1">
        <v>41841</v>
      </c>
      <c r="D1773" t="s">
        <v>13</v>
      </c>
      <c r="E1773">
        <v>3</v>
      </c>
      <c r="F1773">
        <v>30</v>
      </c>
      <c r="G1773" t="s">
        <v>308</v>
      </c>
      <c r="H1773" t="s">
        <v>71</v>
      </c>
      <c r="I1773" t="s">
        <v>13</v>
      </c>
    </row>
    <row r="1774" spans="1:9" hidden="1">
      <c r="A1774" t="s">
        <v>6</v>
      </c>
      <c r="B1774" t="s">
        <v>77</v>
      </c>
      <c r="C1774" s="1">
        <v>41848</v>
      </c>
      <c r="D1774" t="s">
        <v>82</v>
      </c>
      <c r="E1774">
        <v>32</v>
      </c>
      <c r="F1774">
        <v>31</v>
      </c>
      <c r="G1774" t="s">
        <v>308</v>
      </c>
      <c r="H1774" t="s">
        <v>71</v>
      </c>
      <c r="I1774" t="s">
        <v>217</v>
      </c>
    </row>
    <row r="1775" spans="1:9" hidden="1">
      <c r="A1775" t="s">
        <v>6</v>
      </c>
      <c r="B1775" t="s">
        <v>77</v>
      </c>
      <c r="C1775" s="1">
        <v>41848</v>
      </c>
      <c r="D1775" t="s">
        <v>16</v>
      </c>
      <c r="E1775">
        <v>6</v>
      </c>
      <c r="F1775">
        <v>31</v>
      </c>
      <c r="G1775" t="s">
        <v>308</v>
      </c>
      <c r="H1775" t="s">
        <v>71</v>
      </c>
      <c r="I1775" t="s">
        <v>16</v>
      </c>
    </row>
    <row r="1776" spans="1:9" hidden="1">
      <c r="A1776" t="s">
        <v>6</v>
      </c>
      <c r="B1776" t="s">
        <v>77</v>
      </c>
      <c r="C1776" s="1">
        <v>41848</v>
      </c>
      <c r="D1776" t="s">
        <v>94</v>
      </c>
      <c r="E1776">
        <v>2</v>
      </c>
      <c r="F1776">
        <v>31</v>
      </c>
      <c r="G1776" t="s">
        <v>308</v>
      </c>
      <c r="H1776" t="s">
        <v>71</v>
      </c>
      <c r="I1776" t="s">
        <v>237</v>
      </c>
    </row>
    <row r="1777" spans="1:9">
      <c r="A1777" t="s">
        <v>6</v>
      </c>
      <c r="B1777" t="s">
        <v>79</v>
      </c>
      <c r="C1777" s="1">
        <v>41855</v>
      </c>
      <c r="D1777" t="s">
        <v>82</v>
      </c>
      <c r="E1777">
        <v>34.5</v>
      </c>
      <c r="F1777">
        <v>32</v>
      </c>
      <c r="G1777" t="s">
        <v>308</v>
      </c>
      <c r="H1777" t="s">
        <v>71</v>
      </c>
      <c r="I1777" t="s">
        <v>217</v>
      </c>
    </row>
    <row r="1778" spans="1:9">
      <c r="A1778" t="s">
        <v>6</v>
      </c>
      <c r="B1778" t="s">
        <v>79</v>
      </c>
      <c r="C1778" s="1">
        <v>41855</v>
      </c>
      <c r="D1778" t="s">
        <v>16</v>
      </c>
      <c r="E1778">
        <v>5.5</v>
      </c>
      <c r="F1778">
        <v>32</v>
      </c>
      <c r="G1778" t="s">
        <v>308</v>
      </c>
      <c r="H1778" t="s">
        <v>71</v>
      </c>
      <c r="I1778" t="s">
        <v>16</v>
      </c>
    </row>
    <row r="1779" spans="1:9">
      <c r="A1779" t="s">
        <v>6</v>
      </c>
      <c r="B1779" t="s">
        <v>79</v>
      </c>
      <c r="C1779" s="1">
        <v>41862</v>
      </c>
      <c r="D1779" t="s">
        <v>82</v>
      </c>
      <c r="E1779">
        <v>30</v>
      </c>
      <c r="F1779">
        <v>33</v>
      </c>
      <c r="G1779" t="s">
        <v>308</v>
      </c>
      <c r="H1779" t="s">
        <v>71</v>
      </c>
      <c r="I1779" t="s">
        <v>217</v>
      </c>
    </row>
    <row r="1780" spans="1:9">
      <c r="A1780" t="s">
        <v>6</v>
      </c>
      <c r="B1780" t="s">
        <v>79</v>
      </c>
      <c r="C1780" s="1">
        <v>41862</v>
      </c>
      <c r="D1780" t="s">
        <v>34</v>
      </c>
      <c r="E1780">
        <v>4</v>
      </c>
      <c r="F1780">
        <v>33</v>
      </c>
      <c r="G1780" t="s">
        <v>308</v>
      </c>
      <c r="H1780" t="s">
        <v>71</v>
      </c>
      <c r="I1780" t="s">
        <v>34</v>
      </c>
    </row>
    <row r="1781" spans="1:9">
      <c r="A1781" t="s">
        <v>6</v>
      </c>
      <c r="B1781" t="s">
        <v>79</v>
      </c>
      <c r="C1781" s="1">
        <v>41862</v>
      </c>
      <c r="D1781" t="s">
        <v>16</v>
      </c>
      <c r="E1781">
        <v>6</v>
      </c>
      <c r="F1781">
        <v>33</v>
      </c>
      <c r="G1781" t="s">
        <v>308</v>
      </c>
      <c r="H1781" t="s">
        <v>71</v>
      </c>
      <c r="I1781" t="s">
        <v>16</v>
      </c>
    </row>
    <row r="1782" spans="1:9">
      <c r="A1782" t="s">
        <v>6</v>
      </c>
      <c r="B1782" t="s">
        <v>79</v>
      </c>
      <c r="C1782" s="1">
        <v>41869</v>
      </c>
      <c r="D1782" t="s">
        <v>82</v>
      </c>
      <c r="E1782">
        <v>16</v>
      </c>
      <c r="F1782">
        <v>34</v>
      </c>
      <c r="G1782" t="s">
        <v>308</v>
      </c>
      <c r="H1782" t="s">
        <v>71</v>
      </c>
      <c r="I1782" t="s">
        <v>217</v>
      </c>
    </row>
    <row r="1783" spans="1:9">
      <c r="A1783" t="s">
        <v>6</v>
      </c>
      <c r="B1783" t="s">
        <v>79</v>
      </c>
      <c r="C1783" s="1">
        <v>41869</v>
      </c>
      <c r="D1783" t="s">
        <v>106</v>
      </c>
      <c r="E1783">
        <v>24</v>
      </c>
      <c r="F1783">
        <v>34</v>
      </c>
      <c r="G1783" t="s">
        <v>308</v>
      </c>
      <c r="H1783" t="s">
        <v>71</v>
      </c>
      <c r="I1783" t="s">
        <v>106</v>
      </c>
    </row>
    <row r="1784" spans="1:9">
      <c r="A1784" t="s">
        <v>6</v>
      </c>
      <c r="B1784" t="s">
        <v>79</v>
      </c>
      <c r="C1784" s="1">
        <v>41876</v>
      </c>
      <c r="D1784" t="s">
        <v>106</v>
      </c>
      <c r="E1784">
        <v>40</v>
      </c>
      <c r="F1784">
        <v>35</v>
      </c>
      <c r="G1784" t="s">
        <v>308</v>
      </c>
      <c r="H1784" t="s">
        <v>71</v>
      </c>
      <c r="I1784" t="s">
        <v>106</v>
      </c>
    </row>
    <row r="1785" spans="1:9" hidden="1">
      <c r="A1785" t="s">
        <v>6</v>
      </c>
      <c r="B1785" t="s">
        <v>81</v>
      </c>
      <c r="C1785" s="1">
        <v>41883</v>
      </c>
      <c r="D1785" t="s">
        <v>82</v>
      </c>
      <c r="E1785">
        <v>39</v>
      </c>
      <c r="F1785">
        <v>36</v>
      </c>
      <c r="G1785" t="s">
        <v>308</v>
      </c>
      <c r="H1785" t="s">
        <v>71</v>
      </c>
      <c r="I1785" t="s">
        <v>217</v>
      </c>
    </row>
    <row r="1786" spans="1:9" hidden="1">
      <c r="A1786" t="s">
        <v>6</v>
      </c>
      <c r="B1786" t="s">
        <v>81</v>
      </c>
      <c r="C1786" s="1">
        <v>41883</v>
      </c>
      <c r="D1786" t="s">
        <v>34</v>
      </c>
      <c r="E1786">
        <v>1</v>
      </c>
      <c r="F1786">
        <v>36</v>
      </c>
      <c r="G1786" t="s">
        <v>308</v>
      </c>
      <c r="H1786" t="s">
        <v>71</v>
      </c>
      <c r="I1786" t="s">
        <v>34</v>
      </c>
    </row>
    <row r="1787" spans="1:9" hidden="1">
      <c r="A1787" t="s">
        <v>6</v>
      </c>
      <c r="B1787" t="s">
        <v>81</v>
      </c>
      <c r="C1787" s="1">
        <v>41890</v>
      </c>
      <c r="D1787" t="s">
        <v>82</v>
      </c>
      <c r="E1787">
        <v>35</v>
      </c>
      <c r="F1787">
        <v>37</v>
      </c>
      <c r="G1787" t="s">
        <v>308</v>
      </c>
      <c r="H1787" t="s">
        <v>71</v>
      </c>
      <c r="I1787" t="s">
        <v>217</v>
      </c>
    </row>
    <row r="1788" spans="1:9" hidden="1">
      <c r="A1788" t="s">
        <v>6</v>
      </c>
      <c r="B1788" t="s">
        <v>81</v>
      </c>
      <c r="C1788" s="1">
        <v>41890</v>
      </c>
      <c r="D1788" t="s">
        <v>16</v>
      </c>
      <c r="E1788">
        <v>5</v>
      </c>
      <c r="F1788">
        <v>37</v>
      </c>
      <c r="G1788" t="s">
        <v>308</v>
      </c>
      <c r="H1788" t="s">
        <v>71</v>
      </c>
      <c r="I1788" t="s">
        <v>16</v>
      </c>
    </row>
    <row r="1789" spans="1:9" hidden="1">
      <c r="A1789" t="s">
        <v>6</v>
      </c>
      <c r="B1789" t="s">
        <v>81</v>
      </c>
      <c r="C1789" s="1">
        <v>41897</v>
      </c>
      <c r="D1789" t="s">
        <v>82</v>
      </c>
      <c r="E1789">
        <v>3</v>
      </c>
      <c r="F1789">
        <v>38</v>
      </c>
      <c r="G1789" t="s">
        <v>308</v>
      </c>
      <c r="H1789" t="s">
        <v>71</v>
      </c>
      <c r="I1789" t="s">
        <v>217</v>
      </c>
    </row>
    <row r="1790" spans="1:9" hidden="1">
      <c r="A1790" t="s">
        <v>6</v>
      </c>
      <c r="B1790" t="s">
        <v>81</v>
      </c>
      <c r="C1790" s="1">
        <v>41897</v>
      </c>
      <c r="D1790" t="s">
        <v>16</v>
      </c>
      <c r="E1790">
        <v>7</v>
      </c>
      <c r="F1790">
        <v>38</v>
      </c>
      <c r="G1790" t="s">
        <v>308</v>
      </c>
      <c r="H1790" t="s">
        <v>71</v>
      </c>
      <c r="I1790" t="s">
        <v>16</v>
      </c>
    </row>
    <row r="1791" spans="1:9" hidden="1">
      <c r="A1791" t="s">
        <v>6</v>
      </c>
      <c r="B1791" t="s">
        <v>81</v>
      </c>
      <c r="C1791" s="1">
        <v>41897</v>
      </c>
      <c r="D1791" t="s">
        <v>87</v>
      </c>
      <c r="E1791">
        <v>30</v>
      </c>
      <c r="F1791">
        <v>38</v>
      </c>
      <c r="G1791" t="s">
        <v>308</v>
      </c>
      <c r="H1791" t="s">
        <v>71</v>
      </c>
      <c r="I1791" t="s">
        <v>230</v>
      </c>
    </row>
    <row r="1792" spans="1:9" hidden="1">
      <c r="A1792" t="s">
        <v>6</v>
      </c>
      <c r="B1792" t="s">
        <v>81</v>
      </c>
      <c r="C1792" s="1">
        <v>41904</v>
      </c>
      <c r="D1792" t="s">
        <v>16</v>
      </c>
      <c r="E1792">
        <v>5</v>
      </c>
      <c r="F1792">
        <v>39</v>
      </c>
      <c r="G1792" t="s">
        <v>308</v>
      </c>
      <c r="H1792" t="s">
        <v>71</v>
      </c>
      <c r="I1792" t="s">
        <v>16</v>
      </c>
    </row>
    <row r="1793" spans="1:9" hidden="1">
      <c r="A1793" t="s">
        <v>6</v>
      </c>
      <c r="B1793" t="s">
        <v>81</v>
      </c>
      <c r="C1793" s="1">
        <v>41904</v>
      </c>
      <c r="D1793" t="s">
        <v>87</v>
      </c>
      <c r="E1793">
        <v>35</v>
      </c>
      <c r="F1793">
        <v>39</v>
      </c>
      <c r="G1793" t="s">
        <v>308</v>
      </c>
      <c r="H1793" t="s">
        <v>71</v>
      </c>
      <c r="I1793" t="s">
        <v>230</v>
      </c>
    </row>
    <row r="1794" spans="1:9" hidden="1">
      <c r="A1794" t="s">
        <v>6</v>
      </c>
      <c r="B1794" t="s">
        <v>81</v>
      </c>
      <c r="C1794" s="1">
        <v>41911</v>
      </c>
      <c r="D1794" t="s">
        <v>30</v>
      </c>
      <c r="E1794">
        <v>24</v>
      </c>
      <c r="F1794">
        <v>40</v>
      </c>
      <c r="G1794" t="s">
        <v>308</v>
      </c>
      <c r="H1794" t="s">
        <v>71</v>
      </c>
      <c r="I1794" t="s">
        <v>30</v>
      </c>
    </row>
    <row r="1795" spans="1:9" hidden="1">
      <c r="A1795" t="s">
        <v>6</v>
      </c>
      <c r="B1795" t="s">
        <v>81</v>
      </c>
      <c r="C1795" s="1">
        <v>41911</v>
      </c>
      <c r="D1795" t="s">
        <v>16</v>
      </c>
      <c r="E1795">
        <v>2</v>
      </c>
      <c r="F1795">
        <v>40</v>
      </c>
      <c r="G1795" t="s">
        <v>308</v>
      </c>
      <c r="H1795" t="s">
        <v>71</v>
      </c>
      <c r="I1795" t="s">
        <v>16</v>
      </c>
    </row>
    <row r="1796" spans="1:9" hidden="1">
      <c r="A1796" t="s">
        <v>6</v>
      </c>
      <c r="B1796" t="s">
        <v>81</v>
      </c>
      <c r="C1796" s="1">
        <v>41911</v>
      </c>
      <c r="D1796" t="s">
        <v>87</v>
      </c>
      <c r="E1796">
        <v>14</v>
      </c>
      <c r="F1796">
        <v>40</v>
      </c>
      <c r="G1796" t="s">
        <v>308</v>
      </c>
      <c r="H1796" t="s">
        <v>71</v>
      </c>
      <c r="I1796" t="s">
        <v>230</v>
      </c>
    </row>
    <row r="1797" spans="1:9" hidden="1">
      <c r="A1797" t="s">
        <v>6</v>
      </c>
      <c r="B1797" t="s">
        <v>183</v>
      </c>
      <c r="C1797" s="1">
        <v>41918</v>
      </c>
      <c r="D1797" t="s">
        <v>27</v>
      </c>
      <c r="E1797">
        <v>8</v>
      </c>
      <c r="F1797">
        <v>41</v>
      </c>
      <c r="G1797" t="s">
        <v>308</v>
      </c>
      <c r="H1797" t="s">
        <v>71</v>
      </c>
      <c r="I1797" t="s">
        <v>27</v>
      </c>
    </row>
    <row r="1798" spans="1:9" hidden="1">
      <c r="A1798" t="s">
        <v>6</v>
      </c>
      <c r="B1798" t="s">
        <v>183</v>
      </c>
      <c r="C1798" s="1">
        <v>41918</v>
      </c>
      <c r="D1798" t="s">
        <v>16</v>
      </c>
      <c r="E1798">
        <v>4</v>
      </c>
      <c r="F1798">
        <v>41</v>
      </c>
      <c r="G1798" t="s">
        <v>308</v>
      </c>
      <c r="H1798" t="s">
        <v>71</v>
      </c>
      <c r="I1798" t="s">
        <v>16</v>
      </c>
    </row>
    <row r="1799" spans="1:9" hidden="1">
      <c r="A1799" t="s">
        <v>6</v>
      </c>
      <c r="B1799" t="s">
        <v>183</v>
      </c>
      <c r="C1799" s="1">
        <v>41918</v>
      </c>
      <c r="D1799" t="s">
        <v>178</v>
      </c>
      <c r="E1799">
        <v>28</v>
      </c>
      <c r="F1799">
        <v>41</v>
      </c>
      <c r="G1799" t="s">
        <v>308</v>
      </c>
      <c r="H1799" t="s">
        <v>71</v>
      </c>
      <c r="I1799" t="s">
        <v>244</v>
      </c>
    </row>
    <row r="1800" spans="1:9" hidden="1">
      <c r="A1800" t="s">
        <v>6</v>
      </c>
      <c r="B1800" t="s">
        <v>183</v>
      </c>
      <c r="C1800" s="1">
        <v>41925</v>
      </c>
      <c r="D1800" t="s">
        <v>16</v>
      </c>
      <c r="E1800">
        <v>5</v>
      </c>
      <c r="F1800">
        <v>42</v>
      </c>
      <c r="G1800" t="s">
        <v>308</v>
      </c>
      <c r="H1800" t="s">
        <v>71</v>
      </c>
      <c r="I1800" t="s">
        <v>16</v>
      </c>
    </row>
    <row r="1801" spans="1:9" hidden="1">
      <c r="A1801" t="s">
        <v>6</v>
      </c>
      <c r="B1801" t="s">
        <v>183</v>
      </c>
      <c r="C1801" s="1">
        <v>41925</v>
      </c>
      <c r="D1801" t="s">
        <v>87</v>
      </c>
      <c r="E1801">
        <v>10</v>
      </c>
      <c r="F1801">
        <v>42</v>
      </c>
      <c r="G1801" t="s">
        <v>308</v>
      </c>
      <c r="H1801" t="s">
        <v>71</v>
      </c>
      <c r="I1801" t="s">
        <v>230</v>
      </c>
    </row>
    <row r="1802" spans="1:9" hidden="1">
      <c r="A1802" t="s">
        <v>6</v>
      </c>
      <c r="B1802" t="s">
        <v>183</v>
      </c>
      <c r="C1802" s="1">
        <v>41925</v>
      </c>
      <c r="D1802" t="s">
        <v>178</v>
      </c>
      <c r="E1802">
        <v>25</v>
      </c>
      <c r="F1802">
        <v>42</v>
      </c>
      <c r="G1802" t="s">
        <v>308</v>
      </c>
      <c r="H1802" t="s">
        <v>71</v>
      </c>
      <c r="I1802" t="s">
        <v>244</v>
      </c>
    </row>
    <row r="1803" spans="1:9" hidden="1">
      <c r="A1803" t="s">
        <v>6</v>
      </c>
      <c r="B1803" t="s">
        <v>183</v>
      </c>
      <c r="C1803" s="1">
        <v>41932</v>
      </c>
      <c r="D1803" t="s">
        <v>16</v>
      </c>
      <c r="E1803">
        <v>3</v>
      </c>
      <c r="F1803">
        <v>43</v>
      </c>
      <c r="G1803" t="s">
        <v>308</v>
      </c>
      <c r="H1803" t="s">
        <v>71</v>
      </c>
      <c r="I1803" t="s">
        <v>16</v>
      </c>
    </row>
    <row r="1804" spans="1:9" hidden="1">
      <c r="A1804" t="s">
        <v>6</v>
      </c>
      <c r="B1804" t="s">
        <v>183</v>
      </c>
      <c r="C1804" s="1">
        <v>41932</v>
      </c>
      <c r="D1804" t="s">
        <v>9</v>
      </c>
      <c r="E1804">
        <v>16</v>
      </c>
      <c r="F1804">
        <v>43</v>
      </c>
      <c r="G1804" t="s">
        <v>308</v>
      </c>
      <c r="H1804" t="s">
        <v>71</v>
      </c>
      <c r="I1804" t="s">
        <v>9</v>
      </c>
    </row>
    <row r="1805" spans="1:9" hidden="1">
      <c r="A1805" t="s">
        <v>6</v>
      </c>
      <c r="B1805" t="s">
        <v>183</v>
      </c>
      <c r="C1805" s="1">
        <v>41932</v>
      </c>
      <c r="D1805" t="s">
        <v>178</v>
      </c>
      <c r="E1805">
        <v>21</v>
      </c>
      <c r="F1805">
        <v>43</v>
      </c>
      <c r="G1805" t="s">
        <v>308</v>
      </c>
      <c r="H1805" t="s">
        <v>71</v>
      </c>
      <c r="I1805" t="s">
        <v>244</v>
      </c>
    </row>
    <row r="1806" spans="1:9" hidden="1">
      <c r="A1806" t="s">
        <v>6</v>
      </c>
      <c r="B1806" t="s">
        <v>183</v>
      </c>
      <c r="C1806" s="1">
        <v>41939</v>
      </c>
      <c r="D1806" t="s">
        <v>16</v>
      </c>
      <c r="E1806">
        <v>5</v>
      </c>
      <c r="F1806">
        <v>44</v>
      </c>
      <c r="G1806" t="s">
        <v>308</v>
      </c>
      <c r="H1806" t="s">
        <v>71</v>
      </c>
      <c r="I1806" t="s">
        <v>16</v>
      </c>
    </row>
    <row r="1807" spans="1:9" hidden="1">
      <c r="A1807" t="s">
        <v>6</v>
      </c>
      <c r="B1807" t="s">
        <v>183</v>
      </c>
      <c r="C1807" s="1">
        <v>41939</v>
      </c>
      <c r="D1807" t="s">
        <v>87</v>
      </c>
      <c r="E1807">
        <v>2</v>
      </c>
      <c r="F1807">
        <v>44</v>
      </c>
      <c r="G1807" t="s">
        <v>308</v>
      </c>
      <c r="H1807" t="s">
        <v>71</v>
      </c>
      <c r="I1807" t="s">
        <v>230</v>
      </c>
    </row>
    <row r="1808" spans="1:9" hidden="1">
      <c r="A1808" t="s">
        <v>6</v>
      </c>
      <c r="B1808" t="s">
        <v>183</v>
      </c>
      <c r="C1808" s="1">
        <v>41939</v>
      </c>
      <c r="D1808" t="s">
        <v>178</v>
      </c>
      <c r="E1808">
        <v>33</v>
      </c>
      <c r="F1808">
        <v>44</v>
      </c>
      <c r="G1808" t="s">
        <v>308</v>
      </c>
      <c r="H1808" t="s">
        <v>71</v>
      </c>
      <c r="I1808" t="s">
        <v>244</v>
      </c>
    </row>
    <row r="1809" spans="1:9" hidden="1">
      <c r="A1809" t="s">
        <v>6</v>
      </c>
      <c r="B1809" t="s">
        <v>185</v>
      </c>
      <c r="C1809" s="1">
        <v>41946</v>
      </c>
      <c r="D1809" t="s">
        <v>9</v>
      </c>
      <c r="E1809">
        <v>3</v>
      </c>
      <c r="F1809">
        <v>45</v>
      </c>
      <c r="G1809" t="s">
        <v>308</v>
      </c>
      <c r="H1809" t="s">
        <v>71</v>
      </c>
      <c r="I1809" t="s">
        <v>9</v>
      </c>
    </row>
    <row r="1810" spans="1:9" hidden="1">
      <c r="A1810" t="s">
        <v>6</v>
      </c>
      <c r="B1810" t="s">
        <v>185</v>
      </c>
      <c r="C1810" s="1">
        <v>41946</v>
      </c>
      <c r="D1810" t="s">
        <v>87</v>
      </c>
      <c r="E1810">
        <v>6</v>
      </c>
      <c r="F1810">
        <v>45</v>
      </c>
      <c r="G1810" t="s">
        <v>308</v>
      </c>
      <c r="H1810" t="s">
        <v>71</v>
      </c>
      <c r="I1810" t="s">
        <v>230</v>
      </c>
    </row>
    <row r="1811" spans="1:9" hidden="1">
      <c r="A1811" t="s">
        <v>6</v>
      </c>
      <c r="B1811" t="s">
        <v>185</v>
      </c>
      <c r="C1811" s="1">
        <v>41946</v>
      </c>
      <c r="D1811" t="s">
        <v>178</v>
      </c>
      <c r="E1811">
        <v>31</v>
      </c>
      <c r="F1811">
        <v>45</v>
      </c>
      <c r="G1811" t="s">
        <v>308</v>
      </c>
      <c r="H1811" t="s">
        <v>71</v>
      </c>
      <c r="I1811" t="s">
        <v>244</v>
      </c>
    </row>
    <row r="1812" spans="1:9" hidden="1">
      <c r="A1812" t="s">
        <v>6</v>
      </c>
      <c r="B1812" t="s">
        <v>185</v>
      </c>
      <c r="C1812" s="1">
        <v>41953</v>
      </c>
      <c r="D1812" t="s">
        <v>16</v>
      </c>
      <c r="E1812">
        <v>2.5</v>
      </c>
      <c r="F1812">
        <v>46</v>
      </c>
      <c r="G1812" t="s">
        <v>308</v>
      </c>
      <c r="H1812" t="s">
        <v>71</v>
      </c>
      <c r="I1812" t="s">
        <v>16</v>
      </c>
    </row>
    <row r="1813" spans="1:9" hidden="1">
      <c r="A1813" t="s">
        <v>6</v>
      </c>
      <c r="B1813" t="s">
        <v>185</v>
      </c>
      <c r="C1813" s="1">
        <v>41953</v>
      </c>
      <c r="D1813" t="s">
        <v>87</v>
      </c>
      <c r="E1813">
        <v>2.5</v>
      </c>
      <c r="F1813">
        <v>46</v>
      </c>
      <c r="G1813" t="s">
        <v>308</v>
      </c>
      <c r="H1813" t="s">
        <v>71</v>
      </c>
      <c r="I1813" t="s">
        <v>230</v>
      </c>
    </row>
    <row r="1814" spans="1:9" hidden="1">
      <c r="A1814" t="s">
        <v>6</v>
      </c>
      <c r="B1814" t="s">
        <v>185</v>
      </c>
      <c r="C1814" s="1">
        <v>41953</v>
      </c>
      <c r="D1814" t="s">
        <v>178</v>
      </c>
      <c r="E1814">
        <v>35</v>
      </c>
      <c r="F1814">
        <v>46</v>
      </c>
      <c r="G1814" t="s">
        <v>308</v>
      </c>
      <c r="H1814" t="s">
        <v>71</v>
      </c>
      <c r="I1814" t="s">
        <v>244</v>
      </c>
    </row>
    <row r="1815" spans="1:9" hidden="1">
      <c r="A1815" t="s">
        <v>6</v>
      </c>
      <c r="B1815" t="s">
        <v>185</v>
      </c>
      <c r="C1815" s="1">
        <v>41960</v>
      </c>
      <c r="D1815" t="s">
        <v>34</v>
      </c>
      <c r="E1815">
        <v>4</v>
      </c>
      <c r="F1815">
        <v>47</v>
      </c>
      <c r="G1815" t="s">
        <v>308</v>
      </c>
      <c r="H1815" t="s">
        <v>71</v>
      </c>
      <c r="I1815" t="s">
        <v>34</v>
      </c>
    </row>
    <row r="1816" spans="1:9" hidden="1">
      <c r="A1816" t="s">
        <v>6</v>
      </c>
      <c r="B1816" t="s">
        <v>185</v>
      </c>
      <c r="C1816" s="1">
        <v>41960</v>
      </c>
      <c r="D1816" t="s">
        <v>9</v>
      </c>
      <c r="E1816">
        <v>12</v>
      </c>
      <c r="F1816">
        <v>47</v>
      </c>
      <c r="G1816" t="s">
        <v>308</v>
      </c>
      <c r="H1816" t="s">
        <v>71</v>
      </c>
      <c r="I1816" t="s">
        <v>9</v>
      </c>
    </row>
    <row r="1817" spans="1:9" hidden="1">
      <c r="A1817" t="s">
        <v>6</v>
      </c>
      <c r="B1817" t="s">
        <v>185</v>
      </c>
      <c r="C1817" s="1">
        <v>41960</v>
      </c>
      <c r="D1817" t="s">
        <v>87</v>
      </c>
      <c r="E1817">
        <v>4</v>
      </c>
      <c r="F1817">
        <v>47</v>
      </c>
      <c r="G1817" t="s">
        <v>308</v>
      </c>
      <c r="H1817" t="s">
        <v>71</v>
      </c>
      <c r="I1817" t="s">
        <v>230</v>
      </c>
    </row>
    <row r="1818" spans="1:9" hidden="1">
      <c r="A1818" t="s">
        <v>6</v>
      </c>
      <c r="B1818" t="s">
        <v>185</v>
      </c>
      <c r="C1818" s="1">
        <v>41960</v>
      </c>
      <c r="D1818" t="s">
        <v>178</v>
      </c>
      <c r="E1818">
        <v>20</v>
      </c>
      <c r="F1818">
        <v>47</v>
      </c>
      <c r="G1818" t="s">
        <v>308</v>
      </c>
      <c r="H1818" t="s">
        <v>71</v>
      </c>
      <c r="I1818" t="s">
        <v>244</v>
      </c>
    </row>
    <row r="1819" spans="1:9" hidden="1">
      <c r="A1819" t="s">
        <v>6</v>
      </c>
      <c r="B1819" t="s">
        <v>185</v>
      </c>
      <c r="C1819" s="1">
        <v>41967</v>
      </c>
      <c r="D1819" t="s">
        <v>34</v>
      </c>
      <c r="E1819">
        <v>12</v>
      </c>
      <c r="F1819">
        <v>48</v>
      </c>
      <c r="G1819" t="s">
        <v>308</v>
      </c>
      <c r="H1819" t="s">
        <v>71</v>
      </c>
      <c r="I1819" t="s">
        <v>34</v>
      </c>
    </row>
    <row r="1820" spans="1:9" hidden="1">
      <c r="A1820" t="s">
        <v>6</v>
      </c>
      <c r="B1820" t="s">
        <v>185</v>
      </c>
      <c r="C1820" s="1">
        <v>41967</v>
      </c>
      <c r="D1820" t="s">
        <v>178</v>
      </c>
      <c r="E1820">
        <v>28</v>
      </c>
      <c r="F1820">
        <v>48</v>
      </c>
      <c r="G1820" t="s">
        <v>308</v>
      </c>
      <c r="H1820" t="s">
        <v>71</v>
      </c>
      <c r="I1820" t="s">
        <v>244</v>
      </c>
    </row>
    <row r="1821" spans="1:9" hidden="1">
      <c r="A1821" t="s">
        <v>6</v>
      </c>
      <c r="B1821" t="s">
        <v>187</v>
      </c>
      <c r="C1821" s="1">
        <v>41974</v>
      </c>
      <c r="D1821" t="s">
        <v>34</v>
      </c>
      <c r="E1821">
        <v>16</v>
      </c>
      <c r="F1821">
        <v>49</v>
      </c>
      <c r="G1821" t="s">
        <v>308</v>
      </c>
      <c r="H1821" t="s">
        <v>71</v>
      </c>
      <c r="I1821" t="s">
        <v>34</v>
      </c>
    </row>
    <row r="1822" spans="1:9" hidden="1">
      <c r="A1822" t="s">
        <v>6</v>
      </c>
      <c r="B1822" t="s">
        <v>187</v>
      </c>
      <c r="C1822" s="1">
        <v>41974</v>
      </c>
      <c r="D1822" t="s">
        <v>178</v>
      </c>
      <c r="E1822">
        <v>24</v>
      </c>
      <c r="F1822">
        <v>49</v>
      </c>
      <c r="G1822" t="s">
        <v>308</v>
      </c>
      <c r="H1822" t="s">
        <v>71</v>
      </c>
      <c r="I1822" t="s">
        <v>244</v>
      </c>
    </row>
    <row r="1823" spans="1:9" hidden="1">
      <c r="A1823" t="s">
        <v>6</v>
      </c>
      <c r="B1823" t="s">
        <v>29</v>
      </c>
      <c r="C1823" s="1">
        <v>41729</v>
      </c>
      <c r="D1823" t="s">
        <v>10</v>
      </c>
      <c r="E1823">
        <v>30</v>
      </c>
      <c r="F1823">
        <v>14</v>
      </c>
      <c r="G1823" t="s">
        <v>280</v>
      </c>
      <c r="H1823" t="s">
        <v>71</v>
      </c>
      <c r="I1823" t="s">
        <v>254</v>
      </c>
    </row>
    <row r="1824" spans="1:9" hidden="1">
      <c r="A1824" t="s">
        <v>6</v>
      </c>
      <c r="B1824" t="s">
        <v>29</v>
      </c>
      <c r="C1824" s="1">
        <v>41729</v>
      </c>
      <c r="D1824" t="s">
        <v>21</v>
      </c>
      <c r="E1824">
        <v>10</v>
      </c>
      <c r="F1824">
        <v>14</v>
      </c>
      <c r="G1824" t="s">
        <v>280</v>
      </c>
      <c r="H1824" t="s">
        <v>71</v>
      </c>
      <c r="I1824" t="s">
        <v>220</v>
      </c>
    </row>
    <row r="1825" spans="1:9" hidden="1">
      <c r="A1825" t="s">
        <v>6</v>
      </c>
      <c r="B1825" t="s">
        <v>7</v>
      </c>
      <c r="C1825" s="1">
        <v>41736</v>
      </c>
      <c r="D1825" t="s">
        <v>10</v>
      </c>
      <c r="E1825">
        <v>16</v>
      </c>
      <c r="F1825">
        <v>15</v>
      </c>
      <c r="G1825" t="s">
        <v>280</v>
      </c>
      <c r="H1825" t="s">
        <v>71</v>
      </c>
      <c r="I1825" t="s">
        <v>254</v>
      </c>
    </row>
    <row r="1826" spans="1:9" hidden="1">
      <c r="A1826" t="s">
        <v>6</v>
      </c>
      <c r="B1826" t="s">
        <v>7</v>
      </c>
      <c r="C1826" s="1">
        <v>41736</v>
      </c>
      <c r="D1826" t="s">
        <v>30</v>
      </c>
      <c r="E1826">
        <v>8</v>
      </c>
      <c r="F1826">
        <v>15</v>
      </c>
      <c r="G1826" t="s">
        <v>280</v>
      </c>
      <c r="H1826" t="s">
        <v>71</v>
      </c>
      <c r="I1826" t="s">
        <v>30</v>
      </c>
    </row>
    <row r="1827" spans="1:9" hidden="1">
      <c r="A1827" t="s">
        <v>6</v>
      </c>
      <c r="B1827" t="s">
        <v>7</v>
      </c>
      <c r="C1827" s="1">
        <v>41736</v>
      </c>
      <c r="D1827" t="s">
        <v>21</v>
      </c>
      <c r="E1827">
        <v>16</v>
      </c>
      <c r="F1827">
        <v>15</v>
      </c>
      <c r="G1827" t="s">
        <v>280</v>
      </c>
      <c r="H1827" t="s">
        <v>71</v>
      </c>
      <c r="I1827" t="s">
        <v>220</v>
      </c>
    </row>
    <row r="1828" spans="1:9" hidden="1">
      <c r="A1828" t="s">
        <v>6</v>
      </c>
      <c r="B1828" t="s">
        <v>7</v>
      </c>
      <c r="C1828" s="1">
        <v>41743</v>
      </c>
      <c r="D1828" t="s">
        <v>10</v>
      </c>
      <c r="E1828">
        <v>24</v>
      </c>
      <c r="F1828">
        <v>16</v>
      </c>
      <c r="G1828" t="s">
        <v>280</v>
      </c>
      <c r="H1828" t="s">
        <v>71</v>
      </c>
      <c r="I1828" t="s">
        <v>254</v>
      </c>
    </row>
    <row r="1829" spans="1:9" hidden="1">
      <c r="A1829" t="s">
        <v>6</v>
      </c>
      <c r="B1829" t="s">
        <v>7</v>
      </c>
      <c r="C1829" s="1">
        <v>41743</v>
      </c>
      <c r="D1829" t="s">
        <v>21</v>
      </c>
      <c r="E1829">
        <v>16</v>
      </c>
      <c r="F1829">
        <v>16</v>
      </c>
      <c r="G1829" t="s">
        <v>280</v>
      </c>
      <c r="H1829" t="s">
        <v>71</v>
      </c>
      <c r="I1829" t="s">
        <v>220</v>
      </c>
    </row>
    <row r="1830" spans="1:9" hidden="1">
      <c r="A1830" t="s">
        <v>6</v>
      </c>
      <c r="B1830" t="s">
        <v>7</v>
      </c>
      <c r="C1830" s="1">
        <v>41750</v>
      </c>
      <c r="D1830" t="s">
        <v>10</v>
      </c>
      <c r="E1830">
        <v>20</v>
      </c>
      <c r="F1830">
        <v>17</v>
      </c>
      <c r="G1830" t="s">
        <v>280</v>
      </c>
      <c r="H1830" t="s">
        <v>71</v>
      </c>
      <c r="I1830" t="s">
        <v>254</v>
      </c>
    </row>
    <row r="1831" spans="1:9" hidden="1">
      <c r="A1831" t="s">
        <v>6</v>
      </c>
      <c r="B1831" t="s">
        <v>7</v>
      </c>
      <c r="C1831" s="1">
        <v>41750</v>
      </c>
      <c r="D1831" t="s">
        <v>21</v>
      </c>
      <c r="E1831">
        <v>20</v>
      </c>
      <c r="F1831">
        <v>17</v>
      </c>
      <c r="G1831" t="s">
        <v>280</v>
      </c>
      <c r="H1831" t="s">
        <v>71</v>
      </c>
      <c r="I1831" t="s">
        <v>220</v>
      </c>
    </row>
    <row r="1832" spans="1:9" hidden="1">
      <c r="A1832" t="s">
        <v>6</v>
      </c>
      <c r="B1832" t="s">
        <v>7</v>
      </c>
      <c r="C1832" s="1">
        <v>41757</v>
      </c>
      <c r="D1832" t="s">
        <v>10</v>
      </c>
      <c r="E1832">
        <v>16</v>
      </c>
      <c r="F1832">
        <v>18</v>
      </c>
      <c r="G1832" t="s">
        <v>280</v>
      </c>
      <c r="H1832" t="s">
        <v>71</v>
      </c>
      <c r="I1832" t="s">
        <v>254</v>
      </c>
    </row>
    <row r="1833" spans="1:9" hidden="1">
      <c r="A1833" t="s">
        <v>6</v>
      </c>
      <c r="B1833" t="s">
        <v>7</v>
      </c>
      <c r="C1833" s="1">
        <v>41757</v>
      </c>
      <c r="D1833" t="s">
        <v>30</v>
      </c>
      <c r="E1833">
        <v>8</v>
      </c>
      <c r="F1833">
        <v>18</v>
      </c>
      <c r="G1833" t="s">
        <v>280</v>
      </c>
      <c r="H1833" t="s">
        <v>71</v>
      </c>
      <c r="I1833" t="s">
        <v>30</v>
      </c>
    </row>
    <row r="1834" spans="1:9" hidden="1">
      <c r="A1834" t="s">
        <v>6</v>
      </c>
      <c r="B1834" t="s">
        <v>7</v>
      </c>
      <c r="C1834" s="1">
        <v>41757</v>
      </c>
      <c r="D1834" t="s">
        <v>21</v>
      </c>
      <c r="E1834">
        <v>16</v>
      </c>
      <c r="F1834">
        <v>18</v>
      </c>
      <c r="G1834" t="s">
        <v>280</v>
      </c>
      <c r="H1834" t="s">
        <v>71</v>
      </c>
      <c r="I1834" t="s">
        <v>220</v>
      </c>
    </row>
    <row r="1835" spans="1:9" hidden="1">
      <c r="A1835" t="s">
        <v>6</v>
      </c>
      <c r="B1835" t="s">
        <v>74</v>
      </c>
      <c r="C1835" s="1">
        <v>41764</v>
      </c>
      <c r="D1835" t="s">
        <v>10</v>
      </c>
      <c r="E1835">
        <v>20</v>
      </c>
      <c r="F1835">
        <v>19</v>
      </c>
      <c r="G1835" t="s">
        <v>280</v>
      </c>
      <c r="H1835" t="s">
        <v>71</v>
      </c>
      <c r="I1835" t="s">
        <v>254</v>
      </c>
    </row>
    <row r="1836" spans="1:9" hidden="1">
      <c r="A1836" t="s">
        <v>6</v>
      </c>
      <c r="B1836" t="s">
        <v>74</v>
      </c>
      <c r="C1836" s="1">
        <v>41764</v>
      </c>
      <c r="D1836" t="s">
        <v>105</v>
      </c>
      <c r="E1836">
        <v>10</v>
      </c>
      <c r="F1836">
        <v>19</v>
      </c>
      <c r="G1836" t="s">
        <v>280</v>
      </c>
      <c r="H1836" t="s">
        <v>71</v>
      </c>
      <c r="I1836" t="s">
        <v>264</v>
      </c>
    </row>
    <row r="1837" spans="1:9" hidden="1">
      <c r="A1837" t="s">
        <v>6</v>
      </c>
      <c r="B1837" t="s">
        <v>74</v>
      </c>
      <c r="C1837" s="1">
        <v>41764</v>
      </c>
      <c r="D1837" t="s">
        <v>21</v>
      </c>
      <c r="E1837">
        <v>10</v>
      </c>
      <c r="F1837">
        <v>19</v>
      </c>
      <c r="G1837" t="s">
        <v>280</v>
      </c>
      <c r="H1837" t="s">
        <v>71</v>
      </c>
      <c r="I1837" t="s">
        <v>220</v>
      </c>
    </row>
    <row r="1838" spans="1:9" hidden="1">
      <c r="A1838" t="s">
        <v>6</v>
      </c>
      <c r="B1838" t="s">
        <v>74</v>
      </c>
      <c r="C1838" s="1">
        <v>41771</v>
      </c>
      <c r="D1838" t="s">
        <v>10</v>
      </c>
      <c r="E1838">
        <v>16</v>
      </c>
      <c r="F1838">
        <v>20</v>
      </c>
      <c r="G1838" t="s">
        <v>280</v>
      </c>
      <c r="H1838" t="s">
        <v>71</v>
      </c>
      <c r="I1838" t="s">
        <v>254</v>
      </c>
    </row>
    <row r="1839" spans="1:9" hidden="1">
      <c r="A1839" t="s">
        <v>6</v>
      </c>
      <c r="B1839" t="s">
        <v>74</v>
      </c>
      <c r="C1839" s="1">
        <v>41771</v>
      </c>
      <c r="D1839" t="s">
        <v>27</v>
      </c>
      <c r="E1839">
        <v>8</v>
      </c>
      <c r="F1839">
        <v>20</v>
      </c>
      <c r="G1839" t="s">
        <v>280</v>
      </c>
      <c r="H1839" t="s">
        <v>71</v>
      </c>
      <c r="I1839" t="s">
        <v>27</v>
      </c>
    </row>
    <row r="1840" spans="1:9" hidden="1">
      <c r="A1840" t="s">
        <v>6</v>
      </c>
      <c r="B1840" t="s">
        <v>74</v>
      </c>
      <c r="C1840" s="1">
        <v>41771</v>
      </c>
      <c r="D1840" t="s">
        <v>21</v>
      </c>
      <c r="E1840">
        <v>16</v>
      </c>
      <c r="F1840">
        <v>20</v>
      </c>
      <c r="G1840" t="s">
        <v>280</v>
      </c>
      <c r="H1840" t="s">
        <v>71</v>
      </c>
      <c r="I1840" t="s">
        <v>220</v>
      </c>
    </row>
    <row r="1841" spans="1:9" hidden="1">
      <c r="A1841" t="s">
        <v>6</v>
      </c>
      <c r="B1841" t="s">
        <v>74</v>
      </c>
      <c r="C1841" s="1">
        <v>41778</v>
      </c>
      <c r="D1841" t="s">
        <v>107</v>
      </c>
      <c r="E1841">
        <v>10</v>
      </c>
      <c r="F1841">
        <v>21</v>
      </c>
      <c r="G1841" t="s">
        <v>280</v>
      </c>
      <c r="H1841" t="s">
        <v>71</v>
      </c>
      <c r="I1841" t="s">
        <v>268</v>
      </c>
    </row>
    <row r="1842" spans="1:9" hidden="1">
      <c r="A1842" t="s">
        <v>6</v>
      </c>
      <c r="B1842" t="s">
        <v>74</v>
      </c>
      <c r="C1842" s="1">
        <v>41778</v>
      </c>
      <c r="D1842" t="s">
        <v>10</v>
      </c>
      <c r="E1842">
        <v>20</v>
      </c>
      <c r="F1842">
        <v>21</v>
      </c>
      <c r="G1842" t="s">
        <v>280</v>
      </c>
      <c r="H1842" t="s">
        <v>71</v>
      </c>
      <c r="I1842" t="s">
        <v>254</v>
      </c>
    </row>
    <row r="1843" spans="1:9" hidden="1">
      <c r="A1843" t="s">
        <v>6</v>
      </c>
      <c r="B1843" t="s">
        <v>74</v>
      </c>
      <c r="C1843" s="1">
        <v>41778</v>
      </c>
      <c r="D1843" t="s">
        <v>105</v>
      </c>
      <c r="E1843">
        <v>10</v>
      </c>
      <c r="F1843">
        <v>21</v>
      </c>
      <c r="G1843" t="s">
        <v>280</v>
      </c>
      <c r="H1843" t="s">
        <v>71</v>
      </c>
      <c r="I1843" t="s">
        <v>264</v>
      </c>
    </row>
    <row r="1844" spans="1:9" hidden="1">
      <c r="A1844" t="s">
        <v>6</v>
      </c>
      <c r="B1844" t="s">
        <v>74</v>
      </c>
      <c r="C1844" s="1">
        <v>41785</v>
      </c>
      <c r="D1844" t="s">
        <v>107</v>
      </c>
      <c r="E1844">
        <v>11</v>
      </c>
      <c r="F1844">
        <v>22</v>
      </c>
      <c r="G1844" t="s">
        <v>280</v>
      </c>
      <c r="H1844" t="s">
        <v>71</v>
      </c>
      <c r="I1844" t="s">
        <v>268</v>
      </c>
    </row>
    <row r="1845" spans="1:9" hidden="1">
      <c r="A1845" t="s">
        <v>6</v>
      </c>
      <c r="B1845" t="s">
        <v>74</v>
      </c>
      <c r="C1845" s="1">
        <v>41785</v>
      </c>
      <c r="D1845" t="s">
        <v>10</v>
      </c>
      <c r="E1845">
        <v>12</v>
      </c>
      <c r="F1845">
        <v>22</v>
      </c>
      <c r="G1845" t="s">
        <v>280</v>
      </c>
      <c r="H1845" t="s">
        <v>71</v>
      </c>
      <c r="I1845" t="s">
        <v>254</v>
      </c>
    </row>
    <row r="1846" spans="1:9" hidden="1">
      <c r="A1846" t="s">
        <v>6</v>
      </c>
      <c r="B1846" t="s">
        <v>74</v>
      </c>
      <c r="C1846" s="1">
        <v>41785</v>
      </c>
      <c r="D1846" t="s">
        <v>64</v>
      </c>
      <c r="E1846">
        <v>17</v>
      </c>
      <c r="F1846">
        <v>22</v>
      </c>
      <c r="G1846" t="s">
        <v>280</v>
      </c>
      <c r="H1846" t="s">
        <v>71</v>
      </c>
      <c r="I1846" t="s">
        <v>215</v>
      </c>
    </row>
    <row r="1847" spans="1:9" hidden="1">
      <c r="A1847" t="s">
        <v>6</v>
      </c>
      <c r="B1847" t="s">
        <v>75</v>
      </c>
      <c r="C1847" s="1">
        <v>41792</v>
      </c>
      <c r="D1847" t="s">
        <v>10</v>
      </c>
      <c r="E1847">
        <v>20</v>
      </c>
      <c r="F1847">
        <v>23</v>
      </c>
      <c r="G1847" t="s">
        <v>280</v>
      </c>
      <c r="H1847" t="s">
        <v>71</v>
      </c>
      <c r="I1847" t="s">
        <v>254</v>
      </c>
    </row>
    <row r="1848" spans="1:9" hidden="1">
      <c r="A1848" t="s">
        <v>6</v>
      </c>
      <c r="B1848" t="s">
        <v>75</v>
      </c>
      <c r="C1848" s="1">
        <v>41792</v>
      </c>
      <c r="D1848" t="s">
        <v>8</v>
      </c>
      <c r="E1848">
        <v>10</v>
      </c>
      <c r="F1848">
        <v>23</v>
      </c>
      <c r="G1848" t="s">
        <v>280</v>
      </c>
      <c r="H1848" t="s">
        <v>71</v>
      </c>
      <c r="I1848" t="s">
        <v>8</v>
      </c>
    </row>
    <row r="1849" spans="1:9" hidden="1">
      <c r="A1849" t="s">
        <v>6</v>
      </c>
      <c r="B1849" t="s">
        <v>75</v>
      </c>
      <c r="C1849" s="1">
        <v>41792</v>
      </c>
      <c r="D1849" t="s">
        <v>21</v>
      </c>
      <c r="E1849">
        <v>10</v>
      </c>
      <c r="F1849">
        <v>23</v>
      </c>
      <c r="G1849" t="s">
        <v>280</v>
      </c>
      <c r="H1849" t="s">
        <v>71</v>
      </c>
      <c r="I1849" t="s">
        <v>220</v>
      </c>
    </row>
    <row r="1850" spans="1:9" hidden="1">
      <c r="A1850" t="s">
        <v>6</v>
      </c>
      <c r="B1850" t="s">
        <v>75</v>
      </c>
      <c r="C1850" s="1">
        <v>41799</v>
      </c>
      <c r="D1850" t="s">
        <v>10</v>
      </c>
      <c r="E1850">
        <v>15</v>
      </c>
      <c r="F1850">
        <v>24</v>
      </c>
      <c r="G1850" t="s">
        <v>280</v>
      </c>
      <c r="H1850" t="s">
        <v>71</v>
      </c>
      <c r="I1850" t="s">
        <v>254</v>
      </c>
    </row>
    <row r="1851" spans="1:9" hidden="1">
      <c r="A1851" t="s">
        <v>6</v>
      </c>
      <c r="B1851" t="s">
        <v>75</v>
      </c>
      <c r="C1851" s="1">
        <v>41799</v>
      </c>
      <c r="D1851" t="s">
        <v>13</v>
      </c>
      <c r="E1851">
        <v>10</v>
      </c>
      <c r="F1851">
        <v>24</v>
      </c>
      <c r="G1851" t="s">
        <v>280</v>
      </c>
      <c r="H1851" t="s">
        <v>71</v>
      </c>
      <c r="I1851" t="s">
        <v>13</v>
      </c>
    </row>
    <row r="1852" spans="1:9" hidden="1">
      <c r="A1852" t="s">
        <v>6</v>
      </c>
      <c r="B1852" t="s">
        <v>75</v>
      </c>
      <c r="C1852" s="1">
        <v>41799</v>
      </c>
      <c r="D1852" t="s">
        <v>21</v>
      </c>
      <c r="E1852">
        <v>15</v>
      </c>
      <c r="F1852">
        <v>24</v>
      </c>
      <c r="G1852" t="s">
        <v>280</v>
      </c>
      <c r="H1852" t="s">
        <v>71</v>
      </c>
      <c r="I1852" t="s">
        <v>220</v>
      </c>
    </row>
    <row r="1853" spans="1:9" hidden="1">
      <c r="A1853" t="s">
        <v>6</v>
      </c>
      <c r="B1853" t="s">
        <v>75</v>
      </c>
      <c r="C1853" s="1">
        <v>41806</v>
      </c>
      <c r="D1853" t="s">
        <v>82</v>
      </c>
      <c r="E1853">
        <v>16</v>
      </c>
      <c r="F1853">
        <v>25</v>
      </c>
      <c r="G1853" t="s">
        <v>280</v>
      </c>
      <c r="H1853" t="s">
        <v>71</v>
      </c>
      <c r="I1853" t="s">
        <v>217</v>
      </c>
    </row>
    <row r="1854" spans="1:9" hidden="1">
      <c r="A1854" t="s">
        <v>6</v>
      </c>
      <c r="B1854" t="s">
        <v>75</v>
      </c>
      <c r="C1854" s="1">
        <v>41806</v>
      </c>
      <c r="D1854" t="s">
        <v>10</v>
      </c>
      <c r="E1854">
        <v>16</v>
      </c>
      <c r="F1854">
        <v>25</v>
      </c>
      <c r="G1854" t="s">
        <v>280</v>
      </c>
      <c r="H1854" t="s">
        <v>71</v>
      </c>
      <c r="I1854" t="s">
        <v>254</v>
      </c>
    </row>
    <row r="1855" spans="1:9" hidden="1">
      <c r="A1855" t="s">
        <v>6</v>
      </c>
      <c r="B1855" t="s">
        <v>75</v>
      </c>
      <c r="C1855" s="1">
        <v>41806</v>
      </c>
      <c r="D1855" t="s">
        <v>27</v>
      </c>
      <c r="E1855">
        <v>8</v>
      </c>
      <c r="F1855">
        <v>25</v>
      </c>
      <c r="G1855" t="s">
        <v>280</v>
      </c>
      <c r="H1855" t="s">
        <v>71</v>
      </c>
      <c r="I1855" t="s">
        <v>27</v>
      </c>
    </row>
    <row r="1856" spans="1:9" hidden="1">
      <c r="A1856" t="s">
        <v>6</v>
      </c>
      <c r="B1856" t="s">
        <v>75</v>
      </c>
      <c r="C1856" s="1">
        <v>41813</v>
      </c>
      <c r="D1856" t="s">
        <v>107</v>
      </c>
      <c r="E1856">
        <v>10</v>
      </c>
      <c r="F1856">
        <v>26</v>
      </c>
      <c r="G1856" t="s">
        <v>280</v>
      </c>
      <c r="H1856" t="s">
        <v>71</v>
      </c>
      <c r="I1856" t="s">
        <v>268</v>
      </c>
    </row>
    <row r="1857" spans="1:9" hidden="1">
      <c r="A1857" t="s">
        <v>6</v>
      </c>
      <c r="B1857" t="s">
        <v>75</v>
      </c>
      <c r="C1857" s="1">
        <v>41813</v>
      </c>
      <c r="D1857" t="s">
        <v>82</v>
      </c>
      <c r="E1857">
        <v>20</v>
      </c>
      <c r="F1857">
        <v>26</v>
      </c>
      <c r="G1857" t="s">
        <v>280</v>
      </c>
      <c r="H1857" t="s">
        <v>71</v>
      </c>
      <c r="I1857" t="s">
        <v>217</v>
      </c>
    </row>
    <row r="1858" spans="1:9" hidden="1">
      <c r="A1858" t="s">
        <v>6</v>
      </c>
      <c r="B1858" t="s">
        <v>75</v>
      </c>
      <c r="C1858" s="1">
        <v>41813</v>
      </c>
      <c r="D1858" t="s">
        <v>8</v>
      </c>
      <c r="E1858">
        <v>10</v>
      </c>
      <c r="F1858">
        <v>26</v>
      </c>
      <c r="G1858" t="s">
        <v>280</v>
      </c>
      <c r="H1858" t="s">
        <v>71</v>
      </c>
      <c r="I1858" t="s">
        <v>8</v>
      </c>
    </row>
    <row r="1859" spans="1:9" hidden="1">
      <c r="A1859" t="s">
        <v>6</v>
      </c>
      <c r="B1859" t="s">
        <v>75</v>
      </c>
      <c r="C1859" s="1">
        <v>41820</v>
      </c>
      <c r="D1859" t="s">
        <v>10</v>
      </c>
      <c r="E1859">
        <v>25</v>
      </c>
      <c r="F1859">
        <v>27</v>
      </c>
      <c r="G1859" t="s">
        <v>280</v>
      </c>
      <c r="H1859" t="s">
        <v>71</v>
      </c>
      <c r="I1859" t="s">
        <v>254</v>
      </c>
    </row>
    <row r="1860" spans="1:9" hidden="1">
      <c r="A1860" t="s">
        <v>6</v>
      </c>
      <c r="B1860" t="s">
        <v>75</v>
      </c>
      <c r="C1860" s="1">
        <v>41820</v>
      </c>
      <c r="D1860" t="s">
        <v>8</v>
      </c>
      <c r="E1860">
        <v>5</v>
      </c>
      <c r="F1860">
        <v>27</v>
      </c>
      <c r="G1860" t="s">
        <v>280</v>
      </c>
      <c r="H1860" t="s">
        <v>71</v>
      </c>
      <c r="I1860" t="s">
        <v>8</v>
      </c>
    </row>
    <row r="1861" spans="1:9" hidden="1">
      <c r="A1861" t="s">
        <v>6</v>
      </c>
      <c r="B1861" t="s">
        <v>75</v>
      </c>
      <c r="C1861" s="1">
        <v>41820</v>
      </c>
      <c r="D1861" t="s">
        <v>76</v>
      </c>
      <c r="E1861">
        <v>10</v>
      </c>
      <c r="F1861">
        <v>27</v>
      </c>
      <c r="G1861" t="s">
        <v>280</v>
      </c>
      <c r="H1861" t="s">
        <v>71</v>
      </c>
      <c r="I1861" t="s">
        <v>207</v>
      </c>
    </row>
    <row r="1862" spans="1:9" hidden="1">
      <c r="A1862" t="s">
        <v>6</v>
      </c>
      <c r="B1862" t="s">
        <v>77</v>
      </c>
      <c r="C1862" s="1">
        <v>41827</v>
      </c>
      <c r="D1862" t="s">
        <v>82</v>
      </c>
      <c r="E1862">
        <v>20</v>
      </c>
      <c r="F1862">
        <v>28</v>
      </c>
      <c r="G1862" t="s">
        <v>280</v>
      </c>
      <c r="H1862" t="s">
        <v>71</v>
      </c>
      <c r="I1862" t="s">
        <v>217</v>
      </c>
    </row>
    <row r="1863" spans="1:9" hidden="1">
      <c r="A1863" t="s">
        <v>6</v>
      </c>
      <c r="B1863" t="s">
        <v>77</v>
      </c>
      <c r="C1863" s="1">
        <v>41827</v>
      </c>
      <c r="D1863" t="s">
        <v>10</v>
      </c>
      <c r="E1863">
        <v>10</v>
      </c>
      <c r="F1863">
        <v>28</v>
      </c>
      <c r="G1863" t="s">
        <v>280</v>
      </c>
      <c r="H1863" t="s">
        <v>71</v>
      </c>
      <c r="I1863" t="s">
        <v>254</v>
      </c>
    </row>
    <row r="1864" spans="1:9" hidden="1">
      <c r="A1864" t="s">
        <v>6</v>
      </c>
      <c r="B1864" t="s">
        <v>77</v>
      </c>
      <c r="C1864" s="1">
        <v>41827</v>
      </c>
      <c r="D1864" t="s">
        <v>21</v>
      </c>
      <c r="E1864">
        <v>10</v>
      </c>
      <c r="F1864">
        <v>28</v>
      </c>
      <c r="G1864" t="s">
        <v>280</v>
      </c>
      <c r="H1864" t="s">
        <v>71</v>
      </c>
      <c r="I1864" t="s">
        <v>220</v>
      </c>
    </row>
    <row r="1865" spans="1:9" hidden="1">
      <c r="A1865" t="s">
        <v>6</v>
      </c>
      <c r="B1865" t="s">
        <v>77</v>
      </c>
      <c r="C1865" s="1">
        <v>41834</v>
      </c>
      <c r="D1865" t="s">
        <v>82</v>
      </c>
      <c r="E1865">
        <v>15</v>
      </c>
      <c r="F1865">
        <v>29</v>
      </c>
      <c r="G1865" t="s">
        <v>280</v>
      </c>
      <c r="H1865" t="s">
        <v>71</v>
      </c>
      <c r="I1865" t="s">
        <v>217</v>
      </c>
    </row>
    <row r="1866" spans="1:9" hidden="1">
      <c r="A1866" t="s">
        <v>6</v>
      </c>
      <c r="B1866" t="s">
        <v>77</v>
      </c>
      <c r="C1866" s="1">
        <v>41834</v>
      </c>
      <c r="D1866" t="s">
        <v>10</v>
      </c>
      <c r="E1866">
        <v>15</v>
      </c>
      <c r="F1866">
        <v>29</v>
      </c>
      <c r="G1866" t="s">
        <v>280</v>
      </c>
      <c r="H1866" t="s">
        <v>71</v>
      </c>
      <c r="I1866" t="s">
        <v>254</v>
      </c>
    </row>
    <row r="1867" spans="1:9" hidden="1">
      <c r="A1867" t="s">
        <v>6</v>
      </c>
      <c r="B1867" t="s">
        <v>77</v>
      </c>
      <c r="C1867" s="1">
        <v>41834</v>
      </c>
      <c r="D1867" t="s">
        <v>21</v>
      </c>
      <c r="E1867">
        <v>10</v>
      </c>
      <c r="F1867">
        <v>29</v>
      </c>
      <c r="G1867" t="s">
        <v>280</v>
      </c>
      <c r="H1867" t="s">
        <v>71</v>
      </c>
      <c r="I1867" t="s">
        <v>220</v>
      </c>
    </row>
    <row r="1868" spans="1:9" hidden="1">
      <c r="A1868" t="s">
        <v>6</v>
      </c>
      <c r="B1868" t="s">
        <v>77</v>
      </c>
      <c r="C1868" s="1">
        <v>41841</v>
      </c>
      <c r="D1868" t="s">
        <v>82</v>
      </c>
      <c r="E1868">
        <v>10</v>
      </c>
      <c r="F1868">
        <v>30</v>
      </c>
      <c r="G1868" t="s">
        <v>280</v>
      </c>
      <c r="H1868" t="s">
        <v>71</v>
      </c>
      <c r="I1868" t="s">
        <v>217</v>
      </c>
    </row>
    <row r="1869" spans="1:9" hidden="1">
      <c r="A1869" t="s">
        <v>6</v>
      </c>
      <c r="B1869" t="s">
        <v>77</v>
      </c>
      <c r="C1869" s="1">
        <v>41841</v>
      </c>
      <c r="D1869" t="s">
        <v>10</v>
      </c>
      <c r="E1869">
        <v>16</v>
      </c>
      <c r="F1869">
        <v>30</v>
      </c>
      <c r="G1869" t="s">
        <v>280</v>
      </c>
      <c r="H1869" t="s">
        <v>71</v>
      </c>
      <c r="I1869" t="s">
        <v>254</v>
      </c>
    </row>
    <row r="1870" spans="1:9" hidden="1">
      <c r="A1870" t="s">
        <v>6</v>
      </c>
      <c r="B1870" t="s">
        <v>77</v>
      </c>
      <c r="C1870" s="1">
        <v>41841</v>
      </c>
      <c r="D1870" t="s">
        <v>8</v>
      </c>
      <c r="E1870">
        <v>14</v>
      </c>
      <c r="F1870">
        <v>30</v>
      </c>
      <c r="G1870" t="s">
        <v>280</v>
      </c>
      <c r="H1870" t="s">
        <v>71</v>
      </c>
      <c r="I1870" t="s">
        <v>8</v>
      </c>
    </row>
    <row r="1871" spans="1:9" hidden="1">
      <c r="A1871" t="s">
        <v>6</v>
      </c>
      <c r="B1871" t="s">
        <v>77</v>
      </c>
      <c r="C1871" s="1">
        <v>41848</v>
      </c>
      <c r="D1871" t="s">
        <v>10</v>
      </c>
      <c r="E1871">
        <v>20</v>
      </c>
      <c r="F1871">
        <v>31</v>
      </c>
      <c r="G1871" t="s">
        <v>280</v>
      </c>
      <c r="H1871" t="s">
        <v>71</v>
      </c>
      <c r="I1871" t="s">
        <v>254</v>
      </c>
    </row>
    <row r="1872" spans="1:9" hidden="1">
      <c r="A1872" t="s">
        <v>6</v>
      </c>
      <c r="B1872" t="s">
        <v>77</v>
      </c>
      <c r="C1872" s="1">
        <v>41848</v>
      </c>
      <c r="D1872" t="s">
        <v>8</v>
      </c>
      <c r="E1872">
        <v>12</v>
      </c>
      <c r="F1872">
        <v>31</v>
      </c>
      <c r="G1872" t="s">
        <v>280</v>
      </c>
      <c r="H1872" t="s">
        <v>71</v>
      </c>
      <c r="I1872" t="s">
        <v>8</v>
      </c>
    </row>
    <row r="1873" spans="1:9" hidden="1">
      <c r="A1873" t="s">
        <v>6</v>
      </c>
      <c r="B1873" t="s">
        <v>77</v>
      </c>
      <c r="C1873" s="1">
        <v>41848</v>
      </c>
      <c r="D1873" t="s">
        <v>27</v>
      </c>
      <c r="E1873">
        <v>8</v>
      </c>
      <c r="F1873">
        <v>31</v>
      </c>
      <c r="G1873" t="s">
        <v>280</v>
      </c>
      <c r="H1873" t="s">
        <v>71</v>
      </c>
      <c r="I1873" t="s">
        <v>27</v>
      </c>
    </row>
    <row r="1874" spans="1:9">
      <c r="A1874" t="s">
        <v>6</v>
      </c>
      <c r="B1874" t="s">
        <v>79</v>
      </c>
      <c r="C1874" s="1">
        <v>41855</v>
      </c>
      <c r="D1874" t="s">
        <v>82</v>
      </c>
      <c r="E1874">
        <v>10</v>
      </c>
      <c r="F1874">
        <v>32</v>
      </c>
      <c r="G1874" t="s">
        <v>280</v>
      </c>
      <c r="H1874" t="s">
        <v>71</v>
      </c>
      <c r="I1874" t="s">
        <v>217</v>
      </c>
    </row>
    <row r="1875" spans="1:9">
      <c r="A1875" t="s">
        <v>6</v>
      </c>
      <c r="B1875" t="s">
        <v>79</v>
      </c>
      <c r="C1875" s="1">
        <v>41855</v>
      </c>
      <c r="D1875" t="s">
        <v>10</v>
      </c>
      <c r="E1875">
        <v>16</v>
      </c>
      <c r="F1875">
        <v>32</v>
      </c>
      <c r="G1875" t="s">
        <v>280</v>
      </c>
      <c r="H1875" t="s">
        <v>71</v>
      </c>
      <c r="I1875" t="s">
        <v>254</v>
      </c>
    </row>
    <row r="1876" spans="1:9">
      <c r="A1876" t="s">
        <v>6</v>
      </c>
      <c r="B1876" t="s">
        <v>79</v>
      </c>
      <c r="C1876" s="1">
        <v>41855</v>
      </c>
      <c r="D1876" t="s">
        <v>78</v>
      </c>
      <c r="E1876">
        <v>8</v>
      </c>
      <c r="F1876">
        <v>32</v>
      </c>
      <c r="G1876" t="s">
        <v>280</v>
      </c>
      <c r="H1876" t="s">
        <v>71</v>
      </c>
      <c r="I1876" t="s">
        <v>208</v>
      </c>
    </row>
    <row r="1877" spans="1:9">
      <c r="A1877" t="s">
        <v>6</v>
      </c>
      <c r="B1877" t="s">
        <v>79</v>
      </c>
      <c r="C1877" s="1">
        <v>41855</v>
      </c>
      <c r="D1877" t="s">
        <v>64</v>
      </c>
      <c r="E1877">
        <v>4</v>
      </c>
      <c r="F1877">
        <v>32</v>
      </c>
      <c r="G1877" t="s">
        <v>280</v>
      </c>
      <c r="H1877" t="s">
        <v>71</v>
      </c>
      <c r="I1877" t="s">
        <v>215</v>
      </c>
    </row>
    <row r="1878" spans="1:9">
      <c r="A1878" t="s">
        <v>6</v>
      </c>
      <c r="B1878" t="s">
        <v>79</v>
      </c>
      <c r="C1878" s="1">
        <v>41855</v>
      </c>
      <c r="D1878" t="s">
        <v>21</v>
      </c>
      <c r="E1878">
        <v>2</v>
      </c>
      <c r="F1878">
        <v>32</v>
      </c>
      <c r="G1878" t="s">
        <v>280</v>
      </c>
      <c r="H1878" t="s">
        <v>71</v>
      </c>
      <c r="I1878" t="s">
        <v>220</v>
      </c>
    </row>
    <row r="1879" spans="1:9">
      <c r="A1879" t="s">
        <v>6</v>
      </c>
      <c r="B1879" t="s">
        <v>79</v>
      </c>
      <c r="C1879" s="1">
        <v>41862</v>
      </c>
      <c r="D1879" t="s">
        <v>82</v>
      </c>
      <c r="E1879">
        <v>10</v>
      </c>
      <c r="F1879">
        <v>33</v>
      </c>
      <c r="G1879" t="s">
        <v>280</v>
      </c>
      <c r="H1879" t="s">
        <v>71</v>
      </c>
      <c r="I1879" t="s">
        <v>217</v>
      </c>
    </row>
    <row r="1880" spans="1:9">
      <c r="A1880" t="s">
        <v>6</v>
      </c>
      <c r="B1880" t="s">
        <v>79</v>
      </c>
      <c r="C1880" s="1">
        <v>41862</v>
      </c>
      <c r="D1880" t="s">
        <v>10</v>
      </c>
      <c r="E1880">
        <v>20</v>
      </c>
      <c r="F1880">
        <v>33</v>
      </c>
      <c r="G1880" t="s">
        <v>280</v>
      </c>
      <c r="H1880" t="s">
        <v>71</v>
      </c>
      <c r="I1880" t="s">
        <v>254</v>
      </c>
    </row>
    <row r="1881" spans="1:9">
      <c r="A1881" t="s">
        <v>6</v>
      </c>
      <c r="B1881" t="s">
        <v>79</v>
      </c>
      <c r="C1881" s="1">
        <v>41862</v>
      </c>
      <c r="D1881" t="s">
        <v>21</v>
      </c>
      <c r="E1881">
        <v>10</v>
      </c>
      <c r="F1881">
        <v>33</v>
      </c>
      <c r="G1881" t="s">
        <v>280</v>
      </c>
      <c r="H1881" t="s">
        <v>71</v>
      </c>
      <c r="I1881" t="s">
        <v>220</v>
      </c>
    </row>
    <row r="1882" spans="1:9">
      <c r="A1882" t="s">
        <v>6</v>
      </c>
      <c r="B1882" t="s">
        <v>79</v>
      </c>
      <c r="C1882" s="1">
        <v>41869</v>
      </c>
      <c r="D1882" t="s">
        <v>82</v>
      </c>
      <c r="E1882">
        <v>10</v>
      </c>
      <c r="F1882">
        <v>34</v>
      </c>
      <c r="G1882" t="s">
        <v>280</v>
      </c>
      <c r="H1882" t="s">
        <v>71</v>
      </c>
      <c r="I1882" t="s">
        <v>217</v>
      </c>
    </row>
    <row r="1883" spans="1:9">
      <c r="A1883" t="s">
        <v>6</v>
      </c>
      <c r="B1883" t="s">
        <v>79</v>
      </c>
      <c r="C1883" s="1">
        <v>41869</v>
      </c>
      <c r="D1883" t="s">
        <v>10</v>
      </c>
      <c r="E1883">
        <v>20</v>
      </c>
      <c r="F1883">
        <v>34</v>
      </c>
      <c r="G1883" t="s">
        <v>280</v>
      </c>
      <c r="H1883" t="s">
        <v>71</v>
      </c>
      <c r="I1883" t="s">
        <v>254</v>
      </c>
    </row>
    <row r="1884" spans="1:9">
      <c r="A1884" t="s">
        <v>6</v>
      </c>
      <c r="B1884" t="s">
        <v>79</v>
      </c>
      <c r="C1884" s="1">
        <v>41869</v>
      </c>
      <c r="D1884" t="s">
        <v>21</v>
      </c>
      <c r="E1884">
        <v>10</v>
      </c>
      <c r="F1884">
        <v>34</v>
      </c>
      <c r="G1884" t="s">
        <v>280</v>
      </c>
      <c r="H1884" t="s">
        <v>71</v>
      </c>
      <c r="I1884" t="s">
        <v>220</v>
      </c>
    </row>
    <row r="1885" spans="1:9">
      <c r="A1885" t="s">
        <v>6</v>
      </c>
      <c r="B1885" t="s">
        <v>79</v>
      </c>
      <c r="C1885" s="1">
        <v>41876</v>
      </c>
      <c r="D1885" t="s">
        <v>82</v>
      </c>
      <c r="E1885">
        <v>6</v>
      </c>
      <c r="F1885">
        <v>35</v>
      </c>
      <c r="G1885" t="s">
        <v>280</v>
      </c>
      <c r="H1885" t="s">
        <v>71</v>
      </c>
      <c r="I1885" t="s">
        <v>217</v>
      </c>
    </row>
    <row r="1886" spans="1:9">
      <c r="A1886" t="s">
        <v>6</v>
      </c>
      <c r="B1886" t="s">
        <v>79</v>
      </c>
      <c r="C1886" s="1">
        <v>41876</v>
      </c>
      <c r="D1886" t="s">
        <v>10</v>
      </c>
      <c r="E1886">
        <v>14</v>
      </c>
      <c r="F1886">
        <v>35</v>
      </c>
      <c r="G1886" t="s">
        <v>280</v>
      </c>
      <c r="H1886" t="s">
        <v>71</v>
      </c>
      <c r="I1886" t="s">
        <v>254</v>
      </c>
    </row>
    <row r="1887" spans="1:9">
      <c r="A1887" t="s">
        <v>6</v>
      </c>
      <c r="B1887" t="s">
        <v>79</v>
      </c>
      <c r="C1887" s="1">
        <v>41876</v>
      </c>
      <c r="D1887" t="s">
        <v>21</v>
      </c>
      <c r="E1887">
        <v>20</v>
      </c>
      <c r="F1887">
        <v>35</v>
      </c>
      <c r="G1887" t="s">
        <v>280</v>
      </c>
      <c r="H1887" t="s">
        <v>71</v>
      </c>
      <c r="I1887" t="s">
        <v>220</v>
      </c>
    </row>
    <row r="1888" spans="1:9" hidden="1">
      <c r="A1888" t="s">
        <v>6</v>
      </c>
      <c r="B1888" t="s">
        <v>81</v>
      </c>
      <c r="C1888" s="1">
        <v>41883</v>
      </c>
      <c r="D1888" t="s">
        <v>82</v>
      </c>
      <c r="E1888">
        <v>11</v>
      </c>
      <c r="F1888">
        <v>36</v>
      </c>
      <c r="G1888" t="s">
        <v>280</v>
      </c>
      <c r="H1888" t="s">
        <v>71</v>
      </c>
      <c r="I1888" t="s">
        <v>217</v>
      </c>
    </row>
    <row r="1889" spans="1:9" hidden="1">
      <c r="A1889" t="s">
        <v>6</v>
      </c>
      <c r="B1889" t="s">
        <v>81</v>
      </c>
      <c r="C1889" s="1">
        <v>41883</v>
      </c>
      <c r="D1889" t="s">
        <v>10</v>
      </c>
      <c r="E1889">
        <v>20</v>
      </c>
      <c r="F1889">
        <v>36</v>
      </c>
      <c r="G1889" t="s">
        <v>280</v>
      </c>
      <c r="H1889" t="s">
        <v>71</v>
      </c>
      <c r="I1889" t="s">
        <v>254</v>
      </c>
    </row>
    <row r="1890" spans="1:9" hidden="1">
      <c r="A1890" t="s">
        <v>6</v>
      </c>
      <c r="B1890" t="s">
        <v>81</v>
      </c>
      <c r="C1890" s="1">
        <v>41883</v>
      </c>
      <c r="D1890" t="s">
        <v>21</v>
      </c>
      <c r="E1890">
        <v>9</v>
      </c>
      <c r="F1890">
        <v>36</v>
      </c>
      <c r="G1890" t="s">
        <v>280</v>
      </c>
      <c r="H1890" t="s">
        <v>71</v>
      </c>
      <c r="I1890" t="s">
        <v>220</v>
      </c>
    </row>
    <row r="1891" spans="1:9" hidden="1">
      <c r="A1891" t="s">
        <v>6</v>
      </c>
      <c r="B1891" t="s">
        <v>81</v>
      </c>
      <c r="C1891" s="1">
        <v>41890</v>
      </c>
      <c r="D1891" t="s">
        <v>82</v>
      </c>
      <c r="E1891">
        <v>6</v>
      </c>
      <c r="F1891">
        <v>37</v>
      </c>
      <c r="G1891" t="s">
        <v>280</v>
      </c>
      <c r="H1891" t="s">
        <v>71</v>
      </c>
      <c r="I1891" t="s">
        <v>217</v>
      </c>
    </row>
    <row r="1892" spans="1:9" hidden="1">
      <c r="A1892" t="s">
        <v>6</v>
      </c>
      <c r="B1892" t="s">
        <v>81</v>
      </c>
      <c r="C1892" s="1">
        <v>41890</v>
      </c>
      <c r="D1892" t="s">
        <v>10</v>
      </c>
      <c r="E1892">
        <v>6</v>
      </c>
      <c r="F1892">
        <v>37</v>
      </c>
      <c r="G1892" t="s">
        <v>280</v>
      </c>
      <c r="H1892" t="s">
        <v>71</v>
      </c>
      <c r="I1892" t="s">
        <v>254</v>
      </c>
    </row>
    <row r="1893" spans="1:9" hidden="1">
      <c r="A1893" t="s">
        <v>6</v>
      </c>
      <c r="B1893" t="s">
        <v>81</v>
      </c>
      <c r="C1893" s="1">
        <v>41890</v>
      </c>
      <c r="D1893" t="s">
        <v>30</v>
      </c>
      <c r="E1893">
        <v>8</v>
      </c>
      <c r="F1893">
        <v>37</v>
      </c>
      <c r="G1893" t="s">
        <v>280</v>
      </c>
      <c r="H1893" t="s">
        <v>71</v>
      </c>
      <c r="I1893" t="s">
        <v>30</v>
      </c>
    </row>
    <row r="1894" spans="1:9" hidden="1">
      <c r="A1894" t="s">
        <v>6</v>
      </c>
      <c r="B1894" t="s">
        <v>81</v>
      </c>
      <c r="C1894" s="1">
        <v>41890</v>
      </c>
      <c r="D1894" t="s">
        <v>27</v>
      </c>
      <c r="E1894">
        <v>8</v>
      </c>
      <c r="F1894">
        <v>37</v>
      </c>
      <c r="G1894" t="s">
        <v>280</v>
      </c>
      <c r="H1894" t="s">
        <v>71</v>
      </c>
      <c r="I1894" t="s">
        <v>27</v>
      </c>
    </row>
    <row r="1895" spans="1:9" hidden="1">
      <c r="A1895" t="s">
        <v>6</v>
      </c>
      <c r="B1895" t="s">
        <v>81</v>
      </c>
      <c r="C1895" s="1">
        <v>41890</v>
      </c>
      <c r="D1895" t="s">
        <v>21</v>
      </c>
      <c r="E1895">
        <v>12</v>
      </c>
      <c r="F1895">
        <v>37</v>
      </c>
      <c r="G1895" t="s">
        <v>280</v>
      </c>
      <c r="H1895" t="s">
        <v>71</v>
      </c>
      <c r="I1895" t="s">
        <v>220</v>
      </c>
    </row>
    <row r="1896" spans="1:9" hidden="1">
      <c r="A1896" t="s">
        <v>6</v>
      </c>
      <c r="B1896" t="s">
        <v>81</v>
      </c>
      <c r="C1896" s="1">
        <v>41897</v>
      </c>
      <c r="D1896" t="s">
        <v>82</v>
      </c>
      <c r="E1896">
        <v>10</v>
      </c>
      <c r="F1896">
        <v>38</v>
      </c>
      <c r="G1896" t="s">
        <v>280</v>
      </c>
      <c r="H1896" t="s">
        <v>71</v>
      </c>
      <c r="I1896" t="s">
        <v>217</v>
      </c>
    </row>
    <row r="1897" spans="1:9" hidden="1">
      <c r="A1897" t="s">
        <v>6</v>
      </c>
      <c r="B1897" t="s">
        <v>81</v>
      </c>
      <c r="C1897" s="1">
        <v>41897</v>
      </c>
      <c r="D1897" t="s">
        <v>10</v>
      </c>
      <c r="E1897">
        <v>20</v>
      </c>
      <c r="F1897">
        <v>38</v>
      </c>
      <c r="G1897" t="s">
        <v>280</v>
      </c>
      <c r="H1897" t="s">
        <v>71</v>
      </c>
      <c r="I1897" t="s">
        <v>254</v>
      </c>
    </row>
    <row r="1898" spans="1:9" hidden="1">
      <c r="A1898" t="s">
        <v>6</v>
      </c>
      <c r="B1898" t="s">
        <v>81</v>
      </c>
      <c r="C1898" s="1">
        <v>41897</v>
      </c>
      <c r="D1898" t="s">
        <v>21</v>
      </c>
      <c r="E1898">
        <v>10</v>
      </c>
      <c r="F1898">
        <v>38</v>
      </c>
      <c r="G1898" t="s">
        <v>280</v>
      </c>
      <c r="H1898" t="s">
        <v>71</v>
      </c>
      <c r="I1898" t="s">
        <v>220</v>
      </c>
    </row>
    <row r="1899" spans="1:9" hidden="1">
      <c r="A1899" t="s">
        <v>6</v>
      </c>
      <c r="B1899" t="s">
        <v>81</v>
      </c>
      <c r="C1899" s="1">
        <v>41904</v>
      </c>
      <c r="D1899" t="s">
        <v>82</v>
      </c>
      <c r="E1899">
        <v>5</v>
      </c>
      <c r="F1899">
        <v>39</v>
      </c>
      <c r="G1899" t="s">
        <v>280</v>
      </c>
      <c r="H1899" t="s">
        <v>71</v>
      </c>
      <c r="I1899" t="s">
        <v>217</v>
      </c>
    </row>
    <row r="1900" spans="1:9" hidden="1">
      <c r="A1900" t="s">
        <v>6</v>
      </c>
      <c r="B1900" t="s">
        <v>81</v>
      </c>
      <c r="C1900" s="1">
        <v>41904</v>
      </c>
      <c r="D1900" t="s">
        <v>10</v>
      </c>
      <c r="E1900">
        <v>10</v>
      </c>
      <c r="F1900">
        <v>39</v>
      </c>
      <c r="G1900" t="s">
        <v>280</v>
      </c>
      <c r="H1900" t="s">
        <v>71</v>
      </c>
      <c r="I1900" t="s">
        <v>254</v>
      </c>
    </row>
    <row r="1901" spans="1:9" hidden="1">
      <c r="A1901" t="s">
        <v>6</v>
      </c>
      <c r="B1901" t="s">
        <v>81</v>
      </c>
      <c r="C1901" s="1">
        <v>41904</v>
      </c>
      <c r="D1901" t="s">
        <v>21</v>
      </c>
      <c r="E1901">
        <v>25</v>
      </c>
      <c r="F1901">
        <v>39</v>
      </c>
      <c r="G1901" t="s">
        <v>280</v>
      </c>
      <c r="H1901" t="s">
        <v>71</v>
      </c>
      <c r="I1901" t="s">
        <v>220</v>
      </c>
    </row>
    <row r="1902" spans="1:9" hidden="1">
      <c r="A1902" t="s">
        <v>6</v>
      </c>
      <c r="B1902" t="s">
        <v>81</v>
      </c>
      <c r="C1902" s="1">
        <v>41911</v>
      </c>
      <c r="D1902" t="s">
        <v>30</v>
      </c>
      <c r="E1902">
        <v>24</v>
      </c>
      <c r="F1902">
        <v>40</v>
      </c>
      <c r="G1902" t="s">
        <v>280</v>
      </c>
      <c r="H1902" t="s">
        <v>71</v>
      </c>
      <c r="I1902" t="s">
        <v>30</v>
      </c>
    </row>
    <row r="1903" spans="1:9" hidden="1">
      <c r="A1903" t="s">
        <v>6</v>
      </c>
      <c r="B1903" t="s">
        <v>81</v>
      </c>
      <c r="C1903" s="1">
        <v>41911</v>
      </c>
      <c r="D1903" t="s">
        <v>27</v>
      </c>
      <c r="E1903">
        <v>16</v>
      </c>
      <c r="F1903">
        <v>40</v>
      </c>
      <c r="G1903" t="s">
        <v>280</v>
      </c>
      <c r="H1903" t="s">
        <v>71</v>
      </c>
      <c r="I1903" t="s">
        <v>27</v>
      </c>
    </row>
    <row r="1904" spans="1:9" hidden="1">
      <c r="A1904" t="s">
        <v>6</v>
      </c>
      <c r="B1904" t="s">
        <v>183</v>
      </c>
      <c r="C1904" s="1">
        <v>41918</v>
      </c>
      <c r="D1904" t="s">
        <v>10</v>
      </c>
      <c r="E1904">
        <v>12</v>
      </c>
      <c r="F1904">
        <v>41</v>
      </c>
      <c r="G1904" t="s">
        <v>280</v>
      </c>
      <c r="H1904" t="s">
        <v>71</v>
      </c>
      <c r="I1904" t="s">
        <v>254</v>
      </c>
    </row>
    <row r="1905" spans="1:9" hidden="1">
      <c r="A1905" t="s">
        <v>6</v>
      </c>
      <c r="B1905" t="s">
        <v>183</v>
      </c>
      <c r="C1905" s="1">
        <v>41918</v>
      </c>
      <c r="D1905" t="s">
        <v>30</v>
      </c>
      <c r="E1905">
        <v>8</v>
      </c>
      <c r="F1905">
        <v>41</v>
      </c>
      <c r="G1905" t="s">
        <v>280</v>
      </c>
      <c r="H1905" t="s">
        <v>71</v>
      </c>
      <c r="I1905" t="s">
        <v>30</v>
      </c>
    </row>
    <row r="1906" spans="1:9" hidden="1">
      <c r="A1906" t="s">
        <v>6</v>
      </c>
      <c r="B1906" t="s">
        <v>183</v>
      </c>
      <c r="C1906" s="1">
        <v>41918</v>
      </c>
      <c r="D1906" t="s">
        <v>21</v>
      </c>
      <c r="E1906">
        <v>20</v>
      </c>
      <c r="F1906">
        <v>41</v>
      </c>
      <c r="G1906" t="s">
        <v>280</v>
      </c>
      <c r="H1906" t="s">
        <v>71</v>
      </c>
      <c r="I1906" t="s">
        <v>220</v>
      </c>
    </row>
    <row r="1907" spans="1:9" hidden="1">
      <c r="A1907" t="s">
        <v>6</v>
      </c>
      <c r="B1907" t="s">
        <v>183</v>
      </c>
      <c r="C1907" s="1">
        <v>41925</v>
      </c>
      <c r="D1907" t="s">
        <v>10</v>
      </c>
      <c r="E1907">
        <v>20</v>
      </c>
      <c r="F1907">
        <v>42</v>
      </c>
      <c r="G1907" t="s">
        <v>280</v>
      </c>
      <c r="H1907" t="s">
        <v>71</v>
      </c>
      <c r="I1907" t="s">
        <v>254</v>
      </c>
    </row>
    <row r="1908" spans="1:9" hidden="1">
      <c r="A1908" t="s">
        <v>6</v>
      </c>
      <c r="B1908" t="s">
        <v>183</v>
      </c>
      <c r="C1908" s="1">
        <v>41925</v>
      </c>
      <c r="D1908" t="s">
        <v>21</v>
      </c>
      <c r="E1908">
        <v>20</v>
      </c>
      <c r="F1908">
        <v>42</v>
      </c>
      <c r="G1908" t="s">
        <v>280</v>
      </c>
      <c r="H1908" t="s">
        <v>71</v>
      </c>
      <c r="I1908" t="s">
        <v>220</v>
      </c>
    </row>
    <row r="1909" spans="1:9" hidden="1">
      <c r="A1909" t="s">
        <v>6</v>
      </c>
      <c r="B1909" t="s">
        <v>183</v>
      </c>
      <c r="C1909" s="1">
        <v>41932</v>
      </c>
      <c r="D1909" t="s">
        <v>82</v>
      </c>
      <c r="E1909">
        <v>5</v>
      </c>
      <c r="F1909">
        <v>43</v>
      </c>
      <c r="G1909" t="s">
        <v>280</v>
      </c>
      <c r="H1909" t="s">
        <v>71</v>
      </c>
      <c r="I1909" t="s">
        <v>217</v>
      </c>
    </row>
    <row r="1910" spans="1:9" hidden="1">
      <c r="A1910" t="s">
        <v>6</v>
      </c>
      <c r="B1910" t="s">
        <v>183</v>
      </c>
      <c r="C1910" s="1">
        <v>41932</v>
      </c>
      <c r="D1910" t="s">
        <v>10</v>
      </c>
      <c r="E1910">
        <v>10</v>
      </c>
      <c r="F1910">
        <v>43</v>
      </c>
      <c r="G1910" t="s">
        <v>280</v>
      </c>
      <c r="H1910" t="s">
        <v>71</v>
      </c>
      <c r="I1910" t="s">
        <v>254</v>
      </c>
    </row>
    <row r="1911" spans="1:9" hidden="1">
      <c r="A1911" t="s">
        <v>6</v>
      </c>
      <c r="B1911" t="s">
        <v>183</v>
      </c>
      <c r="C1911" s="1">
        <v>41932</v>
      </c>
      <c r="D1911" t="s">
        <v>21</v>
      </c>
      <c r="E1911">
        <v>25</v>
      </c>
      <c r="F1911">
        <v>43</v>
      </c>
      <c r="G1911" t="s">
        <v>280</v>
      </c>
      <c r="H1911" t="s">
        <v>71</v>
      </c>
      <c r="I1911" t="s">
        <v>220</v>
      </c>
    </row>
    <row r="1912" spans="1:9" hidden="1">
      <c r="A1912" t="s">
        <v>6</v>
      </c>
      <c r="B1912" t="s">
        <v>183</v>
      </c>
      <c r="C1912" s="1">
        <v>41939</v>
      </c>
      <c r="D1912" t="s">
        <v>10</v>
      </c>
      <c r="E1912">
        <v>20</v>
      </c>
      <c r="F1912">
        <v>44</v>
      </c>
      <c r="G1912" t="s">
        <v>280</v>
      </c>
      <c r="H1912" t="s">
        <v>71</v>
      </c>
      <c r="I1912" t="s">
        <v>254</v>
      </c>
    </row>
    <row r="1913" spans="1:9" hidden="1">
      <c r="A1913" t="s">
        <v>6</v>
      </c>
      <c r="B1913" t="s">
        <v>183</v>
      </c>
      <c r="C1913" s="1">
        <v>41939</v>
      </c>
      <c r="D1913" t="s">
        <v>21</v>
      </c>
      <c r="E1913">
        <v>20</v>
      </c>
      <c r="F1913">
        <v>44</v>
      </c>
      <c r="G1913" t="s">
        <v>280</v>
      </c>
      <c r="H1913" t="s">
        <v>71</v>
      </c>
      <c r="I1913" t="s">
        <v>220</v>
      </c>
    </row>
    <row r="1914" spans="1:9" hidden="1">
      <c r="A1914" t="s">
        <v>6</v>
      </c>
      <c r="B1914" t="s">
        <v>185</v>
      </c>
      <c r="C1914" s="1">
        <v>41946</v>
      </c>
      <c r="D1914" t="s">
        <v>186</v>
      </c>
      <c r="E1914">
        <v>35</v>
      </c>
      <c r="F1914">
        <v>45</v>
      </c>
      <c r="G1914" t="s">
        <v>280</v>
      </c>
      <c r="H1914" t="s">
        <v>71</v>
      </c>
      <c r="I1914" t="s">
        <v>212</v>
      </c>
    </row>
    <row r="1915" spans="1:9" hidden="1">
      <c r="A1915" t="s">
        <v>6</v>
      </c>
      <c r="B1915" t="s">
        <v>185</v>
      </c>
      <c r="C1915" s="1">
        <v>41946</v>
      </c>
      <c r="D1915" t="s">
        <v>21</v>
      </c>
      <c r="E1915">
        <v>5</v>
      </c>
      <c r="F1915">
        <v>45</v>
      </c>
      <c r="G1915" t="s">
        <v>280</v>
      </c>
      <c r="H1915" t="s">
        <v>71</v>
      </c>
      <c r="I1915" t="s">
        <v>220</v>
      </c>
    </row>
    <row r="1916" spans="1:9" hidden="1">
      <c r="A1916" t="s">
        <v>6</v>
      </c>
      <c r="B1916" t="s">
        <v>185</v>
      </c>
      <c r="C1916" s="1">
        <v>41953</v>
      </c>
      <c r="D1916" t="s">
        <v>186</v>
      </c>
      <c r="E1916">
        <v>35</v>
      </c>
      <c r="F1916">
        <v>46</v>
      </c>
      <c r="G1916" t="s">
        <v>280</v>
      </c>
      <c r="H1916" t="s">
        <v>71</v>
      </c>
      <c r="I1916" t="s">
        <v>212</v>
      </c>
    </row>
    <row r="1917" spans="1:9" hidden="1">
      <c r="A1917" t="s">
        <v>6</v>
      </c>
      <c r="B1917" t="s">
        <v>185</v>
      </c>
      <c r="C1917" s="1">
        <v>41953</v>
      </c>
      <c r="D1917" t="s">
        <v>21</v>
      </c>
      <c r="E1917">
        <v>5</v>
      </c>
      <c r="F1917">
        <v>46</v>
      </c>
      <c r="G1917" t="s">
        <v>280</v>
      </c>
      <c r="H1917" t="s">
        <v>71</v>
      </c>
      <c r="I1917" t="s">
        <v>220</v>
      </c>
    </row>
    <row r="1918" spans="1:9" hidden="1">
      <c r="A1918" t="s">
        <v>6</v>
      </c>
      <c r="B1918" t="s">
        <v>185</v>
      </c>
      <c r="C1918" s="1">
        <v>41960</v>
      </c>
      <c r="D1918" t="s">
        <v>186</v>
      </c>
      <c r="E1918">
        <v>35</v>
      </c>
      <c r="F1918">
        <v>47</v>
      </c>
      <c r="G1918" t="s">
        <v>280</v>
      </c>
      <c r="H1918" t="s">
        <v>71</v>
      </c>
      <c r="I1918" t="s">
        <v>212</v>
      </c>
    </row>
    <row r="1919" spans="1:9" hidden="1">
      <c r="A1919" t="s">
        <v>6</v>
      </c>
      <c r="B1919" t="s">
        <v>185</v>
      </c>
      <c r="C1919" s="1">
        <v>41960</v>
      </c>
      <c r="D1919" t="s">
        <v>21</v>
      </c>
      <c r="E1919">
        <v>5</v>
      </c>
      <c r="F1919">
        <v>47</v>
      </c>
      <c r="G1919" t="s">
        <v>280</v>
      </c>
      <c r="H1919" t="s">
        <v>71</v>
      </c>
      <c r="I1919" t="s">
        <v>220</v>
      </c>
    </row>
    <row r="1920" spans="1:9" hidden="1">
      <c r="A1920" t="s">
        <v>6</v>
      </c>
      <c r="B1920" t="s">
        <v>185</v>
      </c>
      <c r="C1920" s="1">
        <v>41967</v>
      </c>
      <c r="D1920" t="s">
        <v>186</v>
      </c>
      <c r="E1920">
        <v>35</v>
      </c>
      <c r="F1920">
        <v>48</v>
      </c>
      <c r="G1920" t="s">
        <v>280</v>
      </c>
      <c r="H1920" t="s">
        <v>71</v>
      </c>
      <c r="I1920" t="s">
        <v>212</v>
      </c>
    </row>
    <row r="1921" spans="1:9" hidden="1">
      <c r="A1921" t="s">
        <v>6</v>
      </c>
      <c r="B1921" t="s">
        <v>185</v>
      </c>
      <c r="C1921" s="1">
        <v>41967</v>
      </c>
      <c r="D1921" t="s">
        <v>21</v>
      </c>
      <c r="E1921">
        <v>5</v>
      </c>
      <c r="F1921">
        <v>48</v>
      </c>
      <c r="G1921" t="s">
        <v>280</v>
      </c>
      <c r="H1921" t="s">
        <v>71</v>
      </c>
      <c r="I1921" t="s">
        <v>220</v>
      </c>
    </row>
    <row r="1922" spans="1:9" hidden="1">
      <c r="A1922" t="s">
        <v>6</v>
      </c>
      <c r="B1922" t="s">
        <v>187</v>
      </c>
      <c r="C1922" s="1">
        <v>42002</v>
      </c>
      <c r="D1922" t="s">
        <v>69</v>
      </c>
      <c r="E1922">
        <v>12</v>
      </c>
      <c r="F1922">
        <v>1</v>
      </c>
      <c r="G1922" t="s">
        <v>280</v>
      </c>
      <c r="H1922" t="s">
        <v>71</v>
      </c>
      <c r="I1922" t="s">
        <v>216</v>
      </c>
    </row>
    <row r="1923" spans="1:9" hidden="1">
      <c r="A1923" t="s">
        <v>6</v>
      </c>
      <c r="B1923" t="s">
        <v>187</v>
      </c>
      <c r="C1923" s="1">
        <v>42002</v>
      </c>
      <c r="D1923" t="s">
        <v>10</v>
      </c>
      <c r="E1923">
        <v>6</v>
      </c>
      <c r="F1923">
        <v>1</v>
      </c>
      <c r="G1923" t="s">
        <v>280</v>
      </c>
      <c r="H1923" t="s">
        <v>71</v>
      </c>
      <c r="I1923" t="s">
        <v>254</v>
      </c>
    </row>
    <row r="1924" spans="1:9" hidden="1">
      <c r="A1924" t="s">
        <v>6</v>
      </c>
      <c r="B1924" t="s">
        <v>187</v>
      </c>
      <c r="C1924" s="1">
        <v>42002</v>
      </c>
      <c r="D1924" t="s">
        <v>34</v>
      </c>
      <c r="E1924">
        <v>8</v>
      </c>
      <c r="F1924">
        <v>1</v>
      </c>
      <c r="G1924" t="s">
        <v>280</v>
      </c>
      <c r="H1924" t="s">
        <v>71</v>
      </c>
      <c r="I1924" t="s">
        <v>34</v>
      </c>
    </row>
    <row r="1925" spans="1:9" hidden="1">
      <c r="A1925" t="s">
        <v>6</v>
      </c>
      <c r="B1925" t="s">
        <v>187</v>
      </c>
      <c r="C1925" s="1">
        <v>42002</v>
      </c>
      <c r="D1925" t="s">
        <v>30</v>
      </c>
      <c r="E1925">
        <v>8</v>
      </c>
      <c r="F1925">
        <v>1</v>
      </c>
      <c r="G1925" t="s">
        <v>280</v>
      </c>
      <c r="H1925" t="s">
        <v>71</v>
      </c>
      <c r="I1925" t="s">
        <v>30</v>
      </c>
    </row>
    <row r="1926" spans="1:9" hidden="1">
      <c r="A1926" t="s">
        <v>6</v>
      </c>
      <c r="B1926" t="s">
        <v>187</v>
      </c>
      <c r="C1926" s="1">
        <v>42002</v>
      </c>
      <c r="D1926" t="s">
        <v>21</v>
      </c>
      <c r="E1926">
        <v>6</v>
      </c>
      <c r="F1926">
        <v>1</v>
      </c>
      <c r="G1926" t="s">
        <v>280</v>
      </c>
      <c r="H1926" t="s">
        <v>71</v>
      </c>
      <c r="I1926" t="s">
        <v>220</v>
      </c>
    </row>
    <row r="1927" spans="1:9" hidden="1">
      <c r="A1927" t="s">
        <v>6</v>
      </c>
      <c r="B1927" t="s">
        <v>187</v>
      </c>
      <c r="C1927" s="1">
        <v>41974</v>
      </c>
      <c r="D1927" t="s">
        <v>69</v>
      </c>
      <c r="E1927">
        <v>20</v>
      </c>
      <c r="F1927">
        <v>49</v>
      </c>
      <c r="G1927" t="s">
        <v>280</v>
      </c>
      <c r="H1927" t="s">
        <v>71</v>
      </c>
      <c r="I1927" t="s">
        <v>216</v>
      </c>
    </row>
    <row r="1928" spans="1:9" hidden="1">
      <c r="A1928" t="s">
        <v>6</v>
      </c>
      <c r="B1928" t="s">
        <v>187</v>
      </c>
      <c r="C1928" s="1">
        <v>41974</v>
      </c>
      <c r="D1928" t="s">
        <v>10</v>
      </c>
      <c r="E1928">
        <v>5</v>
      </c>
      <c r="F1928">
        <v>49</v>
      </c>
      <c r="G1928" t="s">
        <v>280</v>
      </c>
      <c r="H1928" t="s">
        <v>71</v>
      </c>
      <c r="I1928" t="s">
        <v>254</v>
      </c>
    </row>
    <row r="1929" spans="1:9" hidden="1">
      <c r="A1929" t="s">
        <v>6</v>
      </c>
      <c r="B1929" t="s">
        <v>187</v>
      </c>
      <c r="C1929" s="1">
        <v>41974</v>
      </c>
      <c r="D1929" t="s">
        <v>21</v>
      </c>
      <c r="E1929">
        <v>15</v>
      </c>
      <c r="F1929">
        <v>49</v>
      </c>
      <c r="G1929" t="s">
        <v>280</v>
      </c>
      <c r="H1929" t="s">
        <v>71</v>
      </c>
      <c r="I1929" t="s">
        <v>220</v>
      </c>
    </row>
    <row r="1930" spans="1:9" hidden="1">
      <c r="A1930" t="s">
        <v>6</v>
      </c>
      <c r="B1930" t="s">
        <v>187</v>
      </c>
      <c r="C1930" s="1">
        <v>41981</v>
      </c>
      <c r="D1930" t="s">
        <v>69</v>
      </c>
      <c r="E1930">
        <v>20</v>
      </c>
      <c r="F1930">
        <v>50</v>
      </c>
      <c r="G1930" t="s">
        <v>280</v>
      </c>
      <c r="H1930" t="s">
        <v>71</v>
      </c>
      <c r="I1930" t="s">
        <v>216</v>
      </c>
    </row>
    <row r="1931" spans="1:9" hidden="1">
      <c r="A1931" t="s">
        <v>6</v>
      </c>
      <c r="B1931" t="s">
        <v>187</v>
      </c>
      <c r="C1931" s="1">
        <v>41981</v>
      </c>
      <c r="D1931" t="s">
        <v>10</v>
      </c>
      <c r="E1931">
        <v>10</v>
      </c>
      <c r="F1931">
        <v>50</v>
      </c>
      <c r="G1931" t="s">
        <v>280</v>
      </c>
      <c r="H1931" t="s">
        <v>71</v>
      </c>
      <c r="I1931" t="s">
        <v>254</v>
      </c>
    </row>
    <row r="1932" spans="1:9" hidden="1">
      <c r="A1932" t="s">
        <v>6</v>
      </c>
      <c r="B1932" t="s">
        <v>187</v>
      </c>
      <c r="C1932" s="1">
        <v>41981</v>
      </c>
      <c r="D1932" t="s">
        <v>21</v>
      </c>
      <c r="E1932">
        <v>10</v>
      </c>
      <c r="F1932">
        <v>50</v>
      </c>
      <c r="G1932" t="s">
        <v>280</v>
      </c>
      <c r="H1932" t="s">
        <v>71</v>
      </c>
      <c r="I1932" t="s">
        <v>220</v>
      </c>
    </row>
    <row r="1933" spans="1:9" hidden="1">
      <c r="A1933" t="s">
        <v>6</v>
      </c>
      <c r="B1933" t="s">
        <v>187</v>
      </c>
      <c r="C1933" s="1">
        <v>41988</v>
      </c>
      <c r="D1933" t="s">
        <v>186</v>
      </c>
      <c r="E1933">
        <v>35</v>
      </c>
      <c r="F1933">
        <v>51</v>
      </c>
      <c r="G1933" t="s">
        <v>280</v>
      </c>
      <c r="H1933" t="s">
        <v>71</v>
      </c>
      <c r="I1933" t="s">
        <v>212</v>
      </c>
    </row>
    <row r="1934" spans="1:9" hidden="1">
      <c r="A1934" t="s">
        <v>6</v>
      </c>
      <c r="B1934" t="s">
        <v>187</v>
      </c>
      <c r="C1934" s="1">
        <v>41988</v>
      </c>
      <c r="D1934" t="s">
        <v>69</v>
      </c>
      <c r="E1934">
        <v>5</v>
      </c>
      <c r="F1934">
        <v>51</v>
      </c>
      <c r="G1934" t="s">
        <v>280</v>
      </c>
      <c r="H1934" t="s">
        <v>71</v>
      </c>
      <c r="I1934" t="s">
        <v>216</v>
      </c>
    </row>
    <row r="1935" spans="1:9" hidden="1">
      <c r="A1935" t="s">
        <v>6</v>
      </c>
      <c r="B1935" t="s">
        <v>187</v>
      </c>
      <c r="C1935" s="1">
        <v>41995</v>
      </c>
      <c r="D1935" t="s">
        <v>69</v>
      </c>
      <c r="E1935">
        <v>20</v>
      </c>
      <c r="F1935">
        <v>52</v>
      </c>
      <c r="G1935" t="s">
        <v>280</v>
      </c>
      <c r="H1935" t="s">
        <v>71</v>
      </c>
      <c r="I1935" t="s">
        <v>216</v>
      </c>
    </row>
    <row r="1936" spans="1:9" hidden="1">
      <c r="A1936" t="s">
        <v>6</v>
      </c>
      <c r="B1936" t="s">
        <v>187</v>
      </c>
      <c r="C1936" s="1">
        <v>41995</v>
      </c>
      <c r="D1936" t="s">
        <v>10</v>
      </c>
      <c r="E1936">
        <v>10</v>
      </c>
      <c r="F1936">
        <v>52</v>
      </c>
      <c r="G1936" t="s">
        <v>280</v>
      </c>
      <c r="H1936" t="s">
        <v>71</v>
      </c>
      <c r="I1936" t="s">
        <v>254</v>
      </c>
    </row>
    <row r="1937" spans="1:9" hidden="1">
      <c r="A1937" t="s">
        <v>6</v>
      </c>
      <c r="B1937" t="s">
        <v>187</v>
      </c>
      <c r="C1937" s="1">
        <v>41995</v>
      </c>
      <c r="D1937" t="s">
        <v>21</v>
      </c>
      <c r="E1937">
        <v>10</v>
      </c>
      <c r="F1937">
        <v>52</v>
      </c>
      <c r="G1937" t="s">
        <v>280</v>
      </c>
      <c r="H1937" t="s">
        <v>71</v>
      </c>
      <c r="I1937" t="s">
        <v>220</v>
      </c>
    </row>
    <row r="1938" spans="1:9" hidden="1">
      <c r="A1938" t="s">
        <v>266</v>
      </c>
      <c r="B1938" t="s">
        <v>267</v>
      </c>
      <c r="C1938" s="1">
        <v>42009</v>
      </c>
      <c r="D1938" t="s">
        <v>69</v>
      </c>
      <c r="E1938">
        <v>20</v>
      </c>
      <c r="F1938">
        <v>2</v>
      </c>
      <c r="G1938" t="s">
        <v>280</v>
      </c>
      <c r="H1938" t="s">
        <v>71</v>
      </c>
      <c r="I1938" t="s">
        <v>216</v>
      </c>
    </row>
    <row r="1939" spans="1:9" hidden="1">
      <c r="A1939" t="s">
        <v>266</v>
      </c>
      <c r="B1939" t="s">
        <v>267</v>
      </c>
      <c r="C1939" s="1">
        <v>42009</v>
      </c>
      <c r="D1939" t="s">
        <v>199</v>
      </c>
      <c r="E1939">
        <v>15</v>
      </c>
      <c r="F1939">
        <v>2</v>
      </c>
      <c r="G1939" t="s">
        <v>280</v>
      </c>
      <c r="H1939" t="s">
        <v>71</v>
      </c>
      <c r="I1939" t="s">
        <v>262</v>
      </c>
    </row>
    <row r="1940" spans="1:9" hidden="1">
      <c r="A1940" t="s">
        <v>266</v>
      </c>
      <c r="B1940" t="s">
        <v>267</v>
      </c>
      <c r="C1940" s="1">
        <v>42009</v>
      </c>
      <c r="D1940" t="s">
        <v>21</v>
      </c>
      <c r="E1940">
        <v>5</v>
      </c>
      <c r="F1940">
        <v>2</v>
      </c>
      <c r="G1940" t="s">
        <v>280</v>
      </c>
      <c r="H1940" t="s">
        <v>71</v>
      </c>
      <c r="I1940" t="s">
        <v>220</v>
      </c>
    </row>
    <row r="1941" spans="1:9" hidden="1">
      <c r="A1941" t="s">
        <v>266</v>
      </c>
      <c r="B1941" t="s">
        <v>267</v>
      </c>
      <c r="C1941" s="1">
        <v>42016</v>
      </c>
      <c r="D1941" t="s">
        <v>69</v>
      </c>
      <c r="E1941">
        <v>15</v>
      </c>
      <c r="F1941">
        <v>3</v>
      </c>
      <c r="G1941" t="s">
        <v>280</v>
      </c>
      <c r="H1941" t="s">
        <v>71</v>
      </c>
      <c r="I1941" t="s">
        <v>216</v>
      </c>
    </row>
    <row r="1942" spans="1:9" hidden="1">
      <c r="A1942" t="s">
        <v>266</v>
      </c>
      <c r="B1942" t="s">
        <v>267</v>
      </c>
      <c r="C1942" s="1">
        <v>42016</v>
      </c>
      <c r="D1942" t="s">
        <v>199</v>
      </c>
      <c r="E1942">
        <v>20</v>
      </c>
      <c r="F1942">
        <v>3</v>
      </c>
      <c r="G1942" t="s">
        <v>280</v>
      </c>
      <c r="H1942" t="s">
        <v>71</v>
      </c>
      <c r="I1942" t="s">
        <v>262</v>
      </c>
    </row>
    <row r="1943" spans="1:9" hidden="1">
      <c r="A1943" t="s">
        <v>266</v>
      </c>
      <c r="B1943" t="s">
        <v>267</v>
      </c>
      <c r="C1943" s="1">
        <v>42016</v>
      </c>
      <c r="D1943" t="s">
        <v>21</v>
      </c>
      <c r="E1943">
        <v>5</v>
      </c>
      <c r="F1943">
        <v>3</v>
      </c>
      <c r="G1943" t="s">
        <v>280</v>
      </c>
      <c r="H1943" t="s">
        <v>71</v>
      </c>
      <c r="I1943" t="s">
        <v>220</v>
      </c>
    </row>
    <row r="1944" spans="1:9" hidden="1">
      <c r="A1944" t="s">
        <v>266</v>
      </c>
      <c r="B1944" t="s">
        <v>267</v>
      </c>
      <c r="C1944" s="1">
        <v>42023</v>
      </c>
      <c r="D1944" t="s">
        <v>69</v>
      </c>
      <c r="E1944">
        <v>15</v>
      </c>
      <c r="F1944">
        <v>4</v>
      </c>
      <c r="G1944" t="s">
        <v>280</v>
      </c>
      <c r="H1944" t="s">
        <v>71</v>
      </c>
      <c r="I1944" t="s">
        <v>216</v>
      </c>
    </row>
    <row r="1945" spans="1:9" hidden="1">
      <c r="A1945" t="s">
        <v>266</v>
      </c>
      <c r="B1945" t="s">
        <v>267</v>
      </c>
      <c r="C1945" s="1">
        <v>42023</v>
      </c>
      <c r="D1945" t="s">
        <v>199</v>
      </c>
      <c r="E1945">
        <v>15</v>
      </c>
      <c r="F1945">
        <v>4</v>
      </c>
      <c r="G1945" t="s">
        <v>280</v>
      </c>
      <c r="H1945" t="s">
        <v>71</v>
      </c>
      <c r="I1945" t="s">
        <v>262</v>
      </c>
    </row>
    <row r="1946" spans="1:9" hidden="1">
      <c r="A1946" t="s">
        <v>266</v>
      </c>
      <c r="B1946" t="s">
        <v>267</v>
      </c>
      <c r="C1946" s="1">
        <v>42023</v>
      </c>
      <c r="D1946" t="s">
        <v>21</v>
      </c>
      <c r="E1946">
        <v>10</v>
      </c>
      <c r="F1946">
        <v>4</v>
      </c>
      <c r="G1946" t="s">
        <v>280</v>
      </c>
      <c r="H1946" t="s">
        <v>71</v>
      </c>
      <c r="I1946" t="s">
        <v>220</v>
      </c>
    </row>
    <row r="1947" spans="1:9" hidden="1">
      <c r="A1947" t="s">
        <v>266</v>
      </c>
      <c r="B1947" t="s">
        <v>267</v>
      </c>
      <c r="C1947" s="1">
        <v>42030</v>
      </c>
      <c r="D1947" t="s">
        <v>69</v>
      </c>
      <c r="E1947">
        <v>10</v>
      </c>
      <c r="F1947">
        <v>5</v>
      </c>
      <c r="G1947" t="s">
        <v>280</v>
      </c>
      <c r="H1947" t="s">
        <v>71</v>
      </c>
      <c r="I1947" t="s">
        <v>216</v>
      </c>
    </row>
    <row r="1948" spans="1:9" hidden="1">
      <c r="A1948" t="s">
        <v>266</v>
      </c>
      <c r="B1948" t="s">
        <v>267</v>
      </c>
      <c r="C1948" s="1">
        <v>42030</v>
      </c>
      <c r="D1948" t="s">
        <v>199</v>
      </c>
      <c r="E1948">
        <v>15</v>
      </c>
      <c r="F1948">
        <v>5</v>
      </c>
      <c r="G1948" t="s">
        <v>280</v>
      </c>
      <c r="H1948" t="s">
        <v>71</v>
      </c>
      <c r="I1948" t="s">
        <v>262</v>
      </c>
    </row>
    <row r="1949" spans="1:9" hidden="1">
      <c r="A1949" t="s">
        <v>266</v>
      </c>
      <c r="B1949" t="s">
        <v>267</v>
      </c>
      <c r="C1949" s="1">
        <v>42030</v>
      </c>
      <c r="D1949" t="s">
        <v>21</v>
      </c>
      <c r="E1949">
        <v>15</v>
      </c>
      <c r="F1949">
        <v>5</v>
      </c>
      <c r="G1949" t="s">
        <v>280</v>
      </c>
      <c r="H1949" t="s">
        <v>71</v>
      </c>
      <c r="I1949" t="s">
        <v>220</v>
      </c>
    </row>
    <row r="1950" spans="1:9" hidden="1">
      <c r="A1950" t="s">
        <v>266</v>
      </c>
      <c r="B1950" t="s">
        <v>304</v>
      </c>
      <c r="C1950" s="1">
        <v>42037</v>
      </c>
      <c r="D1950" t="s">
        <v>69</v>
      </c>
      <c r="E1950">
        <v>20</v>
      </c>
      <c r="F1950">
        <v>6</v>
      </c>
      <c r="G1950" t="s">
        <v>280</v>
      </c>
      <c r="H1950" t="s">
        <v>71</v>
      </c>
      <c r="I1950" t="s">
        <v>216</v>
      </c>
    </row>
    <row r="1951" spans="1:9" hidden="1">
      <c r="A1951" t="s">
        <v>266</v>
      </c>
      <c r="B1951" t="s">
        <v>304</v>
      </c>
      <c r="C1951" s="1">
        <v>42037</v>
      </c>
      <c r="D1951" t="s">
        <v>199</v>
      </c>
      <c r="E1951">
        <v>5</v>
      </c>
      <c r="F1951">
        <v>6</v>
      </c>
      <c r="G1951" t="s">
        <v>280</v>
      </c>
      <c r="H1951" t="s">
        <v>71</v>
      </c>
      <c r="I1951" t="s">
        <v>262</v>
      </c>
    </row>
    <row r="1952" spans="1:9" hidden="1">
      <c r="A1952" t="s">
        <v>266</v>
      </c>
      <c r="B1952" t="s">
        <v>304</v>
      </c>
      <c r="C1952" s="1">
        <v>42037</v>
      </c>
      <c r="D1952" t="s">
        <v>21</v>
      </c>
      <c r="E1952">
        <v>15</v>
      </c>
      <c r="F1952">
        <v>6</v>
      </c>
      <c r="G1952" t="s">
        <v>280</v>
      </c>
      <c r="H1952" t="s">
        <v>71</v>
      </c>
      <c r="I1952" t="s">
        <v>220</v>
      </c>
    </row>
    <row r="1953" spans="1:9" hidden="1">
      <c r="A1953" t="s">
        <v>266</v>
      </c>
      <c r="B1953" t="s">
        <v>304</v>
      </c>
      <c r="C1953" s="1">
        <v>42044</v>
      </c>
      <c r="D1953" t="s">
        <v>69</v>
      </c>
      <c r="E1953">
        <v>10</v>
      </c>
      <c r="F1953">
        <v>7</v>
      </c>
      <c r="G1953" t="s">
        <v>280</v>
      </c>
      <c r="H1953" t="s">
        <v>71</v>
      </c>
      <c r="I1953" t="s">
        <v>216</v>
      </c>
    </row>
    <row r="1954" spans="1:9" hidden="1">
      <c r="A1954" t="s">
        <v>266</v>
      </c>
      <c r="B1954" t="s">
        <v>304</v>
      </c>
      <c r="C1954" s="1">
        <v>42044</v>
      </c>
      <c r="D1954" t="s">
        <v>199</v>
      </c>
      <c r="E1954">
        <v>10</v>
      </c>
      <c r="F1954">
        <v>7</v>
      </c>
      <c r="G1954" t="s">
        <v>280</v>
      </c>
      <c r="H1954" t="s">
        <v>71</v>
      </c>
      <c r="I1954" t="s">
        <v>262</v>
      </c>
    </row>
    <row r="1955" spans="1:9" hidden="1">
      <c r="A1955" t="s">
        <v>266</v>
      </c>
      <c r="B1955" t="s">
        <v>304</v>
      </c>
      <c r="C1955" s="1">
        <v>42044</v>
      </c>
      <c r="D1955" t="s">
        <v>21</v>
      </c>
      <c r="E1955">
        <v>20</v>
      </c>
      <c r="F1955">
        <v>7</v>
      </c>
      <c r="G1955" t="s">
        <v>280</v>
      </c>
      <c r="H1955" t="s">
        <v>71</v>
      </c>
      <c r="I1955" t="s">
        <v>220</v>
      </c>
    </row>
    <row r="1956" spans="1:9" hidden="1">
      <c r="A1956" t="s">
        <v>266</v>
      </c>
      <c r="B1956" t="s">
        <v>304</v>
      </c>
      <c r="C1956" s="1">
        <v>42051</v>
      </c>
      <c r="D1956" t="s">
        <v>69</v>
      </c>
      <c r="E1956">
        <v>8</v>
      </c>
      <c r="F1956">
        <v>8</v>
      </c>
      <c r="G1956" t="s">
        <v>280</v>
      </c>
      <c r="H1956" t="s">
        <v>73</v>
      </c>
      <c r="I1956" t="s">
        <v>216</v>
      </c>
    </row>
    <row r="1957" spans="1:9" hidden="1">
      <c r="A1957" t="s">
        <v>266</v>
      </c>
      <c r="B1957" t="s">
        <v>304</v>
      </c>
      <c r="C1957" s="1">
        <v>42051</v>
      </c>
      <c r="D1957" t="s">
        <v>30</v>
      </c>
      <c r="E1957">
        <v>24</v>
      </c>
      <c r="F1957">
        <v>8</v>
      </c>
      <c r="G1957" t="s">
        <v>280</v>
      </c>
      <c r="H1957" t="s">
        <v>73</v>
      </c>
      <c r="I1957" t="s">
        <v>30</v>
      </c>
    </row>
    <row r="1958" spans="1:9" hidden="1">
      <c r="A1958" t="s">
        <v>266</v>
      </c>
      <c r="B1958" t="s">
        <v>304</v>
      </c>
      <c r="C1958" s="1">
        <v>42051</v>
      </c>
      <c r="D1958" t="s">
        <v>199</v>
      </c>
      <c r="E1958">
        <v>2</v>
      </c>
      <c r="F1958">
        <v>8</v>
      </c>
      <c r="G1958" t="s">
        <v>280</v>
      </c>
      <c r="H1958" t="s">
        <v>73</v>
      </c>
      <c r="I1958" t="s">
        <v>262</v>
      </c>
    </row>
    <row r="1959" spans="1:9" hidden="1">
      <c r="A1959" t="s">
        <v>266</v>
      </c>
      <c r="B1959" t="s">
        <v>304</v>
      </c>
      <c r="C1959" s="1">
        <v>42051</v>
      </c>
      <c r="D1959" t="s">
        <v>21</v>
      </c>
      <c r="E1959">
        <v>6</v>
      </c>
      <c r="F1959">
        <v>8</v>
      </c>
      <c r="G1959" t="s">
        <v>280</v>
      </c>
      <c r="H1959" t="s">
        <v>73</v>
      </c>
      <c r="I1959" t="s">
        <v>220</v>
      </c>
    </row>
    <row r="1960" spans="1:9" hidden="1">
      <c r="A1960" t="s">
        <v>266</v>
      </c>
      <c r="B1960" t="s">
        <v>304</v>
      </c>
      <c r="C1960" s="1">
        <v>42058</v>
      </c>
      <c r="D1960" t="s">
        <v>69</v>
      </c>
      <c r="E1960">
        <v>15</v>
      </c>
      <c r="F1960">
        <v>9</v>
      </c>
      <c r="G1960" t="s">
        <v>280</v>
      </c>
      <c r="H1960" t="s">
        <v>73</v>
      </c>
      <c r="I1960" t="s">
        <v>216</v>
      </c>
    </row>
    <row r="1961" spans="1:9" hidden="1">
      <c r="A1961" t="s">
        <v>266</v>
      </c>
      <c r="B1961" t="s">
        <v>304</v>
      </c>
      <c r="C1961" s="1">
        <v>42058</v>
      </c>
      <c r="D1961" t="s">
        <v>199</v>
      </c>
      <c r="E1961">
        <v>5</v>
      </c>
      <c r="F1961">
        <v>9</v>
      </c>
      <c r="G1961" t="s">
        <v>280</v>
      </c>
      <c r="H1961" t="s">
        <v>73</v>
      </c>
      <c r="I1961" t="s">
        <v>262</v>
      </c>
    </row>
    <row r="1962" spans="1:9" hidden="1">
      <c r="A1962" t="s">
        <v>266</v>
      </c>
      <c r="B1962" t="s">
        <v>304</v>
      </c>
      <c r="C1962" s="1">
        <v>42058</v>
      </c>
      <c r="D1962" t="s">
        <v>21</v>
      </c>
      <c r="E1962">
        <v>20</v>
      </c>
      <c r="F1962">
        <v>9</v>
      </c>
      <c r="G1962" t="s">
        <v>280</v>
      </c>
      <c r="H1962" t="s">
        <v>73</v>
      </c>
      <c r="I1962" t="s">
        <v>220</v>
      </c>
    </row>
    <row r="1963" spans="1:9" hidden="1">
      <c r="A1963" t="s">
        <v>6</v>
      </c>
      <c r="B1963" t="s">
        <v>29</v>
      </c>
      <c r="C1963" s="1">
        <v>41729</v>
      </c>
      <c r="D1963" t="s">
        <v>37</v>
      </c>
      <c r="E1963">
        <v>10</v>
      </c>
      <c r="F1963">
        <v>14</v>
      </c>
      <c r="G1963" t="s">
        <v>309</v>
      </c>
      <c r="H1963" t="s">
        <v>71</v>
      </c>
      <c r="I1963" t="s">
        <v>269</v>
      </c>
    </row>
    <row r="1964" spans="1:9" hidden="1">
      <c r="A1964" t="s">
        <v>6</v>
      </c>
      <c r="B1964" t="s">
        <v>29</v>
      </c>
      <c r="C1964" s="1">
        <v>41729</v>
      </c>
      <c r="D1964" t="s">
        <v>32</v>
      </c>
      <c r="E1964">
        <v>30</v>
      </c>
      <c r="F1964">
        <v>14</v>
      </c>
      <c r="G1964" t="s">
        <v>309</v>
      </c>
      <c r="H1964" t="s">
        <v>71</v>
      </c>
      <c r="I1964" t="s">
        <v>263</v>
      </c>
    </row>
    <row r="1965" spans="1:9" hidden="1">
      <c r="A1965" t="s">
        <v>6</v>
      </c>
      <c r="B1965" t="s">
        <v>7</v>
      </c>
      <c r="C1965" s="1">
        <v>41736</v>
      </c>
      <c r="D1965" t="s">
        <v>30</v>
      </c>
      <c r="E1965">
        <v>8</v>
      </c>
      <c r="F1965">
        <v>15</v>
      </c>
      <c r="G1965" t="s">
        <v>309</v>
      </c>
      <c r="H1965" t="s">
        <v>71</v>
      </c>
      <c r="I1965" t="s">
        <v>30</v>
      </c>
    </row>
    <row r="1966" spans="1:9" hidden="1">
      <c r="A1966" t="s">
        <v>6</v>
      </c>
      <c r="B1966" t="s">
        <v>7</v>
      </c>
      <c r="C1966" s="1">
        <v>41736</v>
      </c>
      <c r="D1966" t="s">
        <v>8</v>
      </c>
      <c r="E1966">
        <v>16</v>
      </c>
      <c r="F1966">
        <v>15</v>
      </c>
      <c r="G1966" t="s">
        <v>309</v>
      </c>
      <c r="H1966" t="s">
        <v>71</v>
      </c>
      <c r="I1966" t="s">
        <v>8</v>
      </c>
    </row>
    <row r="1967" spans="1:9" hidden="1">
      <c r="A1967" t="s">
        <v>6</v>
      </c>
      <c r="B1967" t="s">
        <v>7</v>
      </c>
      <c r="C1967" s="1">
        <v>41736</v>
      </c>
      <c r="D1967" t="s">
        <v>32</v>
      </c>
      <c r="E1967">
        <v>16</v>
      </c>
      <c r="F1967">
        <v>15</v>
      </c>
      <c r="G1967" t="s">
        <v>309</v>
      </c>
      <c r="H1967" t="s">
        <v>71</v>
      </c>
      <c r="I1967" t="s">
        <v>263</v>
      </c>
    </row>
    <row r="1968" spans="1:9" hidden="1">
      <c r="A1968" t="s">
        <v>6</v>
      </c>
      <c r="B1968" t="s">
        <v>7</v>
      </c>
      <c r="C1968" s="1">
        <v>41743</v>
      </c>
      <c r="D1968" t="s">
        <v>8</v>
      </c>
      <c r="E1968">
        <v>40</v>
      </c>
      <c r="F1968">
        <v>16</v>
      </c>
      <c r="G1968" t="s">
        <v>309</v>
      </c>
      <c r="H1968" t="s">
        <v>71</v>
      </c>
      <c r="I1968" t="s">
        <v>8</v>
      </c>
    </row>
    <row r="1969" spans="1:9" hidden="1">
      <c r="A1969" t="s">
        <v>6</v>
      </c>
      <c r="B1969" t="s">
        <v>7</v>
      </c>
      <c r="C1969" s="1">
        <v>41750</v>
      </c>
      <c r="D1969" t="s">
        <v>69</v>
      </c>
      <c r="E1969">
        <v>8</v>
      </c>
      <c r="F1969">
        <v>17</v>
      </c>
      <c r="G1969" t="s">
        <v>309</v>
      </c>
      <c r="H1969" t="s">
        <v>71</v>
      </c>
      <c r="I1969" t="s">
        <v>216</v>
      </c>
    </row>
    <row r="1970" spans="1:9" hidden="1">
      <c r="A1970" t="s">
        <v>6</v>
      </c>
      <c r="B1970" t="s">
        <v>7</v>
      </c>
      <c r="C1970" s="1">
        <v>41750</v>
      </c>
      <c r="D1970" t="s">
        <v>37</v>
      </c>
      <c r="E1970">
        <v>12</v>
      </c>
      <c r="F1970">
        <v>17</v>
      </c>
      <c r="G1970" t="s">
        <v>309</v>
      </c>
      <c r="H1970" t="s">
        <v>71</v>
      </c>
      <c r="I1970" t="s">
        <v>269</v>
      </c>
    </row>
    <row r="1971" spans="1:9" hidden="1">
      <c r="A1971" t="s">
        <v>6</v>
      </c>
      <c r="B1971" t="s">
        <v>7</v>
      </c>
      <c r="C1971" s="1">
        <v>41750</v>
      </c>
      <c r="D1971" t="s">
        <v>8</v>
      </c>
      <c r="E1971">
        <v>20</v>
      </c>
      <c r="F1971">
        <v>17</v>
      </c>
      <c r="G1971" t="s">
        <v>309</v>
      </c>
      <c r="H1971" t="s">
        <v>71</v>
      </c>
      <c r="I1971" t="s">
        <v>8</v>
      </c>
    </row>
    <row r="1972" spans="1:9" hidden="1">
      <c r="A1972" t="s">
        <v>6</v>
      </c>
      <c r="B1972" t="s">
        <v>7</v>
      </c>
      <c r="C1972" s="1">
        <v>41757</v>
      </c>
      <c r="D1972" t="s">
        <v>30</v>
      </c>
      <c r="E1972">
        <v>8</v>
      </c>
      <c r="F1972">
        <v>18</v>
      </c>
      <c r="G1972" t="s">
        <v>309</v>
      </c>
      <c r="H1972" t="s">
        <v>71</v>
      </c>
      <c r="I1972" t="s">
        <v>30</v>
      </c>
    </row>
    <row r="1973" spans="1:9" hidden="1">
      <c r="A1973" t="s">
        <v>6</v>
      </c>
      <c r="B1973" t="s">
        <v>7</v>
      </c>
      <c r="C1973" s="1">
        <v>41757</v>
      </c>
      <c r="D1973" t="s">
        <v>8</v>
      </c>
      <c r="E1973">
        <v>32</v>
      </c>
      <c r="F1973">
        <v>18</v>
      </c>
      <c r="G1973" t="s">
        <v>309</v>
      </c>
      <c r="H1973" t="s">
        <v>71</v>
      </c>
      <c r="I1973" t="s">
        <v>8</v>
      </c>
    </row>
    <row r="1974" spans="1:9" hidden="1">
      <c r="A1974" t="s">
        <v>6</v>
      </c>
      <c r="B1974" t="s">
        <v>74</v>
      </c>
      <c r="C1974" s="1">
        <v>41764</v>
      </c>
      <c r="D1974" t="s">
        <v>8</v>
      </c>
      <c r="E1974">
        <v>40</v>
      </c>
      <c r="F1974">
        <v>19</v>
      </c>
      <c r="G1974" t="s">
        <v>309</v>
      </c>
      <c r="H1974" t="s">
        <v>71</v>
      </c>
      <c r="I1974" t="s">
        <v>8</v>
      </c>
    </row>
    <row r="1975" spans="1:9" hidden="1">
      <c r="A1975" t="s">
        <v>6</v>
      </c>
      <c r="B1975" t="s">
        <v>74</v>
      </c>
      <c r="C1975" s="1">
        <v>41771</v>
      </c>
      <c r="D1975" t="s">
        <v>67</v>
      </c>
      <c r="E1975">
        <v>8</v>
      </c>
      <c r="F1975">
        <v>20</v>
      </c>
      <c r="G1975" t="s">
        <v>309</v>
      </c>
      <c r="H1975" t="s">
        <v>71</v>
      </c>
      <c r="I1975" t="s">
        <v>204</v>
      </c>
    </row>
    <row r="1976" spans="1:9" hidden="1">
      <c r="A1976" t="s">
        <v>6</v>
      </c>
      <c r="B1976" t="s">
        <v>74</v>
      </c>
      <c r="C1976" s="1">
        <v>41771</v>
      </c>
      <c r="D1976" t="s">
        <v>8</v>
      </c>
      <c r="E1976">
        <v>32</v>
      </c>
      <c r="F1976">
        <v>20</v>
      </c>
      <c r="G1976" t="s">
        <v>309</v>
      </c>
      <c r="H1976" t="s">
        <v>71</v>
      </c>
      <c r="I1976" t="s">
        <v>8</v>
      </c>
    </row>
    <row r="1977" spans="1:9" hidden="1">
      <c r="A1977" t="s">
        <v>6</v>
      </c>
      <c r="B1977" t="s">
        <v>74</v>
      </c>
      <c r="C1977" s="1">
        <v>41778</v>
      </c>
      <c r="D1977" t="s">
        <v>69</v>
      </c>
      <c r="E1977">
        <v>24</v>
      </c>
      <c r="F1977">
        <v>21</v>
      </c>
      <c r="G1977" t="s">
        <v>309</v>
      </c>
      <c r="H1977" t="s">
        <v>71</v>
      </c>
      <c r="I1977" t="s">
        <v>216</v>
      </c>
    </row>
    <row r="1978" spans="1:9" hidden="1">
      <c r="A1978" t="s">
        <v>6</v>
      </c>
      <c r="B1978" t="s">
        <v>74</v>
      </c>
      <c r="C1978" s="1">
        <v>41778</v>
      </c>
      <c r="D1978" t="s">
        <v>67</v>
      </c>
      <c r="E1978">
        <v>8</v>
      </c>
      <c r="F1978">
        <v>21</v>
      </c>
      <c r="G1978" t="s">
        <v>309</v>
      </c>
      <c r="H1978" t="s">
        <v>71</v>
      </c>
      <c r="I1978" t="s">
        <v>204</v>
      </c>
    </row>
    <row r="1979" spans="1:9" hidden="1">
      <c r="A1979" t="s">
        <v>6</v>
      </c>
      <c r="B1979" t="s">
        <v>74</v>
      </c>
      <c r="C1979" s="1">
        <v>41778</v>
      </c>
      <c r="D1979" t="s">
        <v>27</v>
      </c>
      <c r="E1979">
        <v>8</v>
      </c>
      <c r="F1979">
        <v>21</v>
      </c>
      <c r="G1979" t="s">
        <v>309</v>
      </c>
      <c r="H1979" t="s">
        <v>71</v>
      </c>
      <c r="I1979" t="s">
        <v>27</v>
      </c>
    </row>
    <row r="1980" spans="1:9" hidden="1">
      <c r="A1980" t="s">
        <v>6</v>
      </c>
      <c r="B1980" t="s">
        <v>74</v>
      </c>
      <c r="C1980" s="1">
        <v>41785</v>
      </c>
      <c r="D1980" t="s">
        <v>69</v>
      </c>
      <c r="E1980">
        <v>8</v>
      </c>
      <c r="F1980">
        <v>22</v>
      </c>
      <c r="G1980" t="s">
        <v>309</v>
      </c>
      <c r="H1980" t="s">
        <v>71</v>
      </c>
      <c r="I1980" t="s">
        <v>216</v>
      </c>
    </row>
    <row r="1981" spans="1:9" hidden="1">
      <c r="A1981" t="s">
        <v>6</v>
      </c>
      <c r="B1981" t="s">
        <v>74</v>
      </c>
      <c r="C1981" s="1">
        <v>41785</v>
      </c>
      <c r="D1981" t="s">
        <v>8</v>
      </c>
      <c r="E1981">
        <v>4</v>
      </c>
      <c r="F1981">
        <v>22</v>
      </c>
      <c r="G1981" t="s">
        <v>309</v>
      </c>
      <c r="H1981" t="s">
        <v>71</v>
      </c>
      <c r="I1981" t="s">
        <v>8</v>
      </c>
    </row>
    <row r="1982" spans="1:9" hidden="1">
      <c r="A1982" t="s">
        <v>6</v>
      </c>
      <c r="B1982" t="s">
        <v>74</v>
      </c>
      <c r="C1982" s="1">
        <v>41785</v>
      </c>
      <c r="D1982" t="s">
        <v>27</v>
      </c>
      <c r="E1982">
        <v>24</v>
      </c>
      <c r="F1982">
        <v>22</v>
      </c>
      <c r="G1982" t="s">
        <v>309</v>
      </c>
      <c r="H1982" t="s">
        <v>71</v>
      </c>
      <c r="I1982" t="s">
        <v>27</v>
      </c>
    </row>
    <row r="1983" spans="1:9" hidden="1">
      <c r="A1983" t="s">
        <v>6</v>
      </c>
      <c r="B1983" t="s">
        <v>74</v>
      </c>
      <c r="C1983" s="1">
        <v>41785</v>
      </c>
      <c r="D1983" t="s">
        <v>64</v>
      </c>
      <c r="E1983">
        <v>4</v>
      </c>
      <c r="F1983">
        <v>22</v>
      </c>
      <c r="G1983" t="s">
        <v>309</v>
      </c>
      <c r="H1983" t="s">
        <v>71</v>
      </c>
      <c r="I1983" t="s">
        <v>215</v>
      </c>
    </row>
    <row r="1984" spans="1:9" hidden="1">
      <c r="A1984" t="s">
        <v>6</v>
      </c>
      <c r="B1984" t="s">
        <v>75</v>
      </c>
      <c r="C1984" s="1">
        <v>41792</v>
      </c>
      <c r="D1984" t="s">
        <v>30</v>
      </c>
      <c r="E1984">
        <v>8</v>
      </c>
      <c r="F1984">
        <v>23</v>
      </c>
      <c r="G1984" t="s">
        <v>309</v>
      </c>
      <c r="H1984" t="s">
        <v>71</v>
      </c>
      <c r="I1984" t="s">
        <v>30</v>
      </c>
    </row>
    <row r="1985" spans="1:9" hidden="1">
      <c r="A1985" t="s">
        <v>6</v>
      </c>
      <c r="B1985" t="s">
        <v>75</v>
      </c>
      <c r="C1985" s="1">
        <v>41792</v>
      </c>
      <c r="D1985" t="s">
        <v>8</v>
      </c>
      <c r="E1985">
        <v>8</v>
      </c>
      <c r="F1985">
        <v>23</v>
      </c>
      <c r="G1985" t="s">
        <v>309</v>
      </c>
      <c r="H1985" t="s">
        <v>71</v>
      </c>
      <c r="I1985" t="s">
        <v>8</v>
      </c>
    </row>
    <row r="1986" spans="1:9" hidden="1">
      <c r="A1986" t="s">
        <v>6</v>
      </c>
      <c r="B1986" t="s">
        <v>75</v>
      </c>
      <c r="C1986" s="1">
        <v>41792</v>
      </c>
      <c r="D1986" t="s">
        <v>17</v>
      </c>
      <c r="E1986">
        <v>8</v>
      </c>
      <c r="F1986">
        <v>23</v>
      </c>
      <c r="G1986" t="s">
        <v>309</v>
      </c>
      <c r="H1986" t="s">
        <v>71</v>
      </c>
      <c r="I1986" t="s">
        <v>226</v>
      </c>
    </row>
    <row r="1987" spans="1:9" hidden="1">
      <c r="A1987" t="s">
        <v>6</v>
      </c>
      <c r="B1987" t="s">
        <v>75</v>
      </c>
      <c r="C1987" s="1">
        <v>41792</v>
      </c>
      <c r="D1987" t="s">
        <v>76</v>
      </c>
      <c r="E1987">
        <v>8</v>
      </c>
      <c r="F1987">
        <v>23</v>
      </c>
      <c r="G1987" t="s">
        <v>309</v>
      </c>
      <c r="H1987" t="s">
        <v>71</v>
      </c>
      <c r="I1987" t="s">
        <v>207</v>
      </c>
    </row>
    <row r="1988" spans="1:9" hidden="1">
      <c r="A1988" t="s">
        <v>6</v>
      </c>
      <c r="B1988" t="s">
        <v>75</v>
      </c>
      <c r="C1988" s="1">
        <v>41792</v>
      </c>
      <c r="D1988" t="s">
        <v>64</v>
      </c>
      <c r="E1988">
        <v>8</v>
      </c>
      <c r="F1988">
        <v>23</v>
      </c>
      <c r="G1988" t="s">
        <v>309</v>
      </c>
      <c r="H1988" t="s">
        <v>71</v>
      </c>
      <c r="I1988" t="s">
        <v>215</v>
      </c>
    </row>
    <row r="1989" spans="1:9" hidden="1">
      <c r="A1989" t="s">
        <v>6</v>
      </c>
      <c r="B1989" t="s">
        <v>75</v>
      </c>
      <c r="C1989" s="1">
        <v>41799</v>
      </c>
      <c r="D1989" t="s">
        <v>69</v>
      </c>
      <c r="E1989">
        <v>32</v>
      </c>
      <c r="F1989">
        <v>24</v>
      </c>
      <c r="G1989" t="s">
        <v>309</v>
      </c>
      <c r="H1989" t="s">
        <v>71</v>
      </c>
      <c r="I1989" t="s">
        <v>216</v>
      </c>
    </row>
    <row r="1990" spans="1:9" hidden="1">
      <c r="A1990" t="s">
        <v>6</v>
      </c>
      <c r="B1990" t="s">
        <v>75</v>
      </c>
      <c r="C1990" s="1">
        <v>41799</v>
      </c>
      <c r="D1990" t="s">
        <v>8</v>
      </c>
      <c r="E1990">
        <v>4</v>
      </c>
      <c r="F1990">
        <v>24</v>
      </c>
      <c r="G1990" t="s">
        <v>309</v>
      </c>
      <c r="H1990" t="s">
        <v>71</v>
      </c>
      <c r="I1990" t="s">
        <v>8</v>
      </c>
    </row>
    <row r="1991" spans="1:9" hidden="1">
      <c r="A1991" t="s">
        <v>6</v>
      </c>
      <c r="B1991" t="s">
        <v>75</v>
      </c>
      <c r="C1991" s="1">
        <v>41799</v>
      </c>
      <c r="D1991" t="s">
        <v>76</v>
      </c>
      <c r="E1991">
        <v>4</v>
      </c>
      <c r="F1991">
        <v>24</v>
      </c>
      <c r="G1991" t="s">
        <v>309</v>
      </c>
      <c r="H1991" t="s">
        <v>71</v>
      </c>
      <c r="I1991" t="s">
        <v>207</v>
      </c>
    </row>
    <row r="1992" spans="1:9" hidden="1">
      <c r="A1992" t="s">
        <v>6</v>
      </c>
      <c r="B1992" t="s">
        <v>75</v>
      </c>
      <c r="C1992" s="1">
        <v>41806</v>
      </c>
      <c r="D1992" t="s">
        <v>8</v>
      </c>
      <c r="E1992">
        <v>6</v>
      </c>
      <c r="F1992">
        <v>25</v>
      </c>
      <c r="G1992" t="s">
        <v>309</v>
      </c>
      <c r="H1992" t="s">
        <v>71</v>
      </c>
      <c r="I1992" t="s">
        <v>8</v>
      </c>
    </row>
    <row r="1993" spans="1:9" hidden="1">
      <c r="A1993" t="s">
        <v>6</v>
      </c>
      <c r="B1993" t="s">
        <v>75</v>
      </c>
      <c r="C1993" s="1">
        <v>41806</v>
      </c>
      <c r="D1993" t="s">
        <v>76</v>
      </c>
      <c r="E1993">
        <v>34</v>
      </c>
      <c r="F1993">
        <v>25</v>
      </c>
      <c r="G1993" t="s">
        <v>309</v>
      </c>
      <c r="H1993" t="s">
        <v>71</v>
      </c>
      <c r="I1993" t="s">
        <v>207</v>
      </c>
    </row>
    <row r="1994" spans="1:9" hidden="1">
      <c r="A1994" t="s">
        <v>6</v>
      </c>
      <c r="B1994" t="s">
        <v>75</v>
      </c>
      <c r="C1994" s="1">
        <v>41813</v>
      </c>
      <c r="D1994" t="s">
        <v>8</v>
      </c>
      <c r="E1994">
        <v>8</v>
      </c>
      <c r="F1994">
        <v>26</v>
      </c>
      <c r="G1994" t="s">
        <v>309</v>
      </c>
      <c r="H1994" t="s">
        <v>71</v>
      </c>
      <c r="I1994" t="s">
        <v>8</v>
      </c>
    </row>
    <row r="1995" spans="1:9" hidden="1">
      <c r="A1995" t="s">
        <v>6</v>
      </c>
      <c r="B1995" t="s">
        <v>75</v>
      </c>
      <c r="C1995" s="1">
        <v>41813</v>
      </c>
      <c r="D1995" t="s">
        <v>76</v>
      </c>
      <c r="E1995">
        <v>28</v>
      </c>
      <c r="F1995">
        <v>26</v>
      </c>
      <c r="G1995" t="s">
        <v>309</v>
      </c>
      <c r="H1995" t="s">
        <v>71</v>
      </c>
      <c r="I1995" t="s">
        <v>207</v>
      </c>
    </row>
    <row r="1996" spans="1:9" hidden="1">
      <c r="A1996" t="s">
        <v>6</v>
      </c>
      <c r="B1996" t="s">
        <v>75</v>
      </c>
      <c r="C1996" s="1">
        <v>41813</v>
      </c>
      <c r="D1996" t="s">
        <v>64</v>
      </c>
      <c r="E1996">
        <v>4</v>
      </c>
      <c r="F1996">
        <v>26</v>
      </c>
      <c r="G1996" t="s">
        <v>309</v>
      </c>
      <c r="H1996" t="s">
        <v>71</v>
      </c>
      <c r="I1996" t="s">
        <v>215</v>
      </c>
    </row>
    <row r="1997" spans="1:9" hidden="1">
      <c r="A1997" t="s">
        <v>6</v>
      </c>
      <c r="B1997" t="s">
        <v>75</v>
      </c>
      <c r="C1997" s="1">
        <v>41820</v>
      </c>
      <c r="D1997" t="s">
        <v>69</v>
      </c>
      <c r="E1997">
        <v>32</v>
      </c>
      <c r="F1997">
        <v>27</v>
      </c>
      <c r="G1997" t="s">
        <v>309</v>
      </c>
      <c r="H1997" t="s">
        <v>71</v>
      </c>
      <c r="I1997" t="s">
        <v>216</v>
      </c>
    </row>
    <row r="1998" spans="1:9" hidden="1">
      <c r="A1998" t="s">
        <v>6</v>
      </c>
      <c r="B1998" t="s">
        <v>75</v>
      </c>
      <c r="C1998" s="1">
        <v>41820</v>
      </c>
      <c r="D1998" t="s">
        <v>76</v>
      </c>
      <c r="E1998">
        <v>8</v>
      </c>
      <c r="F1998">
        <v>27</v>
      </c>
      <c r="G1998" t="s">
        <v>309</v>
      </c>
      <c r="H1998" t="s">
        <v>71</v>
      </c>
      <c r="I1998" t="s">
        <v>207</v>
      </c>
    </row>
    <row r="1999" spans="1:9" hidden="1">
      <c r="A1999" t="s">
        <v>6</v>
      </c>
      <c r="B1999" t="s">
        <v>77</v>
      </c>
      <c r="C1999" s="1">
        <v>41827</v>
      </c>
      <c r="D1999" t="s">
        <v>69</v>
      </c>
      <c r="E1999">
        <v>30</v>
      </c>
      <c r="F1999">
        <v>28</v>
      </c>
      <c r="G1999" t="s">
        <v>309</v>
      </c>
      <c r="H1999" t="s">
        <v>71</v>
      </c>
      <c r="I1999" t="s">
        <v>216</v>
      </c>
    </row>
    <row r="2000" spans="1:9" hidden="1">
      <c r="A2000" t="s">
        <v>6</v>
      </c>
      <c r="B2000" t="s">
        <v>77</v>
      </c>
      <c r="C2000" s="1">
        <v>41827</v>
      </c>
      <c r="D2000" t="s">
        <v>8</v>
      </c>
      <c r="E2000">
        <v>10</v>
      </c>
      <c r="F2000">
        <v>28</v>
      </c>
      <c r="G2000" t="s">
        <v>309</v>
      </c>
      <c r="H2000" t="s">
        <v>71</v>
      </c>
      <c r="I2000" t="s">
        <v>8</v>
      </c>
    </row>
    <row r="2001" spans="1:9" hidden="1">
      <c r="A2001" t="s">
        <v>6</v>
      </c>
      <c r="B2001" t="s">
        <v>77</v>
      </c>
      <c r="C2001" s="1">
        <v>41834</v>
      </c>
      <c r="D2001" t="s">
        <v>69</v>
      </c>
      <c r="E2001">
        <v>30</v>
      </c>
      <c r="F2001">
        <v>29</v>
      </c>
      <c r="G2001" t="s">
        <v>309</v>
      </c>
      <c r="H2001" t="s">
        <v>71</v>
      </c>
      <c r="I2001" t="s">
        <v>216</v>
      </c>
    </row>
    <row r="2002" spans="1:9" hidden="1">
      <c r="A2002" t="s">
        <v>6</v>
      </c>
      <c r="B2002" t="s">
        <v>77</v>
      </c>
      <c r="C2002" s="1">
        <v>41834</v>
      </c>
      <c r="D2002" t="s">
        <v>8</v>
      </c>
      <c r="E2002">
        <v>10</v>
      </c>
      <c r="F2002">
        <v>29</v>
      </c>
      <c r="G2002" t="s">
        <v>309</v>
      </c>
      <c r="H2002" t="s">
        <v>71</v>
      </c>
      <c r="I2002" t="s">
        <v>8</v>
      </c>
    </row>
    <row r="2003" spans="1:9" hidden="1">
      <c r="A2003" t="s">
        <v>6</v>
      </c>
      <c r="B2003" t="s">
        <v>77</v>
      </c>
      <c r="C2003" s="1">
        <v>41841</v>
      </c>
      <c r="D2003" t="s">
        <v>69</v>
      </c>
      <c r="E2003">
        <v>30</v>
      </c>
      <c r="F2003">
        <v>30</v>
      </c>
      <c r="G2003" t="s">
        <v>309</v>
      </c>
      <c r="H2003" t="s">
        <v>71</v>
      </c>
      <c r="I2003" t="s">
        <v>216</v>
      </c>
    </row>
    <row r="2004" spans="1:9" hidden="1">
      <c r="A2004" t="s">
        <v>6</v>
      </c>
      <c r="B2004" t="s">
        <v>77</v>
      </c>
      <c r="C2004" s="1">
        <v>41841</v>
      </c>
      <c r="D2004" t="s">
        <v>8</v>
      </c>
      <c r="E2004">
        <v>10</v>
      </c>
      <c r="F2004">
        <v>30</v>
      </c>
      <c r="G2004" t="s">
        <v>309</v>
      </c>
      <c r="H2004" t="s">
        <v>71</v>
      </c>
      <c r="I2004" t="s">
        <v>8</v>
      </c>
    </row>
    <row r="2005" spans="1:9" hidden="1">
      <c r="A2005" t="s">
        <v>6</v>
      </c>
      <c r="B2005" t="s">
        <v>77</v>
      </c>
      <c r="C2005" s="1">
        <v>41848</v>
      </c>
      <c r="D2005" t="s">
        <v>69</v>
      </c>
      <c r="E2005">
        <v>30</v>
      </c>
      <c r="F2005">
        <v>31</v>
      </c>
      <c r="G2005" t="s">
        <v>309</v>
      </c>
      <c r="H2005" t="s">
        <v>71</v>
      </c>
      <c r="I2005" t="s">
        <v>216</v>
      </c>
    </row>
    <row r="2006" spans="1:9" hidden="1">
      <c r="A2006" t="s">
        <v>6</v>
      </c>
      <c r="B2006" t="s">
        <v>77</v>
      </c>
      <c r="C2006" s="1">
        <v>41848</v>
      </c>
      <c r="D2006" t="s">
        <v>8</v>
      </c>
      <c r="E2006">
        <v>10</v>
      </c>
      <c r="F2006">
        <v>31</v>
      </c>
      <c r="G2006" t="s">
        <v>309</v>
      </c>
      <c r="H2006" t="s">
        <v>71</v>
      </c>
      <c r="I2006" t="s">
        <v>8</v>
      </c>
    </row>
    <row r="2007" spans="1:9">
      <c r="A2007" t="s">
        <v>6</v>
      </c>
      <c r="B2007" t="s">
        <v>79</v>
      </c>
      <c r="C2007" s="1">
        <v>41855</v>
      </c>
      <c r="D2007" t="s">
        <v>69</v>
      </c>
      <c r="E2007">
        <v>30</v>
      </c>
      <c r="F2007">
        <v>32</v>
      </c>
      <c r="G2007" t="s">
        <v>309</v>
      </c>
      <c r="H2007" t="s">
        <v>71</v>
      </c>
      <c r="I2007" t="s">
        <v>216</v>
      </c>
    </row>
    <row r="2008" spans="1:9">
      <c r="A2008" t="s">
        <v>6</v>
      </c>
      <c r="B2008" t="s">
        <v>79</v>
      </c>
      <c r="C2008" s="1">
        <v>41855</v>
      </c>
      <c r="D2008" t="s">
        <v>16</v>
      </c>
      <c r="E2008">
        <v>5</v>
      </c>
      <c r="F2008">
        <v>32</v>
      </c>
      <c r="G2008" t="s">
        <v>309</v>
      </c>
      <c r="H2008" t="s">
        <v>71</v>
      </c>
      <c r="I2008" t="s">
        <v>16</v>
      </c>
    </row>
    <row r="2009" spans="1:9">
      <c r="A2009" t="s">
        <v>6</v>
      </c>
      <c r="B2009" t="s">
        <v>79</v>
      </c>
      <c r="C2009" s="1">
        <v>41855</v>
      </c>
      <c r="D2009" t="s">
        <v>13</v>
      </c>
      <c r="E2009">
        <v>5</v>
      </c>
      <c r="F2009">
        <v>32</v>
      </c>
      <c r="G2009" t="s">
        <v>309</v>
      </c>
      <c r="H2009" t="s">
        <v>71</v>
      </c>
      <c r="I2009" t="s">
        <v>13</v>
      </c>
    </row>
    <row r="2010" spans="1:9">
      <c r="A2010" t="s">
        <v>6</v>
      </c>
      <c r="B2010" t="s">
        <v>79</v>
      </c>
      <c r="C2010" s="1">
        <v>41862</v>
      </c>
      <c r="D2010" t="s">
        <v>69</v>
      </c>
      <c r="E2010">
        <v>30</v>
      </c>
      <c r="F2010">
        <v>33</v>
      </c>
      <c r="G2010" t="s">
        <v>309</v>
      </c>
      <c r="H2010" t="s">
        <v>71</v>
      </c>
      <c r="I2010" t="s">
        <v>216</v>
      </c>
    </row>
    <row r="2011" spans="1:9">
      <c r="A2011" t="s">
        <v>6</v>
      </c>
      <c r="B2011" t="s">
        <v>79</v>
      </c>
      <c r="C2011" s="1">
        <v>41862</v>
      </c>
      <c r="D2011" t="s">
        <v>16</v>
      </c>
      <c r="E2011">
        <v>5</v>
      </c>
      <c r="F2011">
        <v>33</v>
      </c>
      <c r="G2011" t="s">
        <v>309</v>
      </c>
      <c r="H2011" t="s">
        <v>71</v>
      </c>
      <c r="I2011" t="s">
        <v>16</v>
      </c>
    </row>
    <row r="2012" spans="1:9">
      <c r="A2012" t="s">
        <v>6</v>
      </c>
      <c r="B2012" t="s">
        <v>79</v>
      </c>
      <c r="C2012" s="1">
        <v>41862</v>
      </c>
      <c r="D2012" t="s">
        <v>13</v>
      </c>
      <c r="E2012">
        <v>5</v>
      </c>
      <c r="F2012">
        <v>33</v>
      </c>
      <c r="G2012" t="s">
        <v>309</v>
      </c>
      <c r="H2012" t="s">
        <v>71</v>
      </c>
      <c r="I2012" t="s">
        <v>13</v>
      </c>
    </row>
    <row r="2013" spans="1:9">
      <c r="A2013" t="s">
        <v>6</v>
      </c>
      <c r="B2013" t="s">
        <v>79</v>
      </c>
      <c r="C2013" s="1">
        <v>41869</v>
      </c>
      <c r="D2013" t="s">
        <v>69</v>
      </c>
      <c r="E2013">
        <v>30</v>
      </c>
      <c r="F2013">
        <v>34</v>
      </c>
      <c r="G2013" t="s">
        <v>309</v>
      </c>
      <c r="H2013" t="s">
        <v>71</v>
      </c>
      <c r="I2013" t="s">
        <v>216</v>
      </c>
    </row>
    <row r="2014" spans="1:9">
      <c r="A2014" t="s">
        <v>6</v>
      </c>
      <c r="B2014" t="s">
        <v>79</v>
      </c>
      <c r="C2014" s="1">
        <v>41869</v>
      </c>
      <c r="D2014" t="s">
        <v>8</v>
      </c>
      <c r="E2014">
        <v>5</v>
      </c>
      <c r="F2014">
        <v>34</v>
      </c>
      <c r="G2014" t="s">
        <v>309</v>
      </c>
      <c r="H2014" t="s">
        <v>71</v>
      </c>
      <c r="I2014" t="s">
        <v>8</v>
      </c>
    </row>
    <row r="2015" spans="1:9">
      <c r="A2015" t="s">
        <v>6</v>
      </c>
      <c r="B2015" t="s">
        <v>79</v>
      </c>
      <c r="C2015" s="1">
        <v>41869</v>
      </c>
      <c r="D2015" t="s">
        <v>16</v>
      </c>
      <c r="E2015">
        <v>5</v>
      </c>
      <c r="F2015">
        <v>34</v>
      </c>
      <c r="G2015" t="s">
        <v>309</v>
      </c>
      <c r="H2015" t="s">
        <v>71</v>
      </c>
      <c r="I2015" t="s">
        <v>16</v>
      </c>
    </row>
    <row r="2016" spans="1:9">
      <c r="A2016" t="s">
        <v>6</v>
      </c>
      <c r="B2016" t="s">
        <v>79</v>
      </c>
      <c r="C2016" s="1">
        <v>41876</v>
      </c>
      <c r="D2016" t="s">
        <v>69</v>
      </c>
      <c r="E2016">
        <v>30</v>
      </c>
      <c r="F2016">
        <v>35</v>
      </c>
      <c r="G2016" t="s">
        <v>309</v>
      </c>
      <c r="H2016" t="s">
        <v>71</v>
      </c>
      <c r="I2016" t="s">
        <v>216</v>
      </c>
    </row>
    <row r="2017" spans="1:9">
      <c r="A2017" t="s">
        <v>6</v>
      </c>
      <c r="B2017" t="s">
        <v>79</v>
      </c>
      <c r="C2017" s="1">
        <v>41876</v>
      </c>
      <c r="D2017" t="s">
        <v>8</v>
      </c>
      <c r="E2017">
        <v>5</v>
      </c>
      <c r="F2017">
        <v>35</v>
      </c>
      <c r="G2017" t="s">
        <v>309</v>
      </c>
      <c r="H2017" t="s">
        <v>71</v>
      </c>
      <c r="I2017" t="s">
        <v>8</v>
      </c>
    </row>
    <row r="2018" spans="1:9">
      <c r="A2018" t="s">
        <v>6</v>
      </c>
      <c r="B2018" t="s">
        <v>79</v>
      </c>
      <c r="C2018" s="1">
        <v>41876</v>
      </c>
      <c r="D2018" t="s">
        <v>16</v>
      </c>
      <c r="E2018">
        <v>5</v>
      </c>
      <c r="F2018">
        <v>35</v>
      </c>
      <c r="G2018" t="s">
        <v>309</v>
      </c>
      <c r="H2018" t="s">
        <v>71</v>
      </c>
      <c r="I2018" t="s">
        <v>16</v>
      </c>
    </row>
    <row r="2019" spans="1:9" hidden="1">
      <c r="A2019" t="s">
        <v>6</v>
      </c>
      <c r="B2019" t="s">
        <v>81</v>
      </c>
      <c r="C2019" s="1">
        <v>41883</v>
      </c>
      <c r="D2019" t="s">
        <v>69</v>
      </c>
      <c r="E2019">
        <v>30</v>
      </c>
      <c r="F2019">
        <v>36</v>
      </c>
      <c r="G2019" t="s">
        <v>309</v>
      </c>
      <c r="H2019" t="s">
        <v>71</v>
      </c>
      <c r="I2019" t="s">
        <v>216</v>
      </c>
    </row>
    <row r="2020" spans="1:9" hidden="1">
      <c r="A2020" t="s">
        <v>6</v>
      </c>
      <c r="B2020" t="s">
        <v>81</v>
      </c>
      <c r="C2020" s="1">
        <v>41883</v>
      </c>
      <c r="D2020" t="s">
        <v>8</v>
      </c>
      <c r="E2020">
        <v>5</v>
      </c>
      <c r="F2020">
        <v>36</v>
      </c>
      <c r="G2020" t="s">
        <v>309</v>
      </c>
      <c r="H2020" t="s">
        <v>71</v>
      </c>
      <c r="I2020" t="s">
        <v>8</v>
      </c>
    </row>
    <row r="2021" spans="1:9" hidden="1">
      <c r="A2021" t="s">
        <v>6</v>
      </c>
      <c r="B2021" t="s">
        <v>81</v>
      </c>
      <c r="C2021" s="1">
        <v>41883</v>
      </c>
      <c r="D2021" t="s">
        <v>16</v>
      </c>
      <c r="E2021">
        <v>5</v>
      </c>
      <c r="F2021">
        <v>36</v>
      </c>
      <c r="G2021" t="s">
        <v>309</v>
      </c>
      <c r="H2021" t="s">
        <v>71</v>
      </c>
      <c r="I2021" t="s">
        <v>16</v>
      </c>
    </row>
    <row r="2022" spans="1:9" hidden="1">
      <c r="A2022" t="s">
        <v>6</v>
      </c>
      <c r="B2022" t="s">
        <v>81</v>
      </c>
      <c r="C2022" s="1">
        <v>41890</v>
      </c>
      <c r="D2022" t="s">
        <v>69</v>
      </c>
      <c r="E2022">
        <v>24</v>
      </c>
      <c r="F2022">
        <v>37</v>
      </c>
      <c r="G2022" t="s">
        <v>309</v>
      </c>
      <c r="H2022" t="s">
        <v>71</v>
      </c>
      <c r="I2022" t="s">
        <v>216</v>
      </c>
    </row>
    <row r="2023" spans="1:9" hidden="1">
      <c r="A2023" t="s">
        <v>6</v>
      </c>
      <c r="B2023" t="s">
        <v>81</v>
      </c>
      <c r="C2023" s="1">
        <v>41890</v>
      </c>
      <c r="D2023" t="s">
        <v>30</v>
      </c>
      <c r="E2023">
        <v>8</v>
      </c>
      <c r="F2023">
        <v>37</v>
      </c>
      <c r="G2023" t="s">
        <v>309</v>
      </c>
      <c r="H2023" t="s">
        <v>71</v>
      </c>
      <c r="I2023" t="s">
        <v>30</v>
      </c>
    </row>
    <row r="2024" spans="1:9" hidden="1">
      <c r="A2024" t="s">
        <v>6</v>
      </c>
      <c r="B2024" t="s">
        <v>81</v>
      </c>
      <c r="C2024" s="1">
        <v>41890</v>
      </c>
      <c r="D2024" t="s">
        <v>8</v>
      </c>
      <c r="E2024">
        <v>4</v>
      </c>
      <c r="F2024">
        <v>37</v>
      </c>
      <c r="G2024" t="s">
        <v>309</v>
      </c>
      <c r="H2024" t="s">
        <v>71</v>
      </c>
      <c r="I2024" t="s">
        <v>8</v>
      </c>
    </row>
    <row r="2025" spans="1:9" hidden="1">
      <c r="A2025" t="s">
        <v>6</v>
      </c>
      <c r="B2025" t="s">
        <v>81</v>
      </c>
      <c r="C2025" s="1">
        <v>41890</v>
      </c>
      <c r="D2025" t="s">
        <v>16</v>
      </c>
      <c r="E2025">
        <v>4</v>
      </c>
      <c r="F2025">
        <v>37</v>
      </c>
      <c r="G2025" t="s">
        <v>309</v>
      </c>
      <c r="H2025" t="s">
        <v>71</v>
      </c>
      <c r="I2025" t="s">
        <v>16</v>
      </c>
    </row>
    <row r="2026" spans="1:9" hidden="1">
      <c r="A2026" t="s">
        <v>6</v>
      </c>
      <c r="B2026" t="s">
        <v>81</v>
      </c>
      <c r="C2026" s="1">
        <v>41897</v>
      </c>
      <c r="D2026" t="s">
        <v>69</v>
      </c>
      <c r="E2026">
        <v>28</v>
      </c>
      <c r="F2026">
        <v>38</v>
      </c>
      <c r="G2026" t="s">
        <v>309</v>
      </c>
      <c r="H2026" t="s">
        <v>71</v>
      </c>
      <c r="I2026" t="s">
        <v>216</v>
      </c>
    </row>
    <row r="2027" spans="1:9" hidden="1">
      <c r="A2027" t="s">
        <v>6</v>
      </c>
      <c r="B2027" t="s">
        <v>81</v>
      </c>
      <c r="C2027" s="1">
        <v>41897</v>
      </c>
      <c r="D2027" t="s">
        <v>8</v>
      </c>
      <c r="E2027">
        <v>4</v>
      </c>
      <c r="F2027">
        <v>38</v>
      </c>
      <c r="G2027" t="s">
        <v>309</v>
      </c>
      <c r="H2027" t="s">
        <v>71</v>
      </c>
      <c r="I2027" t="s">
        <v>8</v>
      </c>
    </row>
    <row r="2028" spans="1:9" hidden="1">
      <c r="A2028" t="s">
        <v>6</v>
      </c>
      <c r="B2028" t="s">
        <v>81</v>
      </c>
      <c r="C2028" s="1">
        <v>41897</v>
      </c>
      <c r="D2028" t="s">
        <v>16</v>
      </c>
      <c r="E2028">
        <v>4</v>
      </c>
      <c r="F2028">
        <v>38</v>
      </c>
      <c r="G2028" t="s">
        <v>309</v>
      </c>
      <c r="H2028" t="s">
        <v>71</v>
      </c>
      <c r="I2028" t="s">
        <v>16</v>
      </c>
    </row>
    <row r="2029" spans="1:9" hidden="1">
      <c r="A2029" t="s">
        <v>6</v>
      </c>
      <c r="B2029" t="s">
        <v>81</v>
      </c>
      <c r="C2029" s="1">
        <v>41897</v>
      </c>
      <c r="D2029" t="s">
        <v>68</v>
      </c>
      <c r="E2029">
        <v>4</v>
      </c>
      <c r="F2029">
        <v>38</v>
      </c>
      <c r="G2029" t="s">
        <v>309</v>
      </c>
      <c r="H2029" t="s">
        <v>71</v>
      </c>
      <c r="I2029" t="s">
        <v>68</v>
      </c>
    </row>
    <row r="2030" spans="1:9" hidden="1">
      <c r="A2030" t="s">
        <v>6</v>
      </c>
      <c r="B2030" t="s">
        <v>81</v>
      </c>
      <c r="C2030" s="1">
        <v>41904</v>
      </c>
      <c r="D2030" t="s">
        <v>69</v>
      </c>
      <c r="E2030">
        <v>30</v>
      </c>
      <c r="F2030">
        <v>39</v>
      </c>
      <c r="G2030" t="s">
        <v>309</v>
      </c>
      <c r="H2030" t="s">
        <v>71</v>
      </c>
      <c r="I2030" t="s">
        <v>216</v>
      </c>
    </row>
    <row r="2031" spans="1:9" hidden="1">
      <c r="A2031" t="s">
        <v>6</v>
      </c>
      <c r="B2031" t="s">
        <v>81</v>
      </c>
      <c r="C2031" s="1">
        <v>41904</v>
      </c>
      <c r="D2031" t="s">
        <v>8</v>
      </c>
      <c r="E2031">
        <v>5</v>
      </c>
      <c r="F2031">
        <v>39</v>
      </c>
      <c r="G2031" t="s">
        <v>309</v>
      </c>
      <c r="H2031" t="s">
        <v>71</v>
      </c>
      <c r="I2031" t="s">
        <v>8</v>
      </c>
    </row>
    <row r="2032" spans="1:9" hidden="1">
      <c r="A2032" t="s">
        <v>6</v>
      </c>
      <c r="B2032" t="s">
        <v>81</v>
      </c>
      <c r="C2032" s="1">
        <v>41904</v>
      </c>
      <c r="D2032" t="s">
        <v>16</v>
      </c>
      <c r="E2032">
        <v>5</v>
      </c>
      <c r="F2032">
        <v>39</v>
      </c>
      <c r="G2032" t="s">
        <v>309</v>
      </c>
      <c r="H2032" t="s">
        <v>71</v>
      </c>
      <c r="I2032" t="s">
        <v>16</v>
      </c>
    </row>
    <row r="2033" spans="1:9" hidden="1">
      <c r="A2033" t="s">
        <v>6</v>
      </c>
      <c r="B2033" t="s">
        <v>81</v>
      </c>
      <c r="C2033" s="1">
        <v>41911</v>
      </c>
      <c r="D2033" t="s">
        <v>69</v>
      </c>
      <c r="E2033">
        <v>12</v>
      </c>
      <c r="F2033">
        <v>40</v>
      </c>
      <c r="G2033" t="s">
        <v>309</v>
      </c>
      <c r="H2033" t="s">
        <v>71</v>
      </c>
      <c r="I2033" t="s">
        <v>216</v>
      </c>
    </row>
    <row r="2034" spans="1:9" hidden="1">
      <c r="A2034" t="s">
        <v>6</v>
      </c>
      <c r="B2034" t="s">
        <v>81</v>
      </c>
      <c r="C2034" s="1">
        <v>41911</v>
      </c>
      <c r="D2034" t="s">
        <v>30</v>
      </c>
      <c r="E2034">
        <v>24</v>
      </c>
      <c r="F2034">
        <v>40</v>
      </c>
      <c r="G2034" t="s">
        <v>309</v>
      </c>
      <c r="H2034" t="s">
        <v>71</v>
      </c>
      <c r="I2034" t="s">
        <v>30</v>
      </c>
    </row>
    <row r="2035" spans="1:9" hidden="1">
      <c r="A2035" t="s">
        <v>6</v>
      </c>
      <c r="B2035" t="s">
        <v>81</v>
      </c>
      <c r="C2035" s="1">
        <v>41911</v>
      </c>
      <c r="D2035" t="s">
        <v>8</v>
      </c>
      <c r="E2035">
        <v>2</v>
      </c>
      <c r="F2035">
        <v>40</v>
      </c>
      <c r="G2035" t="s">
        <v>309</v>
      </c>
      <c r="H2035" t="s">
        <v>71</v>
      </c>
      <c r="I2035" t="s">
        <v>8</v>
      </c>
    </row>
    <row r="2036" spans="1:9" hidden="1">
      <c r="A2036" t="s">
        <v>6</v>
      </c>
      <c r="B2036" t="s">
        <v>81</v>
      </c>
      <c r="C2036" s="1">
        <v>41911</v>
      </c>
      <c r="D2036" t="s">
        <v>16</v>
      </c>
      <c r="E2036">
        <v>2</v>
      </c>
      <c r="F2036">
        <v>40</v>
      </c>
      <c r="G2036" t="s">
        <v>309</v>
      </c>
      <c r="H2036" t="s">
        <v>71</v>
      </c>
      <c r="I2036" t="s">
        <v>16</v>
      </c>
    </row>
    <row r="2037" spans="1:9" hidden="1">
      <c r="A2037" t="s">
        <v>6</v>
      </c>
      <c r="B2037" t="s">
        <v>183</v>
      </c>
      <c r="C2037" s="1">
        <v>41918</v>
      </c>
      <c r="D2037" t="s">
        <v>69</v>
      </c>
      <c r="E2037">
        <v>30</v>
      </c>
      <c r="F2037">
        <v>41</v>
      </c>
      <c r="G2037" t="s">
        <v>309</v>
      </c>
      <c r="H2037" t="s">
        <v>71</v>
      </c>
      <c r="I2037" t="s">
        <v>216</v>
      </c>
    </row>
    <row r="2038" spans="1:9" hidden="1">
      <c r="A2038" t="s">
        <v>6</v>
      </c>
      <c r="B2038" t="s">
        <v>183</v>
      </c>
      <c r="C2038" s="1">
        <v>41918</v>
      </c>
      <c r="D2038" t="s">
        <v>8</v>
      </c>
      <c r="E2038">
        <v>5</v>
      </c>
      <c r="F2038">
        <v>41</v>
      </c>
      <c r="G2038" t="s">
        <v>309</v>
      </c>
      <c r="H2038" t="s">
        <v>71</v>
      </c>
      <c r="I2038" t="s">
        <v>8</v>
      </c>
    </row>
    <row r="2039" spans="1:9" hidden="1">
      <c r="A2039" t="s">
        <v>6</v>
      </c>
      <c r="B2039" t="s">
        <v>183</v>
      </c>
      <c r="C2039" s="1">
        <v>41918</v>
      </c>
      <c r="D2039" t="s">
        <v>16</v>
      </c>
      <c r="E2039">
        <v>5</v>
      </c>
      <c r="F2039">
        <v>41</v>
      </c>
      <c r="G2039" t="s">
        <v>309</v>
      </c>
      <c r="H2039" t="s">
        <v>71</v>
      </c>
      <c r="I2039" t="s">
        <v>16</v>
      </c>
    </row>
    <row r="2040" spans="1:9" hidden="1">
      <c r="A2040" t="s">
        <v>6</v>
      </c>
      <c r="B2040" t="s">
        <v>183</v>
      </c>
      <c r="C2040" s="1">
        <v>41925</v>
      </c>
      <c r="D2040" t="s">
        <v>69</v>
      </c>
      <c r="E2040">
        <v>30</v>
      </c>
      <c r="F2040">
        <v>42</v>
      </c>
      <c r="G2040" t="s">
        <v>309</v>
      </c>
      <c r="H2040" t="s">
        <v>71</v>
      </c>
      <c r="I2040" t="s">
        <v>216</v>
      </c>
    </row>
    <row r="2041" spans="1:9" hidden="1">
      <c r="A2041" t="s">
        <v>6</v>
      </c>
      <c r="B2041" t="s">
        <v>183</v>
      </c>
      <c r="C2041" s="1">
        <v>41925</v>
      </c>
      <c r="D2041" t="s">
        <v>8</v>
      </c>
      <c r="E2041">
        <v>5</v>
      </c>
      <c r="F2041">
        <v>42</v>
      </c>
      <c r="G2041" t="s">
        <v>309</v>
      </c>
      <c r="H2041" t="s">
        <v>71</v>
      </c>
      <c r="I2041" t="s">
        <v>8</v>
      </c>
    </row>
    <row r="2042" spans="1:9" hidden="1">
      <c r="A2042" t="s">
        <v>6</v>
      </c>
      <c r="B2042" t="s">
        <v>183</v>
      </c>
      <c r="C2042" s="1">
        <v>41925</v>
      </c>
      <c r="D2042" t="s">
        <v>16</v>
      </c>
      <c r="E2042">
        <v>5</v>
      </c>
      <c r="F2042">
        <v>42</v>
      </c>
      <c r="G2042" t="s">
        <v>309</v>
      </c>
      <c r="H2042" t="s">
        <v>71</v>
      </c>
      <c r="I2042" t="s">
        <v>16</v>
      </c>
    </row>
    <row r="2043" spans="1:9" hidden="1">
      <c r="A2043" t="s">
        <v>6</v>
      </c>
      <c r="B2043" t="s">
        <v>183</v>
      </c>
      <c r="C2043" s="1">
        <v>41932</v>
      </c>
      <c r="D2043" t="s">
        <v>69</v>
      </c>
      <c r="E2043">
        <v>30</v>
      </c>
      <c r="F2043">
        <v>43</v>
      </c>
      <c r="G2043" t="s">
        <v>309</v>
      </c>
      <c r="H2043" t="s">
        <v>71</v>
      </c>
      <c r="I2043" t="s">
        <v>216</v>
      </c>
    </row>
    <row r="2044" spans="1:9" hidden="1">
      <c r="A2044" t="s">
        <v>6</v>
      </c>
      <c r="B2044" t="s">
        <v>183</v>
      </c>
      <c r="C2044" s="1">
        <v>41932</v>
      </c>
      <c r="D2044" t="s">
        <v>8</v>
      </c>
      <c r="E2044">
        <v>5</v>
      </c>
      <c r="F2044">
        <v>43</v>
      </c>
      <c r="G2044" t="s">
        <v>309</v>
      </c>
      <c r="H2044" t="s">
        <v>71</v>
      </c>
      <c r="I2044" t="s">
        <v>8</v>
      </c>
    </row>
    <row r="2045" spans="1:9" hidden="1">
      <c r="A2045" t="s">
        <v>6</v>
      </c>
      <c r="B2045" t="s">
        <v>183</v>
      </c>
      <c r="C2045" s="1">
        <v>41932</v>
      </c>
      <c r="D2045" t="s">
        <v>16</v>
      </c>
      <c r="E2045">
        <v>5</v>
      </c>
      <c r="F2045">
        <v>43</v>
      </c>
      <c r="G2045" t="s">
        <v>309</v>
      </c>
      <c r="H2045" t="s">
        <v>71</v>
      </c>
      <c r="I2045" t="s">
        <v>16</v>
      </c>
    </row>
    <row r="2046" spans="1:9" hidden="1">
      <c r="A2046" t="s">
        <v>6</v>
      </c>
      <c r="B2046" t="s">
        <v>183</v>
      </c>
      <c r="C2046" s="1">
        <v>41939</v>
      </c>
      <c r="D2046" t="s">
        <v>69</v>
      </c>
      <c r="E2046">
        <v>22</v>
      </c>
      <c r="F2046">
        <v>44</v>
      </c>
      <c r="G2046" t="s">
        <v>309</v>
      </c>
      <c r="H2046" t="s">
        <v>71</v>
      </c>
      <c r="I2046" t="s">
        <v>216</v>
      </c>
    </row>
    <row r="2047" spans="1:9" hidden="1">
      <c r="A2047" t="s">
        <v>6</v>
      </c>
      <c r="B2047" t="s">
        <v>183</v>
      </c>
      <c r="C2047" s="1">
        <v>41939</v>
      </c>
      <c r="D2047" t="s">
        <v>8</v>
      </c>
      <c r="E2047">
        <v>18</v>
      </c>
      <c r="F2047">
        <v>44</v>
      </c>
      <c r="G2047" t="s">
        <v>309</v>
      </c>
      <c r="H2047" t="s">
        <v>71</v>
      </c>
      <c r="I2047" t="s">
        <v>8</v>
      </c>
    </row>
    <row r="2048" spans="1:9" hidden="1">
      <c r="A2048" t="s">
        <v>6</v>
      </c>
      <c r="B2048" t="s">
        <v>185</v>
      </c>
      <c r="C2048" s="1">
        <v>41946</v>
      </c>
      <c r="D2048" t="s">
        <v>16</v>
      </c>
      <c r="E2048">
        <v>40</v>
      </c>
      <c r="F2048">
        <v>45</v>
      </c>
      <c r="G2048" t="s">
        <v>309</v>
      </c>
      <c r="H2048" t="s">
        <v>71</v>
      </c>
      <c r="I2048" t="s">
        <v>16</v>
      </c>
    </row>
    <row r="2049" spans="1:9" hidden="1">
      <c r="A2049" t="s">
        <v>6</v>
      </c>
      <c r="B2049" t="s">
        <v>185</v>
      </c>
      <c r="C2049" s="1">
        <v>41953</v>
      </c>
      <c r="D2049" t="s">
        <v>16</v>
      </c>
      <c r="E2049">
        <v>40</v>
      </c>
      <c r="F2049">
        <v>46</v>
      </c>
      <c r="G2049" t="s">
        <v>309</v>
      </c>
      <c r="H2049" t="s">
        <v>71</v>
      </c>
      <c r="I2049" t="s">
        <v>16</v>
      </c>
    </row>
    <row r="2050" spans="1:9" hidden="1">
      <c r="A2050" t="s">
        <v>6</v>
      </c>
      <c r="B2050" t="s">
        <v>185</v>
      </c>
      <c r="C2050" s="1">
        <v>41960</v>
      </c>
      <c r="D2050" t="s">
        <v>16</v>
      </c>
      <c r="E2050">
        <v>40</v>
      </c>
      <c r="F2050">
        <v>47</v>
      </c>
      <c r="G2050" t="s">
        <v>309</v>
      </c>
      <c r="H2050" t="s">
        <v>71</v>
      </c>
      <c r="I2050" t="s">
        <v>16</v>
      </c>
    </row>
    <row r="2051" spans="1:9" hidden="1">
      <c r="A2051" t="s">
        <v>6</v>
      </c>
      <c r="B2051" t="s">
        <v>185</v>
      </c>
      <c r="C2051" s="1">
        <v>41967</v>
      </c>
      <c r="D2051" t="s">
        <v>27</v>
      </c>
      <c r="E2051">
        <v>16</v>
      </c>
      <c r="F2051">
        <v>48</v>
      </c>
      <c r="G2051" t="s">
        <v>309</v>
      </c>
      <c r="H2051" t="s">
        <v>71</v>
      </c>
      <c r="I2051" t="s">
        <v>27</v>
      </c>
    </row>
    <row r="2052" spans="1:9" hidden="1">
      <c r="A2052" t="s">
        <v>6</v>
      </c>
      <c r="B2052" t="s">
        <v>185</v>
      </c>
      <c r="C2052" s="1">
        <v>41967</v>
      </c>
      <c r="D2052" t="s">
        <v>16</v>
      </c>
      <c r="E2052">
        <v>24</v>
      </c>
      <c r="F2052">
        <v>48</v>
      </c>
      <c r="G2052" t="s">
        <v>309</v>
      </c>
      <c r="H2052" t="s">
        <v>71</v>
      </c>
      <c r="I2052" t="s">
        <v>16</v>
      </c>
    </row>
    <row r="2053" spans="1:9" hidden="1">
      <c r="A2053" t="s">
        <v>6</v>
      </c>
      <c r="B2053" t="s">
        <v>29</v>
      </c>
      <c r="C2053" s="1">
        <v>41729</v>
      </c>
      <c r="D2053" t="s">
        <v>35</v>
      </c>
      <c r="E2053">
        <v>1</v>
      </c>
      <c r="F2053">
        <v>14</v>
      </c>
      <c r="G2053" t="s">
        <v>282</v>
      </c>
      <c r="H2053" t="s">
        <v>71</v>
      </c>
      <c r="I2053" t="s">
        <v>270</v>
      </c>
    </row>
    <row r="2054" spans="1:9" hidden="1">
      <c r="A2054" t="s">
        <v>6</v>
      </c>
      <c r="B2054" t="s">
        <v>29</v>
      </c>
      <c r="C2054" s="1">
        <v>41729</v>
      </c>
      <c r="D2054" t="s">
        <v>32</v>
      </c>
      <c r="E2054">
        <v>39</v>
      </c>
      <c r="F2054">
        <v>14</v>
      </c>
      <c r="G2054" t="s">
        <v>282</v>
      </c>
      <c r="H2054" t="s">
        <v>71</v>
      </c>
      <c r="I2054" t="s">
        <v>263</v>
      </c>
    </row>
    <row r="2055" spans="1:9" hidden="1">
      <c r="A2055" t="s">
        <v>6</v>
      </c>
      <c r="B2055" t="s">
        <v>7</v>
      </c>
      <c r="C2055" s="1">
        <v>41736</v>
      </c>
      <c r="D2055" t="s">
        <v>30</v>
      </c>
      <c r="E2055">
        <v>8</v>
      </c>
      <c r="F2055">
        <v>15</v>
      </c>
      <c r="G2055" t="s">
        <v>282</v>
      </c>
      <c r="H2055" t="s">
        <v>71</v>
      </c>
      <c r="I2055" t="s">
        <v>30</v>
      </c>
    </row>
    <row r="2056" spans="1:9" hidden="1">
      <c r="A2056" t="s">
        <v>6</v>
      </c>
      <c r="B2056" t="s">
        <v>7</v>
      </c>
      <c r="C2056" s="1">
        <v>41736</v>
      </c>
      <c r="D2056" t="s">
        <v>8</v>
      </c>
      <c r="E2056">
        <v>22</v>
      </c>
      <c r="F2056">
        <v>15</v>
      </c>
      <c r="G2056" t="s">
        <v>282</v>
      </c>
      <c r="H2056" t="s">
        <v>71</v>
      </c>
      <c r="I2056" t="s">
        <v>8</v>
      </c>
    </row>
    <row r="2057" spans="1:9" hidden="1">
      <c r="A2057" t="s">
        <v>6</v>
      </c>
      <c r="B2057" t="s">
        <v>7</v>
      </c>
      <c r="C2057" s="1">
        <v>41736</v>
      </c>
      <c r="D2057" t="s">
        <v>35</v>
      </c>
      <c r="E2057">
        <v>2</v>
      </c>
      <c r="F2057">
        <v>15</v>
      </c>
      <c r="G2057" t="s">
        <v>282</v>
      </c>
      <c r="H2057" t="s">
        <v>71</v>
      </c>
      <c r="I2057" t="s">
        <v>270</v>
      </c>
    </row>
    <row r="2058" spans="1:9" hidden="1">
      <c r="A2058" t="s">
        <v>6</v>
      </c>
      <c r="B2058" t="s">
        <v>7</v>
      </c>
      <c r="C2058" s="1">
        <v>41736</v>
      </c>
      <c r="D2058" t="s">
        <v>27</v>
      </c>
      <c r="E2058">
        <v>8</v>
      </c>
      <c r="F2058">
        <v>15</v>
      </c>
      <c r="G2058" t="s">
        <v>282</v>
      </c>
      <c r="H2058" t="s">
        <v>71</v>
      </c>
      <c r="I2058" t="s">
        <v>27</v>
      </c>
    </row>
    <row r="2059" spans="1:9" hidden="1">
      <c r="A2059" t="s">
        <v>6</v>
      </c>
      <c r="B2059" t="s">
        <v>7</v>
      </c>
      <c r="C2059" s="1">
        <v>41743</v>
      </c>
      <c r="D2059" t="s">
        <v>8</v>
      </c>
      <c r="E2059">
        <v>24</v>
      </c>
      <c r="F2059">
        <v>16</v>
      </c>
      <c r="G2059" t="s">
        <v>282</v>
      </c>
      <c r="H2059" t="s">
        <v>71</v>
      </c>
      <c r="I2059" t="s">
        <v>8</v>
      </c>
    </row>
    <row r="2060" spans="1:9" hidden="1">
      <c r="A2060" t="s">
        <v>6</v>
      </c>
      <c r="B2060" t="s">
        <v>7</v>
      </c>
      <c r="C2060" s="1">
        <v>41743</v>
      </c>
      <c r="D2060" t="s">
        <v>27</v>
      </c>
      <c r="E2060">
        <v>8</v>
      </c>
      <c r="F2060">
        <v>16</v>
      </c>
      <c r="G2060" t="s">
        <v>282</v>
      </c>
      <c r="H2060" t="s">
        <v>71</v>
      </c>
      <c r="I2060" t="s">
        <v>27</v>
      </c>
    </row>
    <row r="2061" spans="1:9" hidden="1">
      <c r="A2061" t="s">
        <v>6</v>
      </c>
      <c r="B2061" t="s">
        <v>7</v>
      </c>
      <c r="C2061" s="1">
        <v>41743</v>
      </c>
      <c r="D2061" t="s">
        <v>14</v>
      </c>
      <c r="E2061">
        <v>8</v>
      </c>
      <c r="F2061">
        <v>16</v>
      </c>
      <c r="G2061" t="s">
        <v>282</v>
      </c>
      <c r="H2061" t="s">
        <v>71</v>
      </c>
      <c r="I2061" t="s">
        <v>258</v>
      </c>
    </row>
    <row r="2062" spans="1:9" hidden="1">
      <c r="A2062" t="s">
        <v>6</v>
      </c>
      <c r="B2062" t="s">
        <v>7</v>
      </c>
      <c r="C2062" s="1">
        <v>41750</v>
      </c>
      <c r="D2062" t="s">
        <v>69</v>
      </c>
      <c r="E2062">
        <v>18</v>
      </c>
      <c r="F2062">
        <v>17</v>
      </c>
      <c r="G2062" t="s">
        <v>282</v>
      </c>
      <c r="H2062" t="s">
        <v>71</v>
      </c>
      <c r="I2062" t="s">
        <v>216</v>
      </c>
    </row>
    <row r="2063" spans="1:9" hidden="1">
      <c r="A2063" t="s">
        <v>6</v>
      </c>
      <c r="B2063" t="s">
        <v>7</v>
      </c>
      <c r="C2063" s="1">
        <v>41750</v>
      </c>
      <c r="D2063" t="s">
        <v>8</v>
      </c>
      <c r="E2063">
        <v>16</v>
      </c>
      <c r="F2063">
        <v>17</v>
      </c>
      <c r="G2063" t="s">
        <v>282</v>
      </c>
      <c r="H2063" t="s">
        <v>71</v>
      </c>
      <c r="I2063" t="s">
        <v>8</v>
      </c>
    </row>
    <row r="2064" spans="1:9" hidden="1">
      <c r="A2064" t="s">
        <v>6</v>
      </c>
      <c r="B2064" t="s">
        <v>7</v>
      </c>
      <c r="C2064" s="1">
        <v>41750</v>
      </c>
      <c r="D2064" t="s">
        <v>14</v>
      </c>
      <c r="E2064">
        <v>6</v>
      </c>
      <c r="F2064">
        <v>17</v>
      </c>
      <c r="G2064" t="s">
        <v>282</v>
      </c>
      <c r="H2064" t="s">
        <v>71</v>
      </c>
      <c r="I2064" t="s">
        <v>258</v>
      </c>
    </row>
    <row r="2065" spans="1:9" hidden="1">
      <c r="A2065" t="s">
        <v>6</v>
      </c>
      <c r="B2065" t="s">
        <v>7</v>
      </c>
      <c r="C2065" s="1">
        <v>41757</v>
      </c>
      <c r="D2065" t="s">
        <v>69</v>
      </c>
      <c r="E2065">
        <v>16</v>
      </c>
      <c r="F2065">
        <v>18</v>
      </c>
      <c r="G2065" t="s">
        <v>282</v>
      </c>
      <c r="H2065" t="s">
        <v>71</v>
      </c>
      <c r="I2065" t="s">
        <v>216</v>
      </c>
    </row>
    <row r="2066" spans="1:9" hidden="1">
      <c r="A2066" t="s">
        <v>6</v>
      </c>
      <c r="B2066" t="s">
        <v>7</v>
      </c>
      <c r="C2066" s="1">
        <v>41757</v>
      </c>
      <c r="D2066" t="s">
        <v>30</v>
      </c>
      <c r="E2066">
        <v>8</v>
      </c>
      <c r="F2066">
        <v>18</v>
      </c>
      <c r="G2066" t="s">
        <v>282</v>
      </c>
      <c r="H2066" t="s">
        <v>71</v>
      </c>
      <c r="I2066" t="s">
        <v>30</v>
      </c>
    </row>
    <row r="2067" spans="1:9" hidden="1">
      <c r="A2067" t="s">
        <v>6</v>
      </c>
      <c r="B2067" t="s">
        <v>7</v>
      </c>
      <c r="C2067" s="1">
        <v>41757</v>
      </c>
      <c r="D2067" t="s">
        <v>8</v>
      </c>
      <c r="E2067">
        <v>16</v>
      </c>
      <c r="F2067">
        <v>18</v>
      </c>
      <c r="G2067" t="s">
        <v>282</v>
      </c>
      <c r="H2067" t="s">
        <v>71</v>
      </c>
      <c r="I2067" t="s">
        <v>8</v>
      </c>
    </row>
    <row r="2068" spans="1:9" hidden="1">
      <c r="A2068" t="s">
        <v>6</v>
      </c>
      <c r="B2068" t="s">
        <v>74</v>
      </c>
      <c r="C2068" s="1">
        <v>41764</v>
      </c>
      <c r="D2068" t="s">
        <v>69</v>
      </c>
      <c r="E2068">
        <v>14</v>
      </c>
      <c r="F2068">
        <v>19</v>
      </c>
      <c r="G2068" t="s">
        <v>282</v>
      </c>
      <c r="H2068" t="s">
        <v>71</v>
      </c>
      <c r="I2068" t="s">
        <v>216</v>
      </c>
    </row>
    <row r="2069" spans="1:9" hidden="1">
      <c r="A2069" t="s">
        <v>6</v>
      </c>
      <c r="B2069" t="s">
        <v>74</v>
      </c>
      <c r="C2069" s="1">
        <v>41764</v>
      </c>
      <c r="D2069" t="s">
        <v>8</v>
      </c>
      <c r="E2069">
        <v>26</v>
      </c>
      <c r="F2069">
        <v>19</v>
      </c>
      <c r="G2069" t="s">
        <v>282</v>
      </c>
      <c r="H2069" t="s">
        <v>71</v>
      </c>
      <c r="I2069" t="s">
        <v>8</v>
      </c>
    </row>
    <row r="2070" spans="1:9" hidden="1">
      <c r="A2070" t="s">
        <v>6</v>
      </c>
      <c r="B2070" t="s">
        <v>74</v>
      </c>
      <c r="C2070" s="1">
        <v>41771</v>
      </c>
      <c r="D2070" t="s">
        <v>69</v>
      </c>
      <c r="E2070">
        <v>15</v>
      </c>
      <c r="F2070">
        <v>20</v>
      </c>
      <c r="G2070" t="s">
        <v>282</v>
      </c>
      <c r="H2070" t="s">
        <v>71</v>
      </c>
      <c r="I2070" t="s">
        <v>216</v>
      </c>
    </row>
    <row r="2071" spans="1:9" hidden="1">
      <c r="A2071" t="s">
        <v>6</v>
      </c>
      <c r="B2071" t="s">
        <v>74</v>
      </c>
      <c r="C2071" s="1">
        <v>41771</v>
      </c>
      <c r="D2071" t="s">
        <v>8</v>
      </c>
      <c r="E2071">
        <v>17</v>
      </c>
      <c r="F2071">
        <v>20</v>
      </c>
      <c r="G2071" t="s">
        <v>282</v>
      </c>
      <c r="H2071" t="s">
        <v>71</v>
      </c>
      <c r="I2071" t="s">
        <v>8</v>
      </c>
    </row>
    <row r="2072" spans="1:9" hidden="1">
      <c r="A2072" t="s">
        <v>6</v>
      </c>
      <c r="B2072" t="s">
        <v>74</v>
      </c>
      <c r="C2072" s="1">
        <v>41771</v>
      </c>
      <c r="D2072" t="s">
        <v>18</v>
      </c>
      <c r="E2072">
        <v>8</v>
      </c>
      <c r="F2072">
        <v>20</v>
      </c>
      <c r="G2072" t="s">
        <v>282</v>
      </c>
      <c r="H2072" t="s">
        <v>71</v>
      </c>
      <c r="I2072" t="s">
        <v>210</v>
      </c>
    </row>
    <row r="2073" spans="1:9" hidden="1">
      <c r="A2073" t="s">
        <v>6</v>
      </c>
      <c r="B2073" t="s">
        <v>74</v>
      </c>
      <c r="C2073" s="1">
        <v>41778</v>
      </c>
      <c r="D2073" t="s">
        <v>69</v>
      </c>
      <c r="E2073">
        <v>10</v>
      </c>
      <c r="F2073">
        <v>21</v>
      </c>
      <c r="G2073" t="s">
        <v>282</v>
      </c>
      <c r="H2073" t="s">
        <v>71</v>
      </c>
      <c r="I2073" t="s">
        <v>216</v>
      </c>
    </row>
    <row r="2074" spans="1:9" hidden="1">
      <c r="A2074" t="s">
        <v>6</v>
      </c>
      <c r="B2074" t="s">
        <v>74</v>
      </c>
      <c r="C2074" s="1">
        <v>41778</v>
      </c>
      <c r="D2074" t="s">
        <v>8</v>
      </c>
      <c r="E2074">
        <v>30</v>
      </c>
      <c r="F2074">
        <v>21</v>
      </c>
      <c r="G2074" t="s">
        <v>282</v>
      </c>
      <c r="H2074" t="s">
        <v>71</v>
      </c>
      <c r="I2074" t="s">
        <v>8</v>
      </c>
    </row>
    <row r="2075" spans="1:9" hidden="1">
      <c r="A2075" t="s">
        <v>6</v>
      </c>
      <c r="B2075" t="s">
        <v>74</v>
      </c>
      <c r="C2075" s="1">
        <v>41785</v>
      </c>
      <c r="D2075" t="s">
        <v>69</v>
      </c>
      <c r="E2075">
        <v>10</v>
      </c>
      <c r="F2075">
        <v>22</v>
      </c>
      <c r="G2075" t="s">
        <v>282</v>
      </c>
      <c r="H2075" t="s">
        <v>71</v>
      </c>
      <c r="I2075" t="s">
        <v>216</v>
      </c>
    </row>
    <row r="2076" spans="1:9" hidden="1">
      <c r="A2076" t="s">
        <v>6</v>
      </c>
      <c r="B2076" t="s">
        <v>74</v>
      </c>
      <c r="C2076" s="1">
        <v>41785</v>
      </c>
      <c r="D2076" t="s">
        <v>82</v>
      </c>
      <c r="E2076">
        <v>3</v>
      </c>
      <c r="F2076">
        <v>22</v>
      </c>
      <c r="G2076" t="s">
        <v>282</v>
      </c>
      <c r="H2076" t="s">
        <v>71</v>
      </c>
      <c r="I2076" t="s">
        <v>217</v>
      </c>
    </row>
    <row r="2077" spans="1:9" hidden="1">
      <c r="A2077" t="s">
        <v>6</v>
      </c>
      <c r="B2077" t="s">
        <v>74</v>
      </c>
      <c r="C2077" s="1">
        <v>41785</v>
      </c>
      <c r="D2077" t="s">
        <v>8</v>
      </c>
      <c r="E2077">
        <v>27</v>
      </c>
      <c r="F2077">
        <v>22</v>
      </c>
      <c r="G2077" t="s">
        <v>282</v>
      </c>
      <c r="H2077" t="s">
        <v>71</v>
      </c>
      <c r="I2077" t="s">
        <v>8</v>
      </c>
    </row>
    <row r="2078" spans="1:9" hidden="1">
      <c r="A2078" t="s">
        <v>6</v>
      </c>
      <c r="B2078" t="s">
        <v>75</v>
      </c>
      <c r="C2078" s="1">
        <v>41792</v>
      </c>
      <c r="D2078" t="s">
        <v>30</v>
      </c>
      <c r="E2078">
        <v>8</v>
      </c>
      <c r="F2078">
        <v>23</v>
      </c>
      <c r="G2078" t="s">
        <v>282</v>
      </c>
      <c r="H2078" t="s">
        <v>71</v>
      </c>
      <c r="I2078" t="s">
        <v>30</v>
      </c>
    </row>
    <row r="2079" spans="1:9" hidden="1">
      <c r="A2079" t="s">
        <v>6</v>
      </c>
      <c r="B2079" t="s">
        <v>75</v>
      </c>
      <c r="C2079" s="1">
        <v>41792</v>
      </c>
      <c r="D2079" t="s">
        <v>8</v>
      </c>
      <c r="E2079">
        <v>10</v>
      </c>
      <c r="F2079">
        <v>23</v>
      </c>
      <c r="G2079" t="s">
        <v>282</v>
      </c>
      <c r="H2079" t="s">
        <v>71</v>
      </c>
      <c r="I2079" t="s">
        <v>8</v>
      </c>
    </row>
    <row r="2080" spans="1:9" hidden="1">
      <c r="A2080" t="s">
        <v>6</v>
      </c>
      <c r="B2080" t="s">
        <v>75</v>
      </c>
      <c r="C2080" s="1">
        <v>41792</v>
      </c>
      <c r="D2080" t="s">
        <v>76</v>
      </c>
      <c r="E2080">
        <v>22</v>
      </c>
      <c r="F2080">
        <v>23</v>
      </c>
      <c r="G2080" t="s">
        <v>282</v>
      </c>
      <c r="H2080" t="s">
        <v>71</v>
      </c>
      <c r="I2080" t="s">
        <v>207</v>
      </c>
    </row>
    <row r="2081" spans="1:9" hidden="1">
      <c r="A2081" t="s">
        <v>6</v>
      </c>
      <c r="B2081" t="s">
        <v>75</v>
      </c>
      <c r="C2081" s="1">
        <v>41799</v>
      </c>
      <c r="D2081" t="s">
        <v>69</v>
      </c>
      <c r="E2081">
        <v>10</v>
      </c>
      <c r="F2081">
        <v>24</v>
      </c>
      <c r="G2081" t="s">
        <v>282</v>
      </c>
      <c r="H2081" t="s">
        <v>71</v>
      </c>
      <c r="I2081" t="s">
        <v>216</v>
      </c>
    </row>
    <row r="2082" spans="1:9" hidden="1">
      <c r="A2082" t="s">
        <v>6</v>
      </c>
      <c r="B2082" t="s">
        <v>75</v>
      </c>
      <c r="C2082" s="1">
        <v>41799</v>
      </c>
      <c r="D2082" t="s">
        <v>82</v>
      </c>
      <c r="E2082">
        <v>3</v>
      </c>
      <c r="F2082">
        <v>24</v>
      </c>
      <c r="G2082" t="s">
        <v>282</v>
      </c>
      <c r="H2082" t="s">
        <v>71</v>
      </c>
      <c r="I2082" t="s">
        <v>217</v>
      </c>
    </row>
    <row r="2083" spans="1:9" hidden="1">
      <c r="A2083" t="s">
        <v>6</v>
      </c>
      <c r="B2083" t="s">
        <v>75</v>
      </c>
      <c r="C2083" s="1">
        <v>41799</v>
      </c>
      <c r="D2083" t="s">
        <v>88</v>
      </c>
      <c r="E2083">
        <v>2</v>
      </c>
      <c r="F2083">
        <v>24</v>
      </c>
      <c r="G2083" t="s">
        <v>282</v>
      </c>
      <c r="H2083" t="s">
        <v>71</v>
      </c>
      <c r="I2083" t="s">
        <v>234</v>
      </c>
    </row>
    <row r="2084" spans="1:9" hidden="1">
      <c r="A2084" t="s">
        <v>6</v>
      </c>
      <c r="B2084" t="s">
        <v>75</v>
      </c>
      <c r="C2084" s="1">
        <v>41799</v>
      </c>
      <c r="D2084" t="s">
        <v>8</v>
      </c>
      <c r="E2084">
        <v>10</v>
      </c>
      <c r="F2084">
        <v>24</v>
      </c>
      <c r="G2084" t="s">
        <v>282</v>
      </c>
      <c r="H2084" t="s">
        <v>71</v>
      </c>
      <c r="I2084" t="s">
        <v>8</v>
      </c>
    </row>
    <row r="2085" spans="1:9" hidden="1">
      <c r="A2085" t="s">
        <v>6</v>
      </c>
      <c r="B2085" t="s">
        <v>75</v>
      </c>
      <c r="C2085" s="1">
        <v>41799</v>
      </c>
      <c r="D2085" t="s">
        <v>76</v>
      </c>
      <c r="E2085">
        <v>15</v>
      </c>
      <c r="F2085">
        <v>24</v>
      </c>
      <c r="G2085" t="s">
        <v>282</v>
      </c>
      <c r="H2085" t="s">
        <v>71</v>
      </c>
      <c r="I2085" t="s">
        <v>207</v>
      </c>
    </row>
    <row r="2086" spans="1:9" hidden="1">
      <c r="A2086" t="s">
        <v>6</v>
      </c>
      <c r="B2086" t="s">
        <v>75</v>
      </c>
      <c r="C2086" s="1">
        <v>41806</v>
      </c>
      <c r="D2086" t="s">
        <v>69</v>
      </c>
      <c r="E2086">
        <v>5</v>
      </c>
      <c r="F2086">
        <v>25</v>
      </c>
      <c r="G2086" t="s">
        <v>282</v>
      </c>
      <c r="H2086" t="s">
        <v>71</v>
      </c>
      <c r="I2086" t="s">
        <v>216</v>
      </c>
    </row>
    <row r="2087" spans="1:9" hidden="1">
      <c r="A2087" t="s">
        <v>6</v>
      </c>
      <c r="B2087" t="s">
        <v>75</v>
      </c>
      <c r="C2087" s="1">
        <v>41806</v>
      </c>
      <c r="D2087" t="s">
        <v>82</v>
      </c>
      <c r="E2087">
        <v>7</v>
      </c>
      <c r="F2087">
        <v>25</v>
      </c>
      <c r="G2087" t="s">
        <v>282</v>
      </c>
      <c r="H2087" t="s">
        <v>71</v>
      </c>
      <c r="I2087" t="s">
        <v>217</v>
      </c>
    </row>
    <row r="2088" spans="1:9" hidden="1">
      <c r="A2088" t="s">
        <v>6</v>
      </c>
      <c r="B2088" t="s">
        <v>75</v>
      </c>
      <c r="C2088" s="1">
        <v>41806</v>
      </c>
      <c r="D2088" t="s">
        <v>88</v>
      </c>
      <c r="E2088">
        <v>2</v>
      </c>
      <c r="F2088">
        <v>25</v>
      </c>
      <c r="G2088" t="s">
        <v>282</v>
      </c>
      <c r="H2088" t="s">
        <v>71</v>
      </c>
      <c r="I2088" t="s">
        <v>234</v>
      </c>
    </row>
    <row r="2089" spans="1:9" hidden="1">
      <c r="A2089" t="s">
        <v>6</v>
      </c>
      <c r="B2089" t="s">
        <v>75</v>
      </c>
      <c r="C2089" s="1">
        <v>41806</v>
      </c>
      <c r="D2089" t="s">
        <v>8</v>
      </c>
      <c r="E2089">
        <v>5</v>
      </c>
      <c r="F2089">
        <v>25</v>
      </c>
      <c r="G2089" t="s">
        <v>282</v>
      </c>
      <c r="H2089" t="s">
        <v>71</v>
      </c>
      <c r="I2089" t="s">
        <v>8</v>
      </c>
    </row>
    <row r="2090" spans="1:9" hidden="1">
      <c r="A2090" t="s">
        <v>6</v>
      </c>
      <c r="B2090" t="s">
        <v>75</v>
      </c>
      <c r="C2090" s="1">
        <v>41806</v>
      </c>
      <c r="D2090" t="s">
        <v>76</v>
      </c>
      <c r="E2090">
        <v>21</v>
      </c>
      <c r="F2090">
        <v>25</v>
      </c>
      <c r="G2090" t="s">
        <v>282</v>
      </c>
      <c r="H2090" t="s">
        <v>71</v>
      </c>
      <c r="I2090" t="s">
        <v>207</v>
      </c>
    </row>
    <row r="2091" spans="1:9" hidden="1">
      <c r="A2091" t="s">
        <v>6</v>
      </c>
      <c r="B2091" t="s">
        <v>75</v>
      </c>
      <c r="C2091" s="1">
        <v>41813</v>
      </c>
      <c r="D2091" t="s">
        <v>69</v>
      </c>
      <c r="E2091">
        <v>10</v>
      </c>
      <c r="F2091">
        <v>26</v>
      </c>
      <c r="G2091" t="s">
        <v>282</v>
      </c>
      <c r="H2091" t="s">
        <v>71</v>
      </c>
      <c r="I2091" t="s">
        <v>216</v>
      </c>
    </row>
    <row r="2092" spans="1:9" hidden="1">
      <c r="A2092" t="s">
        <v>6</v>
      </c>
      <c r="B2092" t="s">
        <v>75</v>
      </c>
      <c r="C2092" s="1">
        <v>41813</v>
      </c>
      <c r="D2092" t="s">
        <v>15</v>
      </c>
      <c r="E2092">
        <v>1</v>
      </c>
      <c r="F2092">
        <v>26</v>
      </c>
      <c r="G2092" t="s">
        <v>282</v>
      </c>
      <c r="H2092" t="s">
        <v>71</v>
      </c>
      <c r="I2092" t="s">
        <v>233</v>
      </c>
    </row>
    <row r="2093" spans="1:9" hidden="1">
      <c r="A2093" t="s">
        <v>6</v>
      </c>
      <c r="B2093" t="s">
        <v>75</v>
      </c>
      <c r="C2093" s="1">
        <v>41813</v>
      </c>
      <c r="D2093" t="s">
        <v>8</v>
      </c>
      <c r="E2093">
        <v>17</v>
      </c>
      <c r="F2093">
        <v>26</v>
      </c>
      <c r="G2093" t="s">
        <v>282</v>
      </c>
      <c r="H2093" t="s">
        <v>71</v>
      </c>
      <c r="I2093" t="s">
        <v>8</v>
      </c>
    </row>
    <row r="2094" spans="1:9" hidden="1">
      <c r="A2094" t="s">
        <v>6</v>
      </c>
      <c r="B2094" t="s">
        <v>75</v>
      </c>
      <c r="C2094" s="1">
        <v>41813</v>
      </c>
      <c r="D2094" t="s">
        <v>76</v>
      </c>
      <c r="E2094">
        <v>12</v>
      </c>
      <c r="F2094">
        <v>26</v>
      </c>
      <c r="G2094" t="s">
        <v>282</v>
      </c>
      <c r="H2094" t="s">
        <v>71</v>
      </c>
      <c r="I2094" t="s">
        <v>207</v>
      </c>
    </row>
    <row r="2095" spans="1:9" hidden="1">
      <c r="A2095" t="s">
        <v>6</v>
      </c>
      <c r="B2095" t="s">
        <v>75</v>
      </c>
      <c r="C2095" s="1">
        <v>41820</v>
      </c>
      <c r="D2095" t="s">
        <v>69</v>
      </c>
      <c r="E2095">
        <v>10</v>
      </c>
      <c r="F2095">
        <v>27</v>
      </c>
      <c r="G2095" t="s">
        <v>282</v>
      </c>
      <c r="H2095" t="s">
        <v>71</v>
      </c>
      <c r="I2095" t="s">
        <v>216</v>
      </c>
    </row>
    <row r="2096" spans="1:9" hidden="1">
      <c r="A2096" t="s">
        <v>6</v>
      </c>
      <c r="B2096" t="s">
        <v>75</v>
      </c>
      <c r="C2096" s="1">
        <v>41820</v>
      </c>
      <c r="D2096" t="s">
        <v>8</v>
      </c>
      <c r="E2096">
        <v>14</v>
      </c>
      <c r="F2096">
        <v>27</v>
      </c>
      <c r="G2096" t="s">
        <v>282</v>
      </c>
      <c r="H2096" t="s">
        <v>71</v>
      </c>
      <c r="I2096" t="s">
        <v>8</v>
      </c>
    </row>
    <row r="2097" spans="1:9" hidden="1">
      <c r="A2097" t="s">
        <v>6</v>
      </c>
      <c r="B2097" t="s">
        <v>75</v>
      </c>
      <c r="C2097" s="1">
        <v>41820</v>
      </c>
      <c r="D2097" t="s">
        <v>76</v>
      </c>
      <c r="E2097">
        <v>10</v>
      </c>
      <c r="F2097">
        <v>27</v>
      </c>
      <c r="G2097" t="s">
        <v>282</v>
      </c>
      <c r="H2097" t="s">
        <v>71</v>
      </c>
      <c r="I2097" t="s">
        <v>207</v>
      </c>
    </row>
    <row r="2098" spans="1:9" hidden="1">
      <c r="A2098" t="s">
        <v>6</v>
      </c>
      <c r="B2098" t="s">
        <v>75</v>
      </c>
      <c r="C2098" s="1">
        <v>41820</v>
      </c>
      <c r="D2098" t="s">
        <v>20</v>
      </c>
      <c r="E2098">
        <v>6</v>
      </c>
      <c r="F2098">
        <v>27</v>
      </c>
      <c r="G2098" t="s">
        <v>282</v>
      </c>
      <c r="H2098" t="s">
        <v>71</v>
      </c>
      <c r="I2098" t="s">
        <v>228</v>
      </c>
    </row>
    <row r="2099" spans="1:9" hidden="1">
      <c r="A2099" t="s">
        <v>6</v>
      </c>
      <c r="B2099" t="s">
        <v>77</v>
      </c>
      <c r="C2099" s="1">
        <v>41827</v>
      </c>
      <c r="D2099" t="s">
        <v>69</v>
      </c>
      <c r="E2099">
        <v>12</v>
      </c>
      <c r="F2099">
        <v>28</v>
      </c>
      <c r="G2099" t="s">
        <v>282</v>
      </c>
      <c r="H2099" t="s">
        <v>71</v>
      </c>
      <c r="I2099" t="s">
        <v>216</v>
      </c>
    </row>
    <row r="2100" spans="1:9" hidden="1">
      <c r="A2100" t="s">
        <v>6</v>
      </c>
      <c r="B2100" t="s">
        <v>77</v>
      </c>
      <c r="C2100" s="1">
        <v>41827</v>
      </c>
      <c r="D2100" t="s">
        <v>8</v>
      </c>
      <c r="E2100">
        <v>10</v>
      </c>
      <c r="F2100">
        <v>28</v>
      </c>
      <c r="G2100" t="s">
        <v>282</v>
      </c>
      <c r="H2100" t="s">
        <v>71</v>
      </c>
      <c r="I2100" t="s">
        <v>8</v>
      </c>
    </row>
    <row r="2101" spans="1:9" hidden="1">
      <c r="A2101" t="s">
        <v>6</v>
      </c>
      <c r="B2101" t="s">
        <v>77</v>
      </c>
      <c r="C2101" s="1">
        <v>41827</v>
      </c>
      <c r="D2101" t="s">
        <v>18</v>
      </c>
      <c r="E2101">
        <v>10</v>
      </c>
      <c r="F2101">
        <v>28</v>
      </c>
      <c r="G2101" t="s">
        <v>282</v>
      </c>
      <c r="H2101" t="s">
        <v>71</v>
      </c>
      <c r="I2101" t="s">
        <v>210</v>
      </c>
    </row>
    <row r="2102" spans="1:9" hidden="1">
      <c r="A2102" t="s">
        <v>6</v>
      </c>
      <c r="B2102" t="s">
        <v>77</v>
      </c>
      <c r="C2102" s="1">
        <v>41827</v>
      </c>
      <c r="D2102" t="s">
        <v>20</v>
      </c>
      <c r="E2102">
        <v>8</v>
      </c>
      <c r="F2102">
        <v>28</v>
      </c>
      <c r="G2102" t="s">
        <v>282</v>
      </c>
      <c r="H2102" t="s">
        <v>71</v>
      </c>
      <c r="I2102" t="s">
        <v>228</v>
      </c>
    </row>
    <row r="2103" spans="1:9" hidden="1">
      <c r="A2103" t="s">
        <v>6</v>
      </c>
      <c r="B2103" t="s">
        <v>77</v>
      </c>
      <c r="C2103" s="1">
        <v>41834</v>
      </c>
      <c r="D2103" t="s">
        <v>69</v>
      </c>
      <c r="E2103">
        <v>20</v>
      </c>
      <c r="F2103">
        <v>29</v>
      </c>
      <c r="G2103" t="s">
        <v>282</v>
      </c>
      <c r="H2103" t="s">
        <v>71</v>
      </c>
      <c r="I2103" t="s">
        <v>216</v>
      </c>
    </row>
    <row r="2104" spans="1:9" hidden="1">
      <c r="A2104" t="s">
        <v>6</v>
      </c>
      <c r="B2104" t="s">
        <v>77</v>
      </c>
      <c r="C2104" s="1">
        <v>41834</v>
      </c>
      <c r="D2104" t="s">
        <v>8</v>
      </c>
      <c r="E2104">
        <v>16</v>
      </c>
      <c r="F2104">
        <v>29</v>
      </c>
      <c r="G2104" t="s">
        <v>282</v>
      </c>
      <c r="H2104" t="s">
        <v>71</v>
      </c>
      <c r="I2104" t="s">
        <v>8</v>
      </c>
    </row>
    <row r="2105" spans="1:9" hidden="1">
      <c r="A2105" t="s">
        <v>6</v>
      </c>
      <c r="B2105" t="s">
        <v>77</v>
      </c>
      <c r="C2105" s="1">
        <v>41834</v>
      </c>
      <c r="D2105" t="s">
        <v>20</v>
      </c>
      <c r="E2105">
        <v>4</v>
      </c>
      <c r="F2105">
        <v>29</v>
      </c>
      <c r="G2105" t="s">
        <v>282</v>
      </c>
      <c r="H2105" t="s">
        <v>71</v>
      </c>
      <c r="I2105" t="s">
        <v>228</v>
      </c>
    </row>
    <row r="2106" spans="1:9" hidden="1">
      <c r="A2106" t="s">
        <v>6</v>
      </c>
      <c r="B2106" t="s">
        <v>77</v>
      </c>
      <c r="C2106" s="1">
        <v>41841</v>
      </c>
      <c r="D2106" t="s">
        <v>69</v>
      </c>
      <c r="E2106">
        <v>40</v>
      </c>
      <c r="F2106">
        <v>30</v>
      </c>
      <c r="G2106" t="s">
        <v>282</v>
      </c>
      <c r="H2106" t="s">
        <v>71</v>
      </c>
      <c r="I2106" t="s">
        <v>216</v>
      </c>
    </row>
    <row r="2107" spans="1:9" hidden="1">
      <c r="A2107" t="s">
        <v>6</v>
      </c>
      <c r="B2107" t="s">
        <v>77</v>
      </c>
      <c r="C2107" s="1">
        <v>41848</v>
      </c>
      <c r="D2107" t="s">
        <v>69</v>
      </c>
      <c r="E2107">
        <v>40</v>
      </c>
      <c r="F2107">
        <v>31</v>
      </c>
      <c r="G2107" t="s">
        <v>282</v>
      </c>
      <c r="H2107" t="s">
        <v>71</v>
      </c>
      <c r="I2107" t="s">
        <v>216</v>
      </c>
    </row>
    <row r="2108" spans="1:9">
      <c r="A2108" t="s">
        <v>6</v>
      </c>
      <c r="B2108" t="s">
        <v>79</v>
      </c>
      <c r="C2108" s="1">
        <v>41855</v>
      </c>
      <c r="D2108" t="s">
        <v>69</v>
      </c>
      <c r="E2108">
        <v>30</v>
      </c>
      <c r="F2108">
        <v>32</v>
      </c>
      <c r="G2108" t="s">
        <v>282</v>
      </c>
      <c r="H2108" t="s">
        <v>71</v>
      </c>
      <c r="I2108" t="s">
        <v>216</v>
      </c>
    </row>
    <row r="2109" spans="1:9">
      <c r="A2109" t="s">
        <v>6</v>
      </c>
      <c r="B2109" t="s">
        <v>79</v>
      </c>
      <c r="C2109" s="1">
        <v>41855</v>
      </c>
      <c r="D2109" t="s">
        <v>76</v>
      </c>
      <c r="E2109">
        <v>10</v>
      </c>
      <c r="F2109">
        <v>32</v>
      </c>
      <c r="G2109" t="s">
        <v>282</v>
      </c>
      <c r="H2109" t="s">
        <v>71</v>
      </c>
      <c r="I2109" t="s">
        <v>207</v>
      </c>
    </row>
    <row r="2110" spans="1:9">
      <c r="A2110" t="s">
        <v>6</v>
      </c>
      <c r="B2110" t="s">
        <v>79</v>
      </c>
      <c r="C2110" s="1">
        <v>41862</v>
      </c>
      <c r="D2110" t="s">
        <v>69</v>
      </c>
      <c r="E2110">
        <v>25</v>
      </c>
      <c r="F2110">
        <v>33</v>
      </c>
      <c r="G2110" t="s">
        <v>282</v>
      </c>
      <c r="H2110" t="s">
        <v>71</v>
      </c>
      <c r="I2110" t="s">
        <v>216</v>
      </c>
    </row>
    <row r="2111" spans="1:9">
      <c r="A2111" t="s">
        <v>6</v>
      </c>
      <c r="B2111" t="s">
        <v>79</v>
      </c>
      <c r="C2111" s="1">
        <v>41862</v>
      </c>
      <c r="D2111" t="s">
        <v>80</v>
      </c>
      <c r="E2111">
        <v>9</v>
      </c>
      <c r="F2111">
        <v>33</v>
      </c>
      <c r="G2111" t="s">
        <v>282</v>
      </c>
      <c r="H2111" t="s">
        <v>71</v>
      </c>
      <c r="I2111" t="s">
        <v>209</v>
      </c>
    </row>
    <row r="2112" spans="1:9">
      <c r="A2112" t="s">
        <v>6</v>
      </c>
      <c r="B2112" t="s">
        <v>79</v>
      </c>
      <c r="C2112" s="1">
        <v>41862</v>
      </c>
      <c r="D2112" t="s">
        <v>66</v>
      </c>
      <c r="E2112">
        <v>6</v>
      </c>
      <c r="F2112">
        <v>33</v>
      </c>
      <c r="G2112" t="s">
        <v>282</v>
      </c>
      <c r="H2112" t="s">
        <v>71</v>
      </c>
      <c r="I2112" t="s">
        <v>231</v>
      </c>
    </row>
    <row r="2113" spans="1:9">
      <c r="A2113" t="s">
        <v>6</v>
      </c>
      <c r="B2113" t="s">
        <v>79</v>
      </c>
      <c r="C2113" s="1">
        <v>41869</v>
      </c>
      <c r="D2113" t="s">
        <v>69</v>
      </c>
      <c r="E2113">
        <v>20</v>
      </c>
      <c r="F2113">
        <v>34</v>
      </c>
      <c r="G2113" t="s">
        <v>282</v>
      </c>
      <c r="H2113" t="s">
        <v>71</v>
      </c>
      <c r="I2113" t="s">
        <v>216</v>
      </c>
    </row>
    <row r="2114" spans="1:9">
      <c r="A2114" t="s">
        <v>6</v>
      </c>
      <c r="B2114" t="s">
        <v>79</v>
      </c>
      <c r="C2114" s="1">
        <v>41869</v>
      </c>
      <c r="D2114" t="s">
        <v>82</v>
      </c>
      <c r="E2114">
        <v>2</v>
      </c>
      <c r="F2114">
        <v>34</v>
      </c>
      <c r="G2114" t="s">
        <v>282</v>
      </c>
      <c r="H2114" t="s">
        <v>71</v>
      </c>
      <c r="I2114" t="s">
        <v>217</v>
      </c>
    </row>
    <row r="2115" spans="1:9">
      <c r="A2115" t="s">
        <v>6</v>
      </c>
      <c r="B2115" t="s">
        <v>79</v>
      </c>
      <c r="C2115" s="1">
        <v>41869</v>
      </c>
      <c r="D2115" t="s">
        <v>18</v>
      </c>
      <c r="E2115">
        <v>8</v>
      </c>
      <c r="F2115">
        <v>34</v>
      </c>
      <c r="G2115" t="s">
        <v>282</v>
      </c>
      <c r="H2115" t="s">
        <v>71</v>
      </c>
      <c r="I2115" t="s">
        <v>210</v>
      </c>
    </row>
    <row r="2116" spans="1:9">
      <c r="A2116" t="s">
        <v>6</v>
      </c>
      <c r="B2116" t="s">
        <v>79</v>
      </c>
      <c r="C2116" s="1">
        <v>41869</v>
      </c>
      <c r="D2116" t="s">
        <v>100</v>
      </c>
      <c r="E2116">
        <v>6</v>
      </c>
      <c r="F2116">
        <v>34</v>
      </c>
      <c r="G2116" t="s">
        <v>282</v>
      </c>
      <c r="H2116" t="s">
        <v>71</v>
      </c>
      <c r="I2116" t="s">
        <v>221</v>
      </c>
    </row>
    <row r="2117" spans="1:9">
      <c r="A2117" t="s">
        <v>6</v>
      </c>
      <c r="B2117" t="s">
        <v>79</v>
      </c>
      <c r="C2117" s="1">
        <v>41869</v>
      </c>
      <c r="D2117" t="s">
        <v>66</v>
      </c>
      <c r="E2117">
        <v>4</v>
      </c>
      <c r="F2117">
        <v>34</v>
      </c>
      <c r="G2117" t="s">
        <v>282</v>
      </c>
      <c r="H2117" t="s">
        <v>71</v>
      </c>
      <c r="I2117" t="s">
        <v>231</v>
      </c>
    </row>
    <row r="2118" spans="1:9">
      <c r="A2118" t="s">
        <v>6</v>
      </c>
      <c r="B2118" t="s">
        <v>79</v>
      </c>
      <c r="C2118" s="1">
        <v>41876</v>
      </c>
      <c r="D2118" t="s">
        <v>69</v>
      </c>
      <c r="E2118">
        <v>28</v>
      </c>
      <c r="F2118">
        <v>35</v>
      </c>
      <c r="G2118" t="s">
        <v>282</v>
      </c>
      <c r="H2118" t="s">
        <v>71</v>
      </c>
      <c r="I2118" t="s">
        <v>216</v>
      </c>
    </row>
    <row r="2119" spans="1:9">
      <c r="A2119" t="s">
        <v>6</v>
      </c>
      <c r="B2119" t="s">
        <v>79</v>
      </c>
      <c r="C2119" s="1">
        <v>41876</v>
      </c>
      <c r="D2119" t="s">
        <v>80</v>
      </c>
      <c r="E2119">
        <v>12</v>
      </c>
      <c r="F2119">
        <v>35</v>
      </c>
      <c r="G2119" t="s">
        <v>282</v>
      </c>
      <c r="H2119" t="s">
        <v>71</v>
      </c>
      <c r="I2119" t="s">
        <v>209</v>
      </c>
    </row>
    <row r="2120" spans="1:9" hidden="1">
      <c r="A2120" t="s">
        <v>6</v>
      </c>
      <c r="B2120" t="s">
        <v>81</v>
      </c>
      <c r="C2120" s="1">
        <v>41883</v>
      </c>
      <c r="D2120" t="s">
        <v>69</v>
      </c>
      <c r="E2120">
        <v>10</v>
      </c>
      <c r="F2120">
        <v>36</v>
      </c>
      <c r="G2120" t="s">
        <v>282</v>
      </c>
      <c r="H2120" t="s">
        <v>71</v>
      </c>
      <c r="I2120" t="s">
        <v>216</v>
      </c>
    </row>
    <row r="2121" spans="1:9" hidden="1">
      <c r="A2121" t="s">
        <v>6</v>
      </c>
      <c r="B2121" t="s">
        <v>81</v>
      </c>
      <c r="C2121" s="1">
        <v>41883</v>
      </c>
      <c r="D2121" t="s">
        <v>27</v>
      </c>
      <c r="E2121">
        <v>16</v>
      </c>
      <c r="F2121">
        <v>36</v>
      </c>
      <c r="G2121" t="s">
        <v>282</v>
      </c>
      <c r="H2121" t="s">
        <v>71</v>
      </c>
      <c r="I2121" t="s">
        <v>27</v>
      </c>
    </row>
    <row r="2122" spans="1:9" hidden="1">
      <c r="A2122" t="s">
        <v>6</v>
      </c>
      <c r="B2122" t="s">
        <v>81</v>
      </c>
      <c r="C2122" s="1">
        <v>41883</v>
      </c>
      <c r="D2122" t="s">
        <v>100</v>
      </c>
      <c r="E2122">
        <v>14</v>
      </c>
      <c r="F2122">
        <v>36</v>
      </c>
      <c r="G2122" t="s">
        <v>282</v>
      </c>
      <c r="H2122" t="s">
        <v>71</v>
      </c>
      <c r="I2122" t="s">
        <v>221</v>
      </c>
    </row>
    <row r="2123" spans="1:9" hidden="1">
      <c r="A2123" t="s">
        <v>6</v>
      </c>
      <c r="B2123" t="s">
        <v>81</v>
      </c>
      <c r="C2123" s="1">
        <v>41890</v>
      </c>
      <c r="D2123" t="s">
        <v>69</v>
      </c>
      <c r="E2123">
        <v>30</v>
      </c>
      <c r="F2123">
        <v>37</v>
      </c>
      <c r="G2123" t="s">
        <v>282</v>
      </c>
      <c r="H2123" t="s">
        <v>71</v>
      </c>
      <c r="I2123" t="s">
        <v>216</v>
      </c>
    </row>
    <row r="2124" spans="1:9" hidden="1">
      <c r="A2124" t="s">
        <v>6</v>
      </c>
      <c r="B2124" t="s">
        <v>81</v>
      </c>
      <c r="C2124" s="1">
        <v>41890</v>
      </c>
      <c r="D2124" t="s">
        <v>83</v>
      </c>
      <c r="E2124">
        <v>10</v>
      </c>
      <c r="F2124">
        <v>37</v>
      </c>
      <c r="G2124" t="s">
        <v>282</v>
      </c>
      <c r="H2124" t="s">
        <v>71</v>
      </c>
      <c r="I2124" t="s">
        <v>218</v>
      </c>
    </row>
    <row r="2125" spans="1:9" hidden="1">
      <c r="A2125" t="s">
        <v>6</v>
      </c>
      <c r="B2125" t="s">
        <v>81</v>
      </c>
      <c r="C2125" s="1">
        <v>41897</v>
      </c>
      <c r="D2125" t="s">
        <v>69</v>
      </c>
      <c r="E2125">
        <v>38</v>
      </c>
      <c r="F2125">
        <v>38</v>
      </c>
      <c r="G2125" t="s">
        <v>282</v>
      </c>
      <c r="H2125" t="s">
        <v>71</v>
      </c>
      <c r="I2125" t="s">
        <v>216</v>
      </c>
    </row>
    <row r="2126" spans="1:9" hidden="1">
      <c r="A2126" t="s">
        <v>6</v>
      </c>
      <c r="B2126" t="s">
        <v>81</v>
      </c>
      <c r="C2126" s="1">
        <v>41897</v>
      </c>
      <c r="D2126" t="s">
        <v>100</v>
      </c>
      <c r="E2126">
        <v>2</v>
      </c>
      <c r="F2126">
        <v>38</v>
      </c>
      <c r="G2126" t="s">
        <v>282</v>
      </c>
      <c r="H2126" t="s">
        <v>71</v>
      </c>
      <c r="I2126" t="s">
        <v>221</v>
      </c>
    </row>
    <row r="2127" spans="1:9" hidden="1">
      <c r="A2127" t="s">
        <v>6</v>
      </c>
      <c r="B2127" t="s">
        <v>81</v>
      </c>
      <c r="C2127" s="1">
        <v>41904</v>
      </c>
      <c r="D2127" t="s">
        <v>69</v>
      </c>
      <c r="E2127">
        <v>40</v>
      </c>
      <c r="F2127">
        <v>39</v>
      </c>
      <c r="G2127" t="s">
        <v>282</v>
      </c>
      <c r="H2127" t="s">
        <v>71</v>
      </c>
      <c r="I2127" t="s">
        <v>216</v>
      </c>
    </row>
    <row r="2128" spans="1:9" hidden="1">
      <c r="A2128" t="s">
        <v>6</v>
      </c>
      <c r="B2128" t="s">
        <v>81</v>
      </c>
      <c r="C2128" s="1">
        <v>41911</v>
      </c>
      <c r="D2128" t="s">
        <v>69</v>
      </c>
      <c r="E2128">
        <v>16</v>
      </c>
      <c r="F2128">
        <v>40</v>
      </c>
      <c r="G2128" t="s">
        <v>282</v>
      </c>
      <c r="H2128" t="s">
        <v>71</v>
      </c>
      <c r="I2128" t="s">
        <v>216</v>
      </c>
    </row>
    <row r="2129" spans="1:9" hidden="1">
      <c r="A2129" t="s">
        <v>6</v>
      </c>
      <c r="B2129" t="s">
        <v>81</v>
      </c>
      <c r="C2129" s="1">
        <v>41911</v>
      </c>
      <c r="D2129" t="s">
        <v>30</v>
      </c>
      <c r="E2129">
        <v>24</v>
      </c>
      <c r="F2129">
        <v>40</v>
      </c>
      <c r="G2129" t="s">
        <v>282</v>
      </c>
      <c r="H2129" t="s">
        <v>71</v>
      </c>
      <c r="I2129" t="s">
        <v>30</v>
      </c>
    </row>
    <row r="2130" spans="1:9" hidden="1">
      <c r="A2130" t="s">
        <v>6</v>
      </c>
      <c r="B2130" t="s">
        <v>183</v>
      </c>
      <c r="C2130" s="1">
        <v>41918</v>
      </c>
      <c r="D2130" t="s">
        <v>69</v>
      </c>
      <c r="E2130">
        <v>32</v>
      </c>
      <c r="F2130">
        <v>41</v>
      </c>
      <c r="G2130" t="s">
        <v>282</v>
      </c>
      <c r="H2130" t="s">
        <v>71</v>
      </c>
      <c r="I2130" t="s">
        <v>216</v>
      </c>
    </row>
    <row r="2131" spans="1:9" hidden="1">
      <c r="A2131" t="s">
        <v>6</v>
      </c>
      <c r="B2131" t="s">
        <v>183</v>
      </c>
      <c r="C2131" s="1">
        <v>41918</v>
      </c>
      <c r="D2131" t="s">
        <v>30</v>
      </c>
      <c r="E2131">
        <v>8</v>
      </c>
      <c r="F2131">
        <v>41</v>
      </c>
      <c r="G2131" t="s">
        <v>282</v>
      </c>
      <c r="H2131" t="s">
        <v>71</v>
      </c>
      <c r="I2131" t="s">
        <v>30</v>
      </c>
    </row>
    <row r="2132" spans="1:9" hidden="1">
      <c r="A2132" t="s">
        <v>6</v>
      </c>
      <c r="B2132" t="s">
        <v>183</v>
      </c>
      <c r="C2132" s="1">
        <v>41925</v>
      </c>
      <c r="D2132" t="s">
        <v>69</v>
      </c>
      <c r="E2132">
        <v>40</v>
      </c>
      <c r="F2132">
        <v>42</v>
      </c>
      <c r="G2132" t="s">
        <v>282</v>
      </c>
      <c r="H2132" t="s">
        <v>71</v>
      </c>
      <c r="I2132" t="s">
        <v>216</v>
      </c>
    </row>
    <row r="2133" spans="1:9" hidden="1">
      <c r="A2133" t="s">
        <v>6</v>
      </c>
      <c r="B2133" t="s">
        <v>183</v>
      </c>
      <c r="C2133" s="1">
        <v>41932</v>
      </c>
      <c r="D2133" t="s">
        <v>69</v>
      </c>
      <c r="E2133">
        <v>40</v>
      </c>
      <c r="F2133">
        <v>43</v>
      </c>
      <c r="G2133" t="s">
        <v>282</v>
      </c>
      <c r="H2133" t="s">
        <v>71</v>
      </c>
      <c r="I2133" t="s">
        <v>216</v>
      </c>
    </row>
    <row r="2134" spans="1:9" hidden="1">
      <c r="A2134" t="s">
        <v>6</v>
      </c>
      <c r="B2134" t="s">
        <v>183</v>
      </c>
      <c r="C2134" s="1">
        <v>41939</v>
      </c>
      <c r="D2134" t="s">
        <v>69</v>
      </c>
      <c r="E2134">
        <v>40</v>
      </c>
      <c r="F2134">
        <v>44</v>
      </c>
      <c r="G2134" t="s">
        <v>282</v>
      </c>
      <c r="H2134" t="s">
        <v>71</v>
      </c>
      <c r="I2134" t="s">
        <v>216</v>
      </c>
    </row>
    <row r="2135" spans="1:9" hidden="1">
      <c r="A2135" t="s">
        <v>6</v>
      </c>
      <c r="B2135" t="s">
        <v>185</v>
      </c>
      <c r="C2135" s="1">
        <v>41946</v>
      </c>
      <c r="D2135" t="s">
        <v>69</v>
      </c>
      <c r="E2135">
        <v>40</v>
      </c>
      <c r="F2135">
        <v>45</v>
      </c>
      <c r="G2135" t="s">
        <v>282</v>
      </c>
      <c r="H2135" t="s">
        <v>71</v>
      </c>
      <c r="I2135" t="s">
        <v>216</v>
      </c>
    </row>
    <row r="2136" spans="1:9" hidden="1">
      <c r="A2136" t="s">
        <v>6</v>
      </c>
      <c r="B2136" t="s">
        <v>185</v>
      </c>
      <c r="C2136" s="1">
        <v>41953</v>
      </c>
      <c r="D2136" t="s">
        <v>69</v>
      </c>
      <c r="E2136">
        <v>40</v>
      </c>
      <c r="F2136">
        <v>46</v>
      </c>
      <c r="G2136" t="s">
        <v>282</v>
      </c>
      <c r="H2136" t="s">
        <v>71</v>
      </c>
      <c r="I2136" t="s">
        <v>216</v>
      </c>
    </row>
    <row r="2137" spans="1:9" hidden="1">
      <c r="A2137" t="s">
        <v>6</v>
      </c>
      <c r="B2137" t="s">
        <v>185</v>
      </c>
      <c r="C2137" s="1">
        <v>41960</v>
      </c>
      <c r="D2137" t="s">
        <v>69</v>
      </c>
      <c r="E2137">
        <v>40</v>
      </c>
      <c r="F2137">
        <v>47</v>
      </c>
      <c r="G2137" t="s">
        <v>282</v>
      </c>
      <c r="H2137" t="s">
        <v>71</v>
      </c>
      <c r="I2137" t="s">
        <v>216</v>
      </c>
    </row>
    <row r="2138" spans="1:9" hidden="1">
      <c r="A2138" t="s">
        <v>6</v>
      </c>
      <c r="B2138" t="s">
        <v>185</v>
      </c>
      <c r="C2138" s="1">
        <v>41967</v>
      </c>
      <c r="D2138" t="s">
        <v>69</v>
      </c>
      <c r="E2138">
        <v>40</v>
      </c>
      <c r="F2138">
        <v>48</v>
      </c>
      <c r="G2138" t="s">
        <v>282</v>
      </c>
      <c r="H2138" t="s">
        <v>71</v>
      </c>
      <c r="I2138" t="s">
        <v>216</v>
      </c>
    </row>
    <row r="2139" spans="1:9" hidden="1">
      <c r="A2139" t="s">
        <v>6</v>
      </c>
      <c r="B2139" t="s">
        <v>187</v>
      </c>
      <c r="C2139" s="1">
        <v>42002</v>
      </c>
      <c r="D2139" t="s">
        <v>69</v>
      </c>
      <c r="E2139">
        <v>24</v>
      </c>
      <c r="F2139">
        <v>1</v>
      </c>
      <c r="G2139" t="s">
        <v>282</v>
      </c>
      <c r="H2139" t="s">
        <v>71</v>
      </c>
      <c r="I2139" t="s">
        <v>216</v>
      </c>
    </row>
    <row r="2140" spans="1:9" hidden="1">
      <c r="A2140" t="s">
        <v>6</v>
      </c>
      <c r="B2140" t="s">
        <v>187</v>
      </c>
      <c r="C2140" s="1">
        <v>42002</v>
      </c>
      <c r="D2140" t="s">
        <v>30</v>
      </c>
      <c r="E2140">
        <v>8</v>
      </c>
      <c r="F2140">
        <v>1</v>
      </c>
      <c r="G2140" t="s">
        <v>282</v>
      </c>
      <c r="H2140" t="s">
        <v>71</v>
      </c>
      <c r="I2140" t="s">
        <v>30</v>
      </c>
    </row>
    <row r="2141" spans="1:9" hidden="1">
      <c r="A2141" t="s">
        <v>6</v>
      </c>
      <c r="B2141" t="s">
        <v>187</v>
      </c>
      <c r="C2141" s="1">
        <v>42002</v>
      </c>
      <c r="D2141" t="s">
        <v>27</v>
      </c>
      <c r="E2141">
        <v>8</v>
      </c>
      <c r="F2141">
        <v>1</v>
      </c>
      <c r="G2141" t="s">
        <v>282</v>
      </c>
      <c r="H2141" t="s">
        <v>71</v>
      </c>
      <c r="I2141" t="s">
        <v>27</v>
      </c>
    </row>
    <row r="2142" spans="1:9" hidden="1">
      <c r="A2142" t="s">
        <v>6</v>
      </c>
      <c r="B2142" t="s">
        <v>187</v>
      </c>
      <c r="C2142" s="1">
        <v>41974</v>
      </c>
      <c r="D2142" t="s">
        <v>69</v>
      </c>
      <c r="E2142">
        <v>40</v>
      </c>
      <c r="F2142">
        <v>49</v>
      </c>
      <c r="G2142" t="s">
        <v>282</v>
      </c>
      <c r="H2142" t="s">
        <v>71</v>
      </c>
      <c r="I2142" t="s">
        <v>216</v>
      </c>
    </row>
    <row r="2143" spans="1:9" hidden="1">
      <c r="A2143" t="s">
        <v>6</v>
      </c>
      <c r="B2143" t="s">
        <v>187</v>
      </c>
      <c r="C2143" s="1">
        <v>41981</v>
      </c>
      <c r="D2143" t="s">
        <v>69</v>
      </c>
      <c r="E2143">
        <v>40</v>
      </c>
      <c r="F2143">
        <v>50</v>
      </c>
      <c r="G2143" t="s">
        <v>282</v>
      </c>
      <c r="H2143" t="s">
        <v>71</v>
      </c>
      <c r="I2143" t="s">
        <v>216</v>
      </c>
    </row>
    <row r="2144" spans="1:9" hidden="1">
      <c r="A2144" t="s">
        <v>6</v>
      </c>
      <c r="B2144" t="s">
        <v>187</v>
      </c>
      <c r="C2144" s="1">
        <v>41988</v>
      </c>
      <c r="D2144" t="s">
        <v>69</v>
      </c>
      <c r="E2144">
        <v>40</v>
      </c>
      <c r="F2144">
        <v>51</v>
      </c>
      <c r="G2144" t="s">
        <v>282</v>
      </c>
      <c r="H2144" t="s">
        <v>71</v>
      </c>
      <c r="I2144" t="s">
        <v>216</v>
      </c>
    </row>
    <row r="2145" spans="1:9" hidden="1">
      <c r="A2145" t="s">
        <v>6</v>
      </c>
      <c r="B2145" t="s">
        <v>187</v>
      </c>
      <c r="C2145" s="1">
        <v>41995</v>
      </c>
      <c r="D2145" t="s">
        <v>69</v>
      </c>
      <c r="E2145">
        <v>40</v>
      </c>
      <c r="F2145">
        <v>52</v>
      </c>
      <c r="G2145" t="s">
        <v>282</v>
      </c>
      <c r="H2145" t="s">
        <v>71</v>
      </c>
      <c r="I2145" t="s">
        <v>216</v>
      </c>
    </row>
    <row r="2146" spans="1:9" hidden="1">
      <c r="A2146" t="s">
        <v>266</v>
      </c>
      <c r="B2146" t="s">
        <v>267</v>
      </c>
      <c r="C2146" s="1">
        <v>42009</v>
      </c>
      <c r="D2146" t="s">
        <v>69</v>
      </c>
      <c r="E2146">
        <v>27</v>
      </c>
      <c r="F2146">
        <v>2</v>
      </c>
      <c r="G2146" t="s">
        <v>282</v>
      </c>
      <c r="H2146" t="s">
        <v>71</v>
      </c>
      <c r="I2146" t="s">
        <v>216</v>
      </c>
    </row>
    <row r="2147" spans="1:9" hidden="1">
      <c r="A2147" t="s">
        <v>266</v>
      </c>
      <c r="B2147" t="s">
        <v>267</v>
      </c>
      <c r="C2147" s="1">
        <v>42009</v>
      </c>
      <c r="D2147" t="s">
        <v>297</v>
      </c>
      <c r="E2147">
        <v>13</v>
      </c>
      <c r="F2147">
        <v>2</v>
      </c>
      <c r="G2147" t="s">
        <v>282</v>
      </c>
      <c r="H2147" t="s">
        <v>71</v>
      </c>
      <c r="I2147" t="s">
        <v>298</v>
      </c>
    </row>
    <row r="2148" spans="1:9" hidden="1">
      <c r="A2148" t="s">
        <v>266</v>
      </c>
      <c r="B2148" t="s">
        <v>267</v>
      </c>
      <c r="C2148" s="1">
        <v>42016</v>
      </c>
      <c r="D2148" t="s">
        <v>186</v>
      </c>
      <c r="E2148">
        <v>16</v>
      </c>
      <c r="F2148">
        <v>3</v>
      </c>
      <c r="G2148" t="s">
        <v>282</v>
      </c>
      <c r="H2148" t="s">
        <v>71</v>
      </c>
      <c r="I2148" t="s">
        <v>212</v>
      </c>
    </row>
    <row r="2149" spans="1:9" hidden="1">
      <c r="A2149" t="s">
        <v>266</v>
      </c>
      <c r="B2149" t="s">
        <v>267</v>
      </c>
      <c r="C2149" s="1">
        <v>42016</v>
      </c>
      <c r="D2149" t="s">
        <v>69</v>
      </c>
      <c r="E2149">
        <v>24</v>
      </c>
      <c r="F2149">
        <v>3</v>
      </c>
      <c r="G2149" t="s">
        <v>282</v>
      </c>
      <c r="H2149" t="s">
        <v>71</v>
      </c>
      <c r="I2149" t="s">
        <v>216</v>
      </c>
    </row>
    <row r="2150" spans="1:9" hidden="1">
      <c r="A2150" t="s">
        <v>266</v>
      </c>
      <c r="B2150" t="s">
        <v>267</v>
      </c>
      <c r="C2150" s="1">
        <v>42023</v>
      </c>
      <c r="D2150" t="s">
        <v>186</v>
      </c>
      <c r="E2150">
        <v>10</v>
      </c>
      <c r="F2150">
        <v>4</v>
      </c>
      <c r="G2150" t="s">
        <v>282</v>
      </c>
      <c r="H2150" t="s">
        <v>71</v>
      </c>
      <c r="I2150" t="s">
        <v>212</v>
      </c>
    </row>
    <row r="2151" spans="1:9" hidden="1">
      <c r="A2151" t="s">
        <v>266</v>
      </c>
      <c r="B2151" t="s">
        <v>267</v>
      </c>
      <c r="C2151" s="1">
        <v>42023</v>
      </c>
      <c r="D2151" t="s">
        <v>69</v>
      </c>
      <c r="E2151">
        <v>24</v>
      </c>
      <c r="F2151">
        <v>4</v>
      </c>
      <c r="G2151" t="s">
        <v>282</v>
      </c>
      <c r="H2151" t="s">
        <v>71</v>
      </c>
      <c r="I2151" t="s">
        <v>216</v>
      </c>
    </row>
    <row r="2152" spans="1:9" hidden="1">
      <c r="A2152" t="s">
        <v>266</v>
      </c>
      <c r="B2152" t="s">
        <v>267</v>
      </c>
      <c r="C2152" s="1">
        <v>42023</v>
      </c>
      <c r="D2152" t="s">
        <v>100</v>
      </c>
      <c r="E2152">
        <v>6</v>
      </c>
      <c r="F2152">
        <v>4</v>
      </c>
      <c r="G2152" t="s">
        <v>282</v>
      </c>
      <c r="H2152" t="s">
        <v>71</v>
      </c>
      <c r="I2152" t="s">
        <v>221</v>
      </c>
    </row>
    <row r="2153" spans="1:9" hidden="1">
      <c r="A2153" t="s">
        <v>266</v>
      </c>
      <c r="B2153" t="s">
        <v>267</v>
      </c>
      <c r="C2153" s="1">
        <v>42030</v>
      </c>
      <c r="D2153" t="s">
        <v>69</v>
      </c>
      <c r="E2153">
        <v>24</v>
      </c>
      <c r="F2153">
        <v>5</v>
      </c>
      <c r="G2153" t="s">
        <v>282</v>
      </c>
      <c r="H2153" t="s">
        <v>71</v>
      </c>
      <c r="I2153" t="s">
        <v>216</v>
      </c>
    </row>
    <row r="2154" spans="1:9" hidden="1">
      <c r="A2154" t="s">
        <v>266</v>
      </c>
      <c r="B2154" t="s">
        <v>267</v>
      </c>
      <c r="C2154" s="1">
        <v>42030</v>
      </c>
      <c r="D2154" t="s">
        <v>297</v>
      </c>
      <c r="E2154">
        <v>16</v>
      </c>
      <c r="F2154">
        <v>5</v>
      </c>
      <c r="G2154" t="s">
        <v>282</v>
      </c>
      <c r="H2154" t="s">
        <v>71</v>
      </c>
      <c r="I2154" t="s">
        <v>298</v>
      </c>
    </row>
    <row r="2155" spans="1:9" hidden="1">
      <c r="A2155" t="s">
        <v>266</v>
      </c>
      <c r="B2155" t="s">
        <v>304</v>
      </c>
      <c r="C2155" s="1">
        <v>42037</v>
      </c>
      <c r="D2155" t="s">
        <v>186</v>
      </c>
      <c r="E2155">
        <v>8</v>
      </c>
      <c r="F2155">
        <v>6</v>
      </c>
      <c r="G2155" t="s">
        <v>282</v>
      </c>
      <c r="H2155" t="s">
        <v>73</v>
      </c>
      <c r="I2155" t="s">
        <v>212</v>
      </c>
    </row>
    <row r="2156" spans="1:9" hidden="1">
      <c r="A2156" t="s">
        <v>266</v>
      </c>
      <c r="B2156" t="s">
        <v>304</v>
      </c>
      <c r="C2156" s="1">
        <v>42037</v>
      </c>
      <c r="D2156" t="s">
        <v>69</v>
      </c>
      <c r="E2156">
        <v>32</v>
      </c>
      <c r="F2156">
        <v>6</v>
      </c>
      <c r="G2156" t="s">
        <v>282</v>
      </c>
      <c r="H2156" t="s">
        <v>73</v>
      </c>
      <c r="I2156" t="s">
        <v>216</v>
      </c>
    </row>
    <row r="2157" spans="1:9" hidden="1">
      <c r="A2157" t="s">
        <v>266</v>
      </c>
      <c r="B2157" t="s">
        <v>304</v>
      </c>
      <c r="C2157" s="1">
        <v>42044</v>
      </c>
      <c r="D2157" t="s">
        <v>69</v>
      </c>
      <c r="E2157">
        <v>40</v>
      </c>
      <c r="F2157">
        <v>7</v>
      </c>
      <c r="G2157" t="s">
        <v>282</v>
      </c>
      <c r="H2157" t="s">
        <v>73</v>
      </c>
      <c r="I2157" t="s">
        <v>216</v>
      </c>
    </row>
    <row r="2158" spans="1:9" hidden="1">
      <c r="A2158" t="s">
        <v>266</v>
      </c>
      <c r="B2158" t="s">
        <v>304</v>
      </c>
      <c r="C2158" s="1">
        <v>42051</v>
      </c>
      <c r="D2158" t="s">
        <v>69</v>
      </c>
      <c r="E2158">
        <v>16</v>
      </c>
      <c r="F2158">
        <v>8</v>
      </c>
      <c r="G2158" t="s">
        <v>282</v>
      </c>
      <c r="H2158" t="s">
        <v>73</v>
      </c>
      <c r="I2158" t="s">
        <v>216</v>
      </c>
    </row>
    <row r="2159" spans="1:9" hidden="1">
      <c r="A2159" t="s">
        <v>266</v>
      </c>
      <c r="B2159" t="s">
        <v>304</v>
      </c>
      <c r="C2159" s="1">
        <v>42051</v>
      </c>
      <c r="D2159" t="s">
        <v>30</v>
      </c>
      <c r="E2159">
        <v>24</v>
      </c>
      <c r="F2159">
        <v>8</v>
      </c>
      <c r="G2159" t="s">
        <v>282</v>
      </c>
      <c r="H2159" t="s">
        <v>73</v>
      </c>
      <c r="I2159" t="s">
        <v>30</v>
      </c>
    </row>
    <row r="2160" spans="1:9" hidden="1">
      <c r="A2160" t="s">
        <v>266</v>
      </c>
      <c r="B2160" t="s">
        <v>304</v>
      </c>
      <c r="C2160" s="1">
        <v>42058</v>
      </c>
      <c r="D2160" t="s">
        <v>69</v>
      </c>
      <c r="E2160">
        <v>24</v>
      </c>
      <c r="F2160">
        <v>9</v>
      </c>
      <c r="G2160" t="s">
        <v>282</v>
      </c>
      <c r="H2160" t="s">
        <v>73</v>
      </c>
      <c r="I2160" t="s">
        <v>216</v>
      </c>
    </row>
    <row r="2161" spans="1:9" hidden="1">
      <c r="A2161" t="s">
        <v>266</v>
      </c>
      <c r="B2161" t="s">
        <v>304</v>
      </c>
      <c r="C2161" s="1">
        <v>42058</v>
      </c>
      <c r="D2161" t="s">
        <v>30</v>
      </c>
      <c r="E2161">
        <v>16</v>
      </c>
      <c r="F2161">
        <v>9</v>
      </c>
      <c r="G2161" t="s">
        <v>282</v>
      </c>
      <c r="H2161" t="s">
        <v>73</v>
      </c>
      <c r="I2161" t="s">
        <v>30</v>
      </c>
    </row>
    <row r="2162" spans="1:9" hidden="1">
      <c r="A2162" t="s">
        <v>6</v>
      </c>
      <c r="B2162" t="s">
        <v>75</v>
      </c>
      <c r="C2162" s="1">
        <v>41813</v>
      </c>
      <c r="D2162" t="s">
        <v>16</v>
      </c>
      <c r="E2162">
        <v>4</v>
      </c>
      <c r="F2162">
        <v>26</v>
      </c>
      <c r="G2162" t="s">
        <v>287</v>
      </c>
      <c r="H2162" t="s">
        <v>71</v>
      </c>
      <c r="I2162" t="s">
        <v>16</v>
      </c>
    </row>
    <row r="2163" spans="1:9" hidden="1">
      <c r="A2163" t="s">
        <v>6</v>
      </c>
      <c r="B2163" t="s">
        <v>75</v>
      </c>
      <c r="C2163" s="1">
        <v>41813</v>
      </c>
      <c r="D2163" t="s">
        <v>76</v>
      </c>
      <c r="E2163">
        <v>36</v>
      </c>
      <c r="F2163">
        <v>26</v>
      </c>
      <c r="G2163" t="s">
        <v>287</v>
      </c>
      <c r="H2163" t="s">
        <v>71</v>
      </c>
      <c r="I2163" t="s">
        <v>207</v>
      </c>
    </row>
    <row r="2164" spans="1:9" hidden="1">
      <c r="A2164" t="s">
        <v>6</v>
      </c>
      <c r="B2164" t="s">
        <v>75</v>
      </c>
      <c r="C2164" s="1">
        <v>41820</v>
      </c>
      <c r="D2164" t="s">
        <v>21</v>
      </c>
      <c r="E2164">
        <v>40</v>
      </c>
      <c r="F2164">
        <v>27</v>
      </c>
      <c r="G2164" t="s">
        <v>287</v>
      </c>
      <c r="H2164" t="s">
        <v>71</v>
      </c>
      <c r="I2164" t="s">
        <v>220</v>
      </c>
    </row>
    <row r="2165" spans="1:9" hidden="1">
      <c r="A2165" t="s">
        <v>6</v>
      </c>
      <c r="B2165" t="s">
        <v>77</v>
      </c>
      <c r="C2165" s="1">
        <v>41827</v>
      </c>
      <c r="D2165" t="s">
        <v>82</v>
      </c>
      <c r="E2165">
        <v>32</v>
      </c>
      <c r="F2165">
        <v>28</v>
      </c>
      <c r="G2165" t="s">
        <v>287</v>
      </c>
      <c r="H2165" t="s">
        <v>71</v>
      </c>
      <c r="I2165" t="s">
        <v>217</v>
      </c>
    </row>
    <row r="2166" spans="1:9" hidden="1">
      <c r="A2166" t="s">
        <v>6</v>
      </c>
      <c r="B2166" t="s">
        <v>77</v>
      </c>
      <c r="C2166" s="1">
        <v>41827</v>
      </c>
      <c r="D2166" t="s">
        <v>21</v>
      </c>
      <c r="E2166">
        <v>8</v>
      </c>
      <c r="F2166">
        <v>28</v>
      </c>
      <c r="G2166" t="s">
        <v>287</v>
      </c>
      <c r="H2166" t="s">
        <v>71</v>
      </c>
      <c r="I2166" t="s">
        <v>220</v>
      </c>
    </row>
    <row r="2167" spans="1:9" hidden="1">
      <c r="A2167" t="s">
        <v>6</v>
      </c>
      <c r="B2167" t="s">
        <v>77</v>
      </c>
      <c r="C2167" s="1">
        <v>41834</v>
      </c>
      <c r="D2167" t="s">
        <v>82</v>
      </c>
      <c r="E2167">
        <v>40</v>
      </c>
      <c r="F2167">
        <v>29</v>
      </c>
      <c r="G2167" t="s">
        <v>287</v>
      </c>
      <c r="H2167" t="s">
        <v>71</v>
      </c>
      <c r="I2167" t="s">
        <v>217</v>
      </c>
    </row>
    <row r="2168" spans="1:9" hidden="1">
      <c r="A2168" t="s">
        <v>6</v>
      </c>
      <c r="B2168" t="s">
        <v>77</v>
      </c>
      <c r="C2168" s="1">
        <v>41841</v>
      </c>
      <c r="D2168" t="s">
        <v>69</v>
      </c>
      <c r="E2168">
        <v>6</v>
      </c>
      <c r="F2168">
        <v>30</v>
      </c>
      <c r="G2168" t="s">
        <v>287</v>
      </c>
      <c r="H2168" t="s">
        <v>71</v>
      </c>
      <c r="I2168" t="s">
        <v>216</v>
      </c>
    </row>
    <row r="2169" spans="1:9" hidden="1">
      <c r="A2169" t="s">
        <v>6</v>
      </c>
      <c r="B2169" t="s">
        <v>77</v>
      </c>
      <c r="C2169" s="1">
        <v>41841</v>
      </c>
      <c r="D2169" t="s">
        <v>82</v>
      </c>
      <c r="E2169">
        <v>30</v>
      </c>
      <c r="F2169">
        <v>30</v>
      </c>
      <c r="G2169" t="s">
        <v>287</v>
      </c>
      <c r="H2169" t="s">
        <v>71</v>
      </c>
      <c r="I2169" t="s">
        <v>217</v>
      </c>
    </row>
    <row r="2170" spans="1:9" hidden="1">
      <c r="A2170" t="s">
        <v>6</v>
      </c>
      <c r="B2170" t="s">
        <v>77</v>
      </c>
      <c r="C2170" s="1">
        <v>41841</v>
      </c>
      <c r="D2170" t="s">
        <v>34</v>
      </c>
      <c r="E2170">
        <v>4</v>
      </c>
      <c r="F2170">
        <v>30</v>
      </c>
      <c r="G2170" t="s">
        <v>287</v>
      </c>
      <c r="H2170" t="s">
        <v>71</v>
      </c>
      <c r="I2170" t="s">
        <v>34</v>
      </c>
    </row>
    <row r="2171" spans="1:9" hidden="1">
      <c r="A2171" t="s">
        <v>6</v>
      </c>
      <c r="B2171" t="s">
        <v>77</v>
      </c>
      <c r="C2171" s="1">
        <v>41848</v>
      </c>
      <c r="D2171" t="s">
        <v>82</v>
      </c>
      <c r="E2171">
        <v>40</v>
      </c>
      <c r="F2171">
        <v>31</v>
      </c>
      <c r="G2171" t="s">
        <v>287</v>
      </c>
      <c r="H2171" t="s">
        <v>71</v>
      </c>
      <c r="I2171" t="s">
        <v>217</v>
      </c>
    </row>
    <row r="2172" spans="1:9">
      <c r="A2172" t="s">
        <v>6</v>
      </c>
      <c r="B2172" t="s">
        <v>79</v>
      </c>
      <c r="C2172" s="1">
        <v>41855</v>
      </c>
      <c r="D2172" t="s">
        <v>82</v>
      </c>
      <c r="E2172">
        <v>40</v>
      </c>
      <c r="F2172">
        <v>32</v>
      </c>
      <c r="G2172" t="s">
        <v>287</v>
      </c>
      <c r="H2172" t="s">
        <v>71</v>
      </c>
      <c r="I2172" t="s">
        <v>217</v>
      </c>
    </row>
    <row r="2173" spans="1:9">
      <c r="A2173" t="s">
        <v>6</v>
      </c>
      <c r="B2173" t="s">
        <v>79</v>
      </c>
      <c r="C2173" s="1">
        <v>41862</v>
      </c>
      <c r="D2173" t="s">
        <v>69</v>
      </c>
      <c r="E2173">
        <v>20</v>
      </c>
      <c r="F2173">
        <v>33</v>
      </c>
      <c r="G2173" t="s">
        <v>287</v>
      </c>
      <c r="H2173" t="s">
        <v>71</v>
      </c>
      <c r="I2173" t="s">
        <v>216</v>
      </c>
    </row>
    <row r="2174" spans="1:9">
      <c r="A2174" t="s">
        <v>6</v>
      </c>
      <c r="B2174" t="s">
        <v>79</v>
      </c>
      <c r="C2174" s="1">
        <v>41862</v>
      </c>
      <c r="D2174" t="s">
        <v>82</v>
      </c>
      <c r="E2174">
        <v>14</v>
      </c>
      <c r="F2174">
        <v>33</v>
      </c>
      <c r="G2174" t="s">
        <v>287</v>
      </c>
      <c r="H2174" t="s">
        <v>71</v>
      </c>
      <c r="I2174" t="s">
        <v>217</v>
      </c>
    </row>
    <row r="2175" spans="1:9">
      <c r="A2175" t="s">
        <v>6</v>
      </c>
      <c r="B2175" t="s">
        <v>79</v>
      </c>
      <c r="C2175" s="1">
        <v>41862</v>
      </c>
      <c r="D2175" t="s">
        <v>34</v>
      </c>
      <c r="E2175">
        <v>4</v>
      </c>
      <c r="F2175">
        <v>33</v>
      </c>
      <c r="G2175" t="s">
        <v>287</v>
      </c>
      <c r="H2175" t="s">
        <v>71</v>
      </c>
      <c r="I2175" t="s">
        <v>34</v>
      </c>
    </row>
    <row r="2176" spans="1:9">
      <c r="A2176" t="s">
        <v>6</v>
      </c>
      <c r="B2176" t="s">
        <v>79</v>
      </c>
      <c r="C2176" s="1">
        <v>41862</v>
      </c>
      <c r="D2176" t="s">
        <v>66</v>
      </c>
      <c r="E2176">
        <v>2</v>
      </c>
      <c r="F2176">
        <v>33</v>
      </c>
      <c r="G2176" t="s">
        <v>287</v>
      </c>
      <c r="H2176" t="s">
        <v>71</v>
      </c>
      <c r="I2176" t="s">
        <v>231</v>
      </c>
    </row>
    <row r="2177" spans="1:9">
      <c r="A2177" t="s">
        <v>6</v>
      </c>
      <c r="B2177" t="s">
        <v>79</v>
      </c>
      <c r="C2177" s="1">
        <v>41869</v>
      </c>
      <c r="D2177" t="s">
        <v>69</v>
      </c>
      <c r="E2177">
        <v>12</v>
      </c>
      <c r="F2177">
        <v>34</v>
      </c>
      <c r="G2177" t="s">
        <v>287</v>
      </c>
      <c r="H2177" t="s">
        <v>71</v>
      </c>
      <c r="I2177" t="s">
        <v>216</v>
      </c>
    </row>
    <row r="2178" spans="1:9">
      <c r="A2178" t="s">
        <v>6</v>
      </c>
      <c r="B2178" t="s">
        <v>79</v>
      </c>
      <c r="C2178" s="1">
        <v>41869</v>
      </c>
      <c r="D2178" t="s">
        <v>10</v>
      </c>
      <c r="E2178">
        <v>28</v>
      </c>
      <c r="F2178">
        <v>34</v>
      </c>
      <c r="G2178" t="s">
        <v>287</v>
      </c>
      <c r="H2178" t="s">
        <v>71</v>
      </c>
      <c r="I2178" t="s">
        <v>254</v>
      </c>
    </row>
    <row r="2179" spans="1:9">
      <c r="A2179" t="s">
        <v>6</v>
      </c>
      <c r="B2179" t="s">
        <v>79</v>
      </c>
      <c r="C2179" s="1">
        <v>41876</v>
      </c>
      <c r="D2179" t="s">
        <v>10</v>
      </c>
      <c r="E2179">
        <v>40</v>
      </c>
      <c r="F2179">
        <v>35</v>
      </c>
      <c r="G2179" t="s">
        <v>287</v>
      </c>
      <c r="H2179" t="s">
        <v>71</v>
      </c>
      <c r="I2179" t="s">
        <v>254</v>
      </c>
    </row>
    <row r="2180" spans="1:9" hidden="1">
      <c r="A2180" t="s">
        <v>6</v>
      </c>
      <c r="B2180" t="s">
        <v>81</v>
      </c>
      <c r="C2180" s="1">
        <v>41883</v>
      </c>
      <c r="D2180" t="s">
        <v>10</v>
      </c>
      <c r="E2180">
        <v>36</v>
      </c>
      <c r="F2180">
        <v>36</v>
      </c>
      <c r="G2180" t="s">
        <v>287</v>
      </c>
      <c r="H2180" t="s">
        <v>71</v>
      </c>
      <c r="I2180" t="s">
        <v>254</v>
      </c>
    </row>
    <row r="2181" spans="1:9" hidden="1">
      <c r="A2181" t="s">
        <v>6</v>
      </c>
      <c r="B2181" t="s">
        <v>81</v>
      </c>
      <c r="C2181" s="1">
        <v>41883</v>
      </c>
      <c r="D2181" t="s">
        <v>34</v>
      </c>
      <c r="E2181">
        <v>4</v>
      </c>
      <c r="F2181">
        <v>36</v>
      </c>
      <c r="G2181" t="s">
        <v>287</v>
      </c>
      <c r="H2181" t="s">
        <v>71</v>
      </c>
      <c r="I2181" t="s">
        <v>34</v>
      </c>
    </row>
    <row r="2182" spans="1:9" hidden="1">
      <c r="A2182" t="s">
        <v>6</v>
      </c>
      <c r="B2182" t="s">
        <v>81</v>
      </c>
      <c r="C2182" s="1">
        <v>41890</v>
      </c>
      <c r="D2182" t="s">
        <v>69</v>
      </c>
      <c r="E2182">
        <v>2</v>
      </c>
      <c r="F2182">
        <v>37</v>
      </c>
      <c r="G2182" t="s">
        <v>287</v>
      </c>
      <c r="H2182" t="s">
        <v>71</v>
      </c>
      <c r="I2182" t="s">
        <v>216</v>
      </c>
    </row>
    <row r="2183" spans="1:9" hidden="1">
      <c r="A2183" t="s">
        <v>6</v>
      </c>
      <c r="B2183" t="s">
        <v>81</v>
      </c>
      <c r="C2183" s="1">
        <v>41890</v>
      </c>
      <c r="D2183" t="s">
        <v>10</v>
      </c>
      <c r="E2183">
        <v>30</v>
      </c>
      <c r="F2183">
        <v>37</v>
      </c>
      <c r="G2183" t="s">
        <v>287</v>
      </c>
      <c r="H2183" t="s">
        <v>71</v>
      </c>
      <c r="I2183" t="s">
        <v>254</v>
      </c>
    </row>
    <row r="2184" spans="1:9" hidden="1">
      <c r="A2184" t="s">
        <v>6</v>
      </c>
      <c r="B2184" t="s">
        <v>81</v>
      </c>
      <c r="C2184" s="1">
        <v>41890</v>
      </c>
      <c r="D2184" t="s">
        <v>30</v>
      </c>
      <c r="E2184">
        <v>8</v>
      </c>
      <c r="F2184">
        <v>37</v>
      </c>
      <c r="G2184" t="s">
        <v>287</v>
      </c>
      <c r="H2184" t="s">
        <v>71</v>
      </c>
      <c r="I2184" t="s">
        <v>30</v>
      </c>
    </row>
    <row r="2185" spans="1:9" hidden="1">
      <c r="A2185" t="s">
        <v>6</v>
      </c>
      <c r="B2185" t="s">
        <v>81</v>
      </c>
      <c r="C2185" s="1">
        <v>41897</v>
      </c>
      <c r="D2185" t="s">
        <v>10</v>
      </c>
      <c r="E2185">
        <v>40</v>
      </c>
      <c r="F2185">
        <v>38</v>
      </c>
      <c r="G2185" t="s">
        <v>287</v>
      </c>
      <c r="H2185" t="s">
        <v>71</v>
      </c>
      <c r="I2185" t="s">
        <v>254</v>
      </c>
    </row>
    <row r="2186" spans="1:9" hidden="1">
      <c r="A2186" t="s">
        <v>6</v>
      </c>
      <c r="B2186" t="s">
        <v>81</v>
      </c>
      <c r="C2186" s="1">
        <v>41904</v>
      </c>
      <c r="D2186" t="s">
        <v>69</v>
      </c>
      <c r="E2186">
        <v>4</v>
      </c>
      <c r="F2186">
        <v>39</v>
      </c>
      <c r="G2186" t="s">
        <v>287</v>
      </c>
      <c r="H2186" t="s">
        <v>71</v>
      </c>
      <c r="I2186" t="s">
        <v>216</v>
      </c>
    </row>
    <row r="2187" spans="1:9" hidden="1">
      <c r="A2187" t="s">
        <v>6</v>
      </c>
      <c r="B2187" t="s">
        <v>81</v>
      </c>
      <c r="C2187" s="1">
        <v>41904</v>
      </c>
      <c r="D2187" t="s">
        <v>21</v>
      </c>
      <c r="E2187">
        <v>36</v>
      </c>
      <c r="F2187">
        <v>39</v>
      </c>
      <c r="G2187" t="s">
        <v>287</v>
      </c>
      <c r="H2187" t="s">
        <v>71</v>
      </c>
      <c r="I2187" t="s">
        <v>220</v>
      </c>
    </row>
    <row r="2188" spans="1:9" hidden="1">
      <c r="A2188" t="s">
        <v>6</v>
      </c>
      <c r="B2188" t="s">
        <v>81</v>
      </c>
      <c r="C2188" s="1">
        <v>41911</v>
      </c>
      <c r="D2188" t="s">
        <v>30</v>
      </c>
      <c r="E2188">
        <v>24</v>
      </c>
      <c r="F2188">
        <v>40</v>
      </c>
      <c r="G2188" t="s">
        <v>287</v>
      </c>
      <c r="H2188" t="s">
        <v>71</v>
      </c>
      <c r="I2188" t="s">
        <v>30</v>
      </c>
    </row>
    <row r="2189" spans="1:9" hidden="1">
      <c r="A2189" t="s">
        <v>6</v>
      </c>
      <c r="B2189" t="s">
        <v>81</v>
      </c>
      <c r="C2189" s="1">
        <v>41911</v>
      </c>
      <c r="D2189" t="s">
        <v>21</v>
      </c>
      <c r="E2189">
        <v>16</v>
      </c>
      <c r="F2189">
        <v>40</v>
      </c>
      <c r="G2189" t="s">
        <v>287</v>
      </c>
      <c r="H2189" t="s">
        <v>71</v>
      </c>
      <c r="I2189" t="s">
        <v>220</v>
      </c>
    </row>
    <row r="2190" spans="1:9" hidden="1">
      <c r="A2190" t="s">
        <v>6</v>
      </c>
      <c r="B2190" t="s">
        <v>183</v>
      </c>
      <c r="C2190" s="1">
        <v>41918</v>
      </c>
      <c r="D2190" t="s">
        <v>21</v>
      </c>
      <c r="E2190">
        <v>40</v>
      </c>
      <c r="F2190">
        <v>41</v>
      </c>
      <c r="G2190" t="s">
        <v>287</v>
      </c>
      <c r="H2190" t="s">
        <v>71</v>
      </c>
      <c r="I2190" t="s">
        <v>220</v>
      </c>
    </row>
    <row r="2191" spans="1:9" hidden="1">
      <c r="A2191" t="s">
        <v>6</v>
      </c>
      <c r="B2191" t="s">
        <v>183</v>
      </c>
      <c r="C2191" s="1">
        <v>41925</v>
      </c>
      <c r="D2191" t="s">
        <v>101</v>
      </c>
      <c r="E2191">
        <v>4</v>
      </c>
      <c r="F2191">
        <v>42</v>
      </c>
      <c r="G2191" t="s">
        <v>287</v>
      </c>
      <c r="H2191" t="s">
        <v>71</v>
      </c>
      <c r="I2191" t="s">
        <v>253</v>
      </c>
    </row>
    <row r="2192" spans="1:9" hidden="1">
      <c r="A2192" t="s">
        <v>6</v>
      </c>
      <c r="B2192" t="s">
        <v>183</v>
      </c>
      <c r="C2192" s="1">
        <v>41925</v>
      </c>
      <c r="D2192" t="s">
        <v>21</v>
      </c>
      <c r="E2192">
        <v>36</v>
      </c>
      <c r="F2192">
        <v>42</v>
      </c>
      <c r="G2192" t="s">
        <v>287</v>
      </c>
      <c r="H2192" t="s">
        <v>71</v>
      </c>
      <c r="I2192" t="s">
        <v>220</v>
      </c>
    </row>
    <row r="2193" spans="1:9" hidden="1">
      <c r="A2193" t="s">
        <v>6</v>
      </c>
      <c r="B2193" t="s">
        <v>183</v>
      </c>
      <c r="C2193" s="1">
        <v>41932</v>
      </c>
      <c r="D2193" t="s">
        <v>69</v>
      </c>
      <c r="E2193">
        <v>12</v>
      </c>
      <c r="F2193">
        <v>43</v>
      </c>
      <c r="G2193" t="s">
        <v>287</v>
      </c>
      <c r="H2193" t="s">
        <v>71</v>
      </c>
      <c r="I2193" t="s">
        <v>216</v>
      </c>
    </row>
    <row r="2194" spans="1:9" hidden="1">
      <c r="A2194" t="s">
        <v>6</v>
      </c>
      <c r="B2194" t="s">
        <v>183</v>
      </c>
      <c r="C2194" s="1">
        <v>41932</v>
      </c>
      <c r="D2194" t="s">
        <v>21</v>
      </c>
      <c r="E2194">
        <v>28</v>
      </c>
      <c r="F2194">
        <v>43</v>
      </c>
      <c r="G2194" t="s">
        <v>287</v>
      </c>
      <c r="H2194" t="s">
        <v>71</v>
      </c>
      <c r="I2194" t="s">
        <v>220</v>
      </c>
    </row>
    <row r="2195" spans="1:9" hidden="1">
      <c r="A2195" t="s">
        <v>6</v>
      </c>
      <c r="B2195" t="s">
        <v>183</v>
      </c>
      <c r="C2195" s="1">
        <v>41939</v>
      </c>
      <c r="D2195" t="s">
        <v>21</v>
      </c>
      <c r="E2195">
        <v>40</v>
      </c>
      <c r="F2195">
        <v>44</v>
      </c>
      <c r="G2195" t="s">
        <v>287</v>
      </c>
      <c r="H2195" t="s">
        <v>71</v>
      </c>
      <c r="I2195" t="s">
        <v>220</v>
      </c>
    </row>
    <row r="2196" spans="1:9" hidden="1">
      <c r="A2196" t="s">
        <v>6</v>
      </c>
      <c r="B2196" t="s">
        <v>185</v>
      </c>
      <c r="C2196" s="1">
        <v>41946</v>
      </c>
      <c r="D2196" t="s">
        <v>186</v>
      </c>
      <c r="E2196">
        <v>37</v>
      </c>
      <c r="F2196">
        <v>45</v>
      </c>
      <c r="G2196" t="s">
        <v>287</v>
      </c>
      <c r="H2196" t="s">
        <v>71</v>
      </c>
      <c r="I2196" t="s">
        <v>212</v>
      </c>
    </row>
    <row r="2197" spans="1:9" hidden="1">
      <c r="A2197" t="s">
        <v>6</v>
      </c>
      <c r="B2197" t="s">
        <v>185</v>
      </c>
      <c r="C2197" s="1">
        <v>41946</v>
      </c>
      <c r="D2197" t="s">
        <v>103</v>
      </c>
      <c r="E2197">
        <v>3</v>
      </c>
      <c r="F2197">
        <v>45</v>
      </c>
      <c r="G2197" t="s">
        <v>287</v>
      </c>
      <c r="H2197" t="s">
        <v>71</v>
      </c>
      <c r="I2197" t="s">
        <v>246</v>
      </c>
    </row>
    <row r="2198" spans="1:9" hidden="1">
      <c r="A2198" t="s">
        <v>6</v>
      </c>
      <c r="B2198" t="s">
        <v>185</v>
      </c>
      <c r="C2198" s="1">
        <v>41953</v>
      </c>
      <c r="D2198" t="s">
        <v>186</v>
      </c>
      <c r="E2198">
        <v>40</v>
      </c>
      <c r="F2198">
        <v>46</v>
      </c>
      <c r="G2198" t="s">
        <v>287</v>
      </c>
      <c r="H2198" t="s">
        <v>71</v>
      </c>
      <c r="I2198" t="s">
        <v>212</v>
      </c>
    </row>
    <row r="2199" spans="1:9" hidden="1">
      <c r="A2199" t="s">
        <v>6</v>
      </c>
      <c r="B2199" t="s">
        <v>185</v>
      </c>
      <c r="C2199" s="1">
        <v>41960</v>
      </c>
      <c r="D2199" t="s">
        <v>186</v>
      </c>
      <c r="E2199">
        <v>37</v>
      </c>
      <c r="F2199">
        <v>47</v>
      </c>
      <c r="G2199" t="s">
        <v>287</v>
      </c>
      <c r="H2199" t="s">
        <v>71</v>
      </c>
      <c r="I2199" t="s">
        <v>212</v>
      </c>
    </row>
    <row r="2200" spans="1:9" hidden="1">
      <c r="A2200" t="s">
        <v>6</v>
      </c>
      <c r="B2200" t="s">
        <v>185</v>
      </c>
      <c r="C2200" s="1">
        <v>41960</v>
      </c>
      <c r="D2200" t="s">
        <v>103</v>
      </c>
      <c r="E2200">
        <v>3</v>
      </c>
      <c r="F2200">
        <v>47</v>
      </c>
      <c r="G2200" t="s">
        <v>287</v>
      </c>
      <c r="H2200" t="s">
        <v>71</v>
      </c>
      <c r="I2200" t="s">
        <v>246</v>
      </c>
    </row>
    <row r="2201" spans="1:9" hidden="1">
      <c r="A2201" t="s">
        <v>6</v>
      </c>
      <c r="B2201" t="s">
        <v>185</v>
      </c>
      <c r="C2201" s="1">
        <v>41967</v>
      </c>
      <c r="D2201" t="s">
        <v>186</v>
      </c>
      <c r="E2201">
        <v>28</v>
      </c>
      <c r="F2201">
        <v>48</v>
      </c>
      <c r="G2201" t="s">
        <v>287</v>
      </c>
      <c r="H2201" t="s">
        <v>71</v>
      </c>
      <c r="I2201" t="s">
        <v>212</v>
      </c>
    </row>
    <row r="2202" spans="1:9" hidden="1">
      <c r="A2202" t="s">
        <v>6</v>
      </c>
      <c r="B2202" t="s">
        <v>185</v>
      </c>
      <c r="C2202" s="1">
        <v>41967</v>
      </c>
      <c r="D2202" t="s">
        <v>103</v>
      </c>
      <c r="E2202">
        <v>8</v>
      </c>
      <c r="F2202">
        <v>48</v>
      </c>
      <c r="G2202" t="s">
        <v>287</v>
      </c>
      <c r="H2202" t="s">
        <v>71</v>
      </c>
      <c r="I2202" t="s">
        <v>246</v>
      </c>
    </row>
    <row r="2203" spans="1:9" hidden="1">
      <c r="A2203" t="s">
        <v>6</v>
      </c>
      <c r="B2203" t="s">
        <v>185</v>
      </c>
      <c r="C2203" s="1">
        <v>41967</v>
      </c>
      <c r="D2203" t="s">
        <v>102</v>
      </c>
      <c r="E2203">
        <v>4</v>
      </c>
      <c r="F2203">
        <v>48</v>
      </c>
      <c r="G2203" t="s">
        <v>287</v>
      </c>
      <c r="H2203" t="s">
        <v>71</v>
      </c>
      <c r="I2203" t="s">
        <v>102</v>
      </c>
    </row>
    <row r="2204" spans="1:9" hidden="1">
      <c r="A2204" t="s">
        <v>6</v>
      </c>
      <c r="B2204" t="s">
        <v>187</v>
      </c>
      <c r="C2204" s="1">
        <v>42002</v>
      </c>
      <c r="D2204" t="s">
        <v>69</v>
      </c>
      <c r="E2204">
        <v>8</v>
      </c>
      <c r="F2204">
        <v>1</v>
      </c>
      <c r="G2204" t="s">
        <v>287</v>
      </c>
      <c r="H2204" t="s">
        <v>71</v>
      </c>
      <c r="I2204" t="s">
        <v>216</v>
      </c>
    </row>
    <row r="2205" spans="1:9" hidden="1">
      <c r="A2205" t="s">
        <v>6</v>
      </c>
      <c r="B2205" t="s">
        <v>187</v>
      </c>
      <c r="C2205" s="1">
        <v>42002</v>
      </c>
      <c r="D2205" t="s">
        <v>30</v>
      </c>
      <c r="E2205">
        <v>8</v>
      </c>
      <c r="F2205">
        <v>1</v>
      </c>
      <c r="G2205" t="s">
        <v>287</v>
      </c>
      <c r="H2205" t="s">
        <v>71</v>
      </c>
      <c r="I2205" t="s">
        <v>30</v>
      </c>
    </row>
    <row r="2206" spans="1:9" hidden="1">
      <c r="A2206" t="s">
        <v>6</v>
      </c>
      <c r="B2206" t="s">
        <v>187</v>
      </c>
      <c r="C2206" s="1">
        <v>42002</v>
      </c>
      <c r="D2206" t="s">
        <v>27</v>
      </c>
      <c r="E2206">
        <v>24</v>
      </c>
      <c r="F2206">
        <v>1</v>
      </c>
      <c r="G2206" t="s">
        <v>287</v>
      </c>
      <c r="H2206" t="s">
        <v>71</v>
      </c>
      <c r="I2206" t="s">
        <v>27</v>
      </c>
    </row>
    <row r="2207" spans="1:9" hidden="1">
      <c r="A2207" t="s">
        <v>6</v>
      </c>
      <c r="B2207" t="s">
        <v>187</v>
      </c>
      <c r="C2207" s="1">
        <v>41974</v>
      </c>
      <c r="D2207" t="s">
        <v>69</v>
      </c>
      <c r="E2207">
        <v>40</v>
      </c>
      <c r="F2207">
        <v>49</v>
      </c>
      <c r="G2207" t="s">
        <v>287</v>
      </c>
      <c r="H2207" t="s">
        <v>71</v>
      </c>
      <c r="I2207" t="s">
        <v>216</v>
      </c>
    </row>
    <row r="2208" spans="1:9" hidden="1">
      <c r="A2208" t="s">
        <v>6</v>
      </c>
      <c r="B2208" t="s">
        <v>187</v>
      </c>
      <c r="C2208" s="1">
        <v>41981</v>
      </c>
      <c r="D2208" t="s">
        <v>69</v>
      </c>
      <c r="E2208">
        <v>40</v>
      </c>
      <c r="F2208">
        <v>50</v>
      </c>
      <c r="G2208" t="s">
        <v>287</v>
      </c>
      <c r="H2208" t="s">
        <v>71</v>
      </c>
      <c r="I2208" t="s">
        <v>216</v>
      </c>
    </row>
    <row r="2209" spans="1:9" hidden="1">
      <c r="A2209" t="s">
        <v>6</v>
      </c>
      <c r="B2209" t="s">
        <v>187</v>
      </c>
      <c r="C2209" s="1">
        <v>41988</v>
      </c>
      <c r="D2209" t="s">
        <v>69</v>
      </c>
      <c r="E2209">
        <v>40</v>
      </c>
      <c r="F2209">
        <v>51</v>
      </c>
      <c r="G2209" t="s">
        <v>287</v>
      </c>
      <c r="H2209" t="s">
        <v>71</v>
      </c>
      <c r="I2209" t="s">
        <v>216</v>
      </c>
    </row>
    <row r="2210" spans="1:9" hidden="1">
      <c r="A2210" t="s">
        <v>6</v>
      </c>
      <c r="B2210" t="s">
        <v>187</v>
      </c>
      <c r="C2210" s="1">
        <v>41995</v>
      </c>
      <c r="D2210" t="s">
        <v>69</v>
      </c>
      <c r="E2210">
        <v>40</v>
      </c>
      <c r="F2210">
        <v>52</v>
      </c>
      <c r="G2210" t="s">
        <v>287</v>
      </c>
      <c r="H2210" t="s">
        <v>71</v>
      </c>
      <c r="I2210" t="s">
        <v>216</v>
      </c>
    </row>
    <row r="2211" spans="1:9" hidden="1">
      <c r="A2211" t="s">
        <v>266</v>
      </c>
      <c r="B2211" t="s">
        <v>267</v>
      </c>
      <c r="C2211" s="1">
        <v>42009</v>
      </c>
      <c r="D2211" t="s">
        <v>69</v>
      </c>
      <c r="E2211">
        <v>40</v>
      </c>
      <c r="F2211">
        <v>2</v>
      </c>
      <c r="G2211" t="s">
        <v>287</v>
      </c>
      <c r="H2211" t="s">
        <v>71</v>
      </c>
      <c r="I2211" t="s">
        <v>216</v>
      </c>
    </row>
    <row r="2212" spans="1:9" hidden="1">
      <c r="A2212" t="s">
        <v>266</v>
      </c>
      <c r="B2212" t="s">
        <v>267</v>
      </c>
      <c r="C2212" s="1">
        <v>42016</v>
      </c>
      <c r="D2212" t="s">
        <v>69</v>
      </c>
      <c r="E2212">
        <v>40</v>
      </c>
      <c r="F2212">
        <v>3</v>
      </c>
      <c r="G2212" t="s">
        <v>287</v>
      </c>
      <c r="H2212" t="s">
        <v>71</v>
      </c>
      <c r="I2212" t="s">
        <v>216</v>
      </c>
    </row>
    <row r="2213" spans="1:9" hidden="1">
      <c r="A2213" t="s">
        <v>266</v>
      </c>
      <c r="B2213" t="s">
        <v>267</v>
      </c>
      <c r="C2213" s="1">
        <v>42023</v>
      </c>
      <c r="D2213" t="s">
        <v>69</v>
      </c>
      <c r="E2213">
        <v>40</v>
      </c>
      <c r="F2213">
        <v>4</v>
      </c>
      <c r="G2213" t="s">
        <v>287</v>
      </c>
      <c r="H2213" t="s">
        <v>71</v>
      </c>
      <c r="I2213" t="s">
        <v>216</v>
      </c>
    </row>
    <row r="2214" spans="1:9" hidden="1">
      <c r="A2214" t="s">
        <v>266</v>
      </c>
      <c r="B2214" t="s">
        <v>267</v>
      </c>
      <c r="C2214" s="1">
        <v>42030</v>
      </c>
      <c r="D2214" t="s">
        <v>69</v>
      </c>
      <c r="E2214">
        <v>40</v>
      </c>
      <c r="F2214">
        <v>5</v>
      </c>
      <c r="G2214" t="s">
        <v>287</v>
      </c>
      <c r="H2214" t="s">
        <v>71</v>
      </c>
      <c r="I2214" t="s">
        <v>216</v>
      </c>
    </row>
    <row r="2215" spans="1:9" hidden="1">
      <c r="A2215" t="s">
        <v>266</v>
      </c>
      <c r="B2215" t="s">
        <v>304</v>
      </c>
      <c r="C2215" s="1">
        <v>42037</v>
      </c>
      <c r="D2215" t="s">
        <v>69</v>
      </c>
      <c r="E2215">
        <v>40</v>
      </c>
      <c r="F2215">
        <v>6</v>
      </c>
      <c r="G2215" t="s">
        <v>287</v>
      </c>
      <c r="H2215" t="s">
        <v>71</v>
      </c>
      <c r="I2215" t="s">
        <v>216</v>
      </c>
    </row>
    <row r="2216" spans="1:9" hidden="1">
      <c r="A2216" t="s">
        <v>266</v>
      </c>
      <c r="B2216" t="s">
        <v>304</v>
      </c>
      <c r="C2216" s="1">
        <v>42044</v>
      </c>
      <c r="D2216" t="s">
        <v>69</v>
      </c>
      <c r="E2216">
        <v>40</v>
      </c>
      <c r="F2216">
        <v>7</v>
      </c>
      <c r="G2216" t="s">
        <v>287</v>
      </c>
      <c r="H2216" t="s">
        <v>71</v>
      </c>
      <c r="I2216" t="s">
        <v>216</v>
      </c>
    </row>
    <row r="2217" spans="1:9" hidden="1">
      <c r="A2217" t="s">
        <v>266</v>
      </c>
      <c r="B2217" t="s">
        <v>304</v>
      </c>
      <c r="C2217" s="1">
        <v>42051</v>
      </c>
      <c r="D2217" t="s">
        <v>30</v>
      </c>
      <c r="E2217">
        <v>24</v>
      </c>
      <c r="F2217">
        <v>8</v>
      </c>
      <c r="G2217" t="s">
        <v>287</v>
      </c>
      <c r="H2217" t="s">
        <v>71</v>
      </c>
      <c r="I2217" t="s">
        <v>30</v>
      </c>
    </row>
    <row r="2218" spans="1:9" hidden="1">
      <c r="A2218" t="s">
        <v>266</v>
      </c>
      <c r="B2218" t="s">
        <v>304</v>
      </c>
      <c r="C2218" s="1">
        <v>42051</v>
      </c>
      <c r="D2218" t="s">
        <v>27</v>
      </c>
      <c r="E2218">
        <v>16</v>
      </c>
      <c r="F2218">
        <v>8</v>
      </c>
      <c r="G2218" t="s">
        <v>287</v>
      </c>
      <c r="H2218" t="s">
        <v>71</v>
      </c>
      <c r="I2218" t="s">
        <v>27</v>
      </c>
    </row>
    <row r="2219" spans="1:9" hidden="1">
      <c r="A2219" t="s">
        <v>266</v>
      </c>
      <c r="B2219" t="s">
        <v>304</v>
      </c>
      <c r="C2219" s="1">
        <v>42058</v>
      </c>
      <c r="D2219" t="s">
        <v>69</v>
      </c>
      <c r="E2219">
        <v>32</v>
      </c>
      <c r="F2219">
        <v>9</v>
      </c>
      <c r="G2219" t="s">
        <v>287</v>
      </c>
      <c r="H2219" t="s">
        <v>73</v>
      </c>
      <c r="I2219" t="s">
        <v>216</v>
      </c>
    </row>
    <row r="2220" spans="1:9" hidden="1">
      <c r="A2220" t="s">
        <v>266</v>
      </c>
      <c r="B2220" t="s">
        <v>304</v>
      </c>
      <c r="C2220" s="1">
        <v>42058</v>
      </c>
      <c r="D2220" t="s">
        <v>27</v>
      </c>
      <c r="E2220">
        <v>8</v>
      </c>
      <c r="F2220">
        <v>9</v>
      </c>
      <c r="G2220" t="s">
        <v>287</v>
      </c>
      <c r="H2220" t="s">
        <v>73</v>
      </c>
      <c r="I2220" t="s">
        <v>27</v>
      </c>
    </row>
    <row r="2221" spans="1:9" hidden="1">
      <c r="A2221" t="s">
        <v>6</v>
      </c>
      <c r="B2221" t="s">
        <v>29</v>
      </c>
      <c r="C2221" s="1">
        <v>41729</v>
      </c>
      <c r="D2221" t="s">
        <v>10</v>
      </c>
      <c r="E2221">
        <v>4</v>
      </c>
      <c r="F2221">
        <v>14</v>
      </c>
      <c r="G2221" t="s">
        <v>299</v>
      </c>
      <c r="H2221" t="s">
        <v>71</v>
      </c>
      <c r="I2221" t="s">
        <v>254</v>
      </c>
    </row>
    <row r="2222" spans="1:9" hidden="1">
      <c r="A2222" t="s">
        <v>6</v>
      </c>
      <c r="B2222" t="s">
        <v>29</v>
      </c>
      <c r="C2222" s="1">
        <v>41729</v>
      </c>
      <c r="D2222" t="s">
        <v>32</v>
      </c>
      <c r="E2222">
        <v>36</v>
      </c>
      <c r="F2222">
        <v>14</v>
      </c>
      <c r="G2222" t="s">
        <v>299</v>
      </c>
      <c r="H2222" t="s">
        <v>71</v>
      </c>
      <c r="I2222" t="s">
        <v>263</v>
      </c>
    </row>
    <row r="2223" spans="1:9" hidden="1">
      <c r="A2223" t="s">
        <v>6</v>
      </c>
      <c r="B2223" t="s">
        <v>7</v>
      </c>
      <c r="C2223" s="1">
        <v>41736</v>
      </c>
      <c r="D2223" t="s">
        <v>30</v>
      </c>
      <c r="E2223">
        <v>8</v>
      </c>
      <c r="F2223">
        <v>15</v>
      </c>
      <c r="G2223" t="s">
        <v>299</v>
      </c>
      <c r="H2223" t="s">
        <v>71</v>
      </c>
      <c r="I2223" t="s">
        <v>30</v>
      </c>
    </row>
    <row r="2224" spans="1:9" hidden="1">
      <c r="A2224" t="s">
        <v>6</v>
      </c>
      <c r="B2224" t="s">
        <v>7</v>
      </c>
      <c r="C2224" s="1">
        <v>41736</v>
      </c>
      <c r="D2224" t="s">
        <v>21</v>
      </c>
      <c r="E2224">
        <v>32</v>
      </c>
      <c r="F2224">
        <v>15</v>
      </c>
      <c r="G2224" t="s">
        <v>299</v>
      </c>
      <c r="H2224" t="s">
        <v>71</v>
      </c>
      <c r="I2224" t="s">
        <v>220</v>
      </c>
    </row>
    <row r="2225" spans="1:9" hidden="1">
      <c r="A2225" t="s">
        <v>6</v>
      </c>
      <c r="B2225" t="s">
        <v>7</v>
      </c>
      <c r="C2225" s="1">
        <v>41743</v>
      </c>
      <c r="D2225" t="s">
        <v>21</v>
      </c>
      <c r="E2225">
        <v>40</v>
      </c>
      <c r="F2225">
        <v>16</v>
      </c>
      <c r="G2225" t="s">
        <v>299</v>
      </c>
      <c r="H2225" t="s">
        <v>71</v>
      </c>
      <c r="I2225" t="s">
        <v>220</v>
      </c>
    </row>
    <row r="2226" spans="1:9" hidden="1">
      <c r="A2226" t="s">
        <v>6</v>
      </c>
      <c r="B2226" t="s">
        <v>7</v>
      </c>
      <c r="C2226" s="1">
        <v>41750</v>
      </c>
      <c r="D2226" t="s">
        <v>21</v>
      </c>
      <c r="E2226">
        <v>40</v>
      </c>
      <c r="F2226">
        <v>17</v>
      </c>
      <c r="G2226" t="s">
        <v>299</v>
      </c>
      <c r="H2226" t="s">
        <v>71</v>
      </c>
      <c r="I2226" t="s">
        <v>220</v>
      </c>
    </row>
    <row r="2227" spans="1:9" hidden="1">
      <c r="A2227" t="s">
        <v>6</v>
      </c>
      <c r="B2227" t="s">
        <v>7</v>
      </c>
      <c r="C2227" s="1">
        <v>41757</v>
      </c>
      <c r="D2227" t="s">
        <v>10</v>
      </c>
      <c r="E2227">
        <v>4</v>
      </c>
      <c r="F2227">
        <v>18</v>
      </c>
      <c r="G2227" t="s">
        <v>299</v>
      </c>
      <c r="H2227" t="s">
        <v>71</v>
      </c>
      <c r="I2227" t="s">
        <v>254</v>
      </c>
    </row>
    <row r="2228" spans="1:9" hidden="1">
      <c r="A2228" t="s">
        <v>6</v>
      </c>
      <c r="B2228" t="s">
        <v>7</v>
      </c>
      <c r="C2228" s="1">
        <v>41757</v>
      </c>
      <c r="D2228" t="s">
        <v>30</v>
      </c>
      <c r="E2228">
        <v>8</v>
      </c>
      <c r="F2228">
        <v>18</v>
      </c>
      <c r="G2228" t="s">
        <v>299</v>
      </c>
      <c r="H2228" t="s">
        <v>71</v>
      </c>
      <c r="I2228" t="s">
        <v>30</v>
      </c>
    </row>
    <row r="2229" spans="1:9" hidden="1">
      <c r="A2229" t="s">
        <v>6</v>
      </c>
      <c r="B2229" t="s">
        <v>7</v>
      </c>
      <c r="C2229" s="1">
        <v>41757</v>
      </c>
      <c r="D2229" t="s">
        <v>21</v>
      </c>
      <c r="E2229">
        <v>28</v>
      </c>
      <c r="F2229">
        <v>18</v>
      </c>
      <c r="G2229" t="s">
        <v>299</v>
      </c>
      <c r="H2229" t="s">
        <v>71</v>
      </c>
      <c r="I2229" t="s">
        <v>220</v>
      </c>
    </row>
    <row r="2230" spans="1:9" hidden="1">
      <c r="A2230" t="s">
        <v>6</v>
      </c>
      <c r="B2230" t="s">
        <v>74</v>
      </c>
      <c r="C2230" s="1">
        <v>41764</v>
      </c>
      <c r="D2230" t="s">
        <v>21</v>
      </c>
      <c r="E2230">
        <v>40</v>
      </c>
      <c r="F2230">
        <v>19</v>
      </c>
      <c r="G2230" t="s">
        <v>299</v>
      </c>
      <c r="H2230" t="s">
        <v>71</v>
      </c>
      <c r="I2230" t="s">
        <v>220</v>
      </c>
    </row>
    <row r="2231" spans="1:9" hidden="1">
      <c r="A2231" t="s">
        <v>6</v>
      </c>
      <c r="B2231" t="s">
        <v>74</v>
      </c>
      <c r="C2231" s="1">
        <v>41771</v>
      </c>
      <c r="D2231" t="s">
        <v>21</v>
      </c>
      <c r="E2231">
        <v>40</v>
      </c>
      <c r="F2231">
        <v>20</v>
      </c>
      <c r="G2231" t="s">
        <v>299</v>
      </c>
      <c r="H2231" t="s">
        <v>71</v>
      </c>
      <c r="I2231" t="s">
        <v>220</v>
      </c>
    </row>
    <row r="2232" spans="1:9" hidden="1">
      <c r="A2232" t="s">
        <v>6</v>
      </c>
      <c r="B2232" t="s">
        <v>74</v>
      </c>
      <c r="C2232" s="1">
        <v>41778</v>
      </c>
      <c r="D2232" t="s">
        <v>21</v>
      </c>
      <c r="E2232">
        <v>40</v>
      </c>
      <c r="F2232">
        <v>21</v>
      </c>
      <c r="G2232" t="s">
        <v>299</v>
      </c>
      <c r="H2232" t="s">
        <v>71</v>
      </c>
      <c r="I2232" t="s">
        <v>220</v>
      </c>
    </row>
    <row r="2233" spans="1:9" hidden="1">
      <c r="A2233" t="s">
        <v>6</v>
      </c>
      <c r="B2233" t="s">
        <v>74</v>
      </c>
      <c r="C2233" s="1">
        <v>41785</v>
      </c>
      <c r="D2233" t="s">
        <v>27</v>
      </c>
      <c r="E2233">
        <v>4</v>
      </c>
      <c r="F2233">
        <v>22</v>
      </c>
      <c r="G2233" t="s">
        <v>299</v>
      </c>
      <c r="H2233" t="s">
        <v>71</v>
      </c>
      <c r="I2233" t="s">
        <v>27</v>
      </c>
    </row>
    <row r="2234" spans="1:9" hidden="1">
      <c r="A2234" t="s">
        <v>6</v>
      </c>
      <c r="B2234" t="s">
        <v>74</v>
      </c>
      <c r="C2234" s="1">
        <v>41785</v>
      </c>
      <c r="D2234" t="s">
        <v>21</v>
      </c>
      <c r="E2234">
        <v>36</v>
      </c>
      <c r="F2234">
        <v>22</v>
      </c>
      <c r="G2234" t="s">
        <v>299</v>
      </c>
      <c r="H2234" t="s">
        <v>71</v>
      </c>
      <c r="I2234" t="s">
        <v>220</v>
      </c>
    </row>
    <row r="2235" spans="1:9" hidden="1">
      <c r="A2235" t="s">
        <v>6</v>
      </c>
      <c r="B2235" t="s">
        <v>75</v>
      </c>
      <c r="C2235" s="1">
        <v>41792</v>
      </c>
      <c r="D2235" t="s">
        <v>27</v>
      </c>
      <c r="E2235">
        <v>4</v>
      </c>
      <c r="F2235">
        <v>23</v>
      </c>
      <c r="G2235" t="s">
        <v>299</v>
      </c>
      <c r="H2235" t="s">
        <v>71</v>
      </c>
      <c r="I2235" t="s">
        <v>27</v>
      </c>
    </row>
    <row r="2236" spans="1:9" hidden="1">
      <c r="A2236" t="s">
        <v>6</v>
      </c>
      <c r="B2236" t="s">
        <v>75</v>
      </c>
      <c r="C2236" s="1">
        <v>41792</v>
      </c>
      <c r="D2236" t="s">
        <v>21</v>
      </c>
      <c r="E2236">
        <v>36</v>
      </c>
      <c r="F2236">
        <v>23</v>
      </c>
      <c r="G2236" t="s">
        <v>299</v>
      </c>
      <c r="H2236" t="s">
        <v>71</v>
      </c>
      <c r="I2236" t="s">
        <v>220</v>
      </c>
    </row>
    <row r="2237" spans="1:9" hidden="1">
      <c r="A2237" t="s">
        <v>6</v>
      </c>
      <c r="B2237" t="s">
        <v>75</v>
      </c>
      <c r="C2237" s="1">
        <v>41799</v>
      </c>
      <c r="D2237" t="s">
        <v>21</v>
      </c>
      <c r="E2237">
        <v>40</v>
      </c>
      <c r="F2237">
        <v>24</v>
      </c>
      <c r="G2237" t="s">
        <v>299</v>
      </c>
      <c r="H2237" t="s">
        <v>71</v>
      </c>
      <c r="I2237" t="s">
        <v>220</v>
      </c>
    </row>
    <row r="2238" spans="1:9" hidden="1">
      <c r="A2238" t="s">
        <v>6</v>
      </c>
      <c r="B2238" t="s">
        <v>75</v>
      </c>
      <c r="C2238" s="1">
        <v>41806</v>
      </c>
      <c r="D2238" t="s">
        <v>64</v>
      </c>
      <c r="E2238">
        <v>36</v>
      </c>
      <c r="F2238">
        <v>25</v>
      </c>
      <c r="G2238" t="s">
        <v>299</v>
      </c>
      <c r="H2238" t="s">
        <v>71</v>
      </c>
      <c r="I2238" t="s">
        <v>215</v>
      </c>
    </row>
    <row r="2239" spans="1:9" hidden="1">
      <c r="A2239" t="s">
        <v>6</v>
      </c>
      <c r="B2239" t="s">
        <v>75</v>
      </c>
      <c r="C2239" s="1">
        <v>41806</v>
      </c>
      <c r="D2239" t="s">
        <v>21</v>
      </c>
      <c r="E2239">
        <v>4</v>
      </c>
      <c r="F2239">
        <v>25</v>
      </c>
      <c r="G2239" t="s">
        <v>299</v>
      </c>
      <c r="H2239" t="s">
        <v>71</v>
      </c>
      <c r="I2239" t="s">
        <v>220</v>
      </c>
    </row>
    <row r="2240" spans="1:9" hidden="1">
      <c r="A2240" t="s">
        <v>6</v>
      </c>
      <c r="B2240" t="s">
        <v>75</v>
      </c>
      <c r="C2240" s="1">
        <v>41813</v>
      </c>
      <c r="D2240" t="s">
        <v>21</v>
      </c>
      <c r="E2240">
        <v>40</v>
      </c>
      <c r="F2240">
        <v>26</v>
      </c>
      <c r="G2240" t="s">
        <v>299</v>
      </c>
      <c r="H2240" t="s">
        <v>71</v>
      </c>
      <c r="I2240" t="s">
        <v>220</v>
      </c>
    </row>
    <row r="2241" spans="1:9" hidden="1">
      <c r="A2241" t="s">
        <v>6</v>
      </c>
      <c r="B2241" t="s">
        <v>75</v>
      </c>
      <c r="C2241" s="1">
        <v>41820</v>
      </c>
      <c r="D2241" t="s">
        <v>21</v>
      </c>
      <c r="E2241">
        <v>40</v>
      </c>
      <c r="F2241">
        <v>27</v>
      </c>
      <c r="G2241" t="s">
        <v>299</v>
      </c>
      <c r="H2241" t="s">
        <v>71</v>
      </c>
      <c r="I2241" t="s">
        <v>220</v>
      </c>
    </row>
    <row r="2242" spans="1:9" hidden="1">
      <c r="A2242" t="s">
        <v>6</v>
      </c>
      <c r="B2242" t="s">
        <v>77</v>
      </c>
      <c r="C2242" s="1">
        <v>41827</v>
      </c>
      <c r="D2242" t="s">
        <v>21</v>
      </c>
      <c r="E2242">
        <v>40</v>
      </c>
      <c r="F2242">
        <v>28</v>
      </c>
      <c r="G2242" t="s">
        <v>299</v>
      </c>
      <c r="H2242" t="s">
        <v>71</v>
      </c>
      <c r="I2242" t="s">
        <v>220</v>
      </c>
    </row>
    <row r="2243" spans="1:9" hidden="1">
      <c r="A2243" t="s">
        <v>6</v>
      </c>
      <c r="B2243" t="s">
        <v>77</v>
      </c>
      <c r="C2243" s="1">
        <v>41834</v>
      </c>
      <c r="D2243" t="s">
        <v>21</v>
      </c>
      <c r="E2243">
        <v>40</v>
      </c>
      <c r="F2243">
        <v>29</v>
      </c>
      <c r="G2243" t="s">
        <v>299</v>
      </c>
      <c r="H2243" t="s">
        <v>71</v>
      </c>
      <c r="I2243" t="s">
        <v>220</v>
      </c>
    </row>
    <row r="2244" spans="1:9" hidden="1">
      <c r="A2244" t="s">
        <v>6</v>
      </c>
      <c r="B2244" t="s">
        <v>77</v>
      </c>
      <c r="C2244" s="1">
        <v>41841</v>
      </c>
      <c r="D2244" t="s">
        <v>21</v>
      </c>
      <c r="E2244">
        <v>40</v>
      </c>
      <c r="F2244">
        <v>30</v>
      </c>
      <c r="G2244" t="s">
        <v>299</v>
      </c>
      <c r="H2244" t="s">
        <v>71</v>
      </c>
      <c r="I2244" t="s">
        <v>220</v>
      </c>
    </row>
    <row r="2245" spans="1:9" hidden="1">
      <c r="A2245" t="s">
        <v>6</v>
      </c>
      <c r="B2245" t="s">
        <v>77</v>
      </c>
      <c r="C2245" s="1">
        <v>41848</v>
      </c>
      <c r="D2245" t="s">
        <v>21</v>
      </c>
      <c r="E2245">
        <v>40</v>
      </c>
      <c r="F2245">
        <v>31</v>
      </c>
      <c r="G2245" t="s">
        <v>299</v>
      </c>
      <c r="H2245" t="s">
        <v>71</v>
      </c>
      <c r="I2245" t="s">
        <v>220</v>
      </c>
    </row>
    <row r="2246" spans="1:9">
      <c r="A2246" t="s">
        <v>6</v>
      </c>
      <c r="B2246" t="s">
        <v>79</v>
      </c>
      <c r="C2246" s="1">
        <v>41855</v>
      </c>
      <c r="D2246" t="s">
        <v>21</v>
      </c>
      <c r="E2246">
        <v>40</v>
      </c>
      <c r="F2246">
        <v>32</v>
      </c>
      <c r="G2246" t="s">
        <v>299</v>
      </c>
      <c r="H2246" t="s">
        <v>71</v>
      </c>
      <c r="I2246" t="s">
        <v>220</v>
      </c>
    </row>
    <row r="2247" spans="1:9">
      <c r="A2247" t="s">
        <v>6</v>
      </c>
      <c r="B2247" t="s">
        <v>79</v>
      </c>
      <c r="C2247" s="1">
        <v>41862</v>
      </c>
      <c r="D2247" t="s">
        <v>21</v>
      </c>
      <c r="E2247">
        <v>40</v>
      </c>
      <c r="F2247">
        <v>33</v>
      </c>
      <c r="G2247" t="s">
        <v>299</v>
      </c>
      <c r="H2247" t="s">
        <v>71</v>
      </c>
      <c r="I2247" t="s">
        <v>220</v>
      </c>
    </row>
    <row r="2248" spans="1:9">
      <c r="A2248" t="s">
        <v>6</v>
      </c>
      <c r="B2248" t="s">
        <v>79</v>
      </c>
      <c r="C2248" s="1">
        <v>41869</v>
      </c>
      <c r="D2248" t="s">
        <v>27</v>
      </c>
      <c r="E2248">
        <v>8</v>
      </c>
      <c r="F2248">
        <v>34</v>
      </c>
      <c r="G2248" t="s">
        <v>299</v>
      </c>
      <c r="H2248" t="s">
        <v>71</v>
      </c>
      <c r="I2248" t="s">
        <v>27</v>
      </c>
    </row>
    <row r="2249" spans="1:9">
      <c r="A2249" t="s">
        <v>6</v>
      </c>
      <c r="B2249" t="s">
        <v>79</v>
      </c>
      <c r="C2249" s="1">
        <v>41869</v>
      </c>
      <c r="D2249" t="s">
        <v>21</v>
      </c>
      <c r="E2249">
        <v>32</v>
      </c>
      <c r="F2249">
        <v>34</v>
      </c>
      <c r="G2249" t="s">
        <v>299</v>
      </c>
      <c r="H2249" t="s">
        <v>71</v>
      </c>
      <c r="I2249" t="s">
        <v>220</v>
      </c>
    </row>
    <row r="2250" spans="1:9">
      <c r="A2250" t="s">
        <v>6</v>
      </c>
      <c r="B2250" t="s">
        <v>79</v>
      </c>
      <c r="C2250" s="1">
        <v>41876</v>
      </c>
      <c r="D2250" t="s">
        <v>21</v>
      </c>
      <c r="E2250">
        <v>40</v>
      </c>
      <c r="F2250">
        <v>35</v>
      </c>
      <c r="G2250" t="s">
        <v>299</v>
      </c>
      <c r="H2250" t="s">
        <v>71</v>
      </c>
      <c r="I2250" t="s">
        <v>220</v>
      </c>
    </row>
    <row r="2251" spans="1:9" hidden="1">
      <c r="A2251" t="s">
        <v>6</v>
      </c>
      <c r="B2251" t="s">
        <v>81</v>
      </c>
      <c r="C2251" s="1">
        <v>41883</v>
      </c>
      <c r="D2251" t="s">
        <v>21</v>
      </c>
      <c r="E2251">
        <v>40</v>
      </c>
      <c r="F2251">
        <v>36</v>
      </c>
      <c r="G2251" t="s">
        <v>299</v>
      </c>
      <c r="H2251" t="s">
        <v>71</v>
      </c>
      <c r="I2251" t="s">
        <v>220</v>
      </c>
    </row>
    <row r="2252" spans="1:9" hidden="1">
      <c r="A2252" t="s">
        <v>6</v>
      </c>
      <c r="B2252" t="s">
        <v>81</v>
      </c>
      <c r="C2252" s="1">
        <v>41890</v>
      </c>
      <c r="D2252" t="s">
        <v>30</v>
      </c>
      <c r="E2252">
        <v>8</v>
      </c>
      <c r="F2252">
        <v>37</v>
      </c>
      <c r="G2252" t="s">
        <v>299</v>
      </c>
      <c r="H2252" t="s">
        <v>71</v>
      </c>
      <c r="I2252" t="s">
        <v>30</v>
      </c>
    </row>
    <row r="2253" spans="1:9" hidden="1">
      <c r="A2253" t="s">
        <v>6</v>
      </c>
      <c r="B2253" t="s">
        <v>81</v>
      </c>
      <c r="C2253" s="1">
        <v>41890</v>
      </c>
      <c r="D2253" t="s">
        <v>21</v>
      </c>
      <c r="E2253">
        <v>32</v>
      </c>
      <c r="F2253">
        <v>37</v>
      </c>
      <c r="G2253" t="s">
        <v>299</v>
      </c>
      <c r="H2253" t="s">
        <v>71</v>
      </c>
      <c r="I2253" t="s">
        <v>220</v>
      </c>
    </row>
    <row r="2254" spans="1:9" hidden="1">
      <c r="A2254" t="s">
        <v>6</v>
      </c>
      <c r="B2254" t="s">
        <v>81</v>
      </c>
      <c r="C2254" s="1">
        <v>41897</v>
      </c>
      <c r="D2254" t="s">
        <v>21</v>
      </c>
      <c r="E2254">
        <v>40</v>
      </c>
      <c r="F2254">
        <v>38</v>
      </c>
      <c r="G2254" t="s">
        <v>299</v>
      </c>
      <c r="H2254" t="s">
        <v>71</v>
      </c>
      <c r="I2254" t="s">
        <v>220</v>
      </c>
    </row>
    <row r="2255" spans="1:9" hidden="1">
      <c r="A2255" t="s">
        <v>6</v>
      </c>
      <c r="B2255" t="s">
        <v>81</v>
      </c>
      <c r="C2255" s="1">
        <v>41904</v>
      </c>
      <c r="D2255" t="s">
        <v>27</v>
      </c>
      <c r="E2255">
        <v>12</v>
      </c>
      <c r="F2255">
        <v>39</v>
      </c>
      <c r="G2255" t="s">
        <v>299</v>
      </c>
      <c r="H2255" t="s">
        <v>71</v>
      </c>
      <c r="I2255" t="s">
        <v>27</v>
      </c>
    </row>
    <row r="2256" spans="1:9" hidden="1">
      <c r="A2256" t="s">
        <v>6</v>
      </c>
      <c r="B2256" t="s">
        <v>81</v>
      </c>
      <c r="C2256" s="1">
        <v>41904</v>
      </c>
      <c r="D2256" t="s">
        <v>21</v>
      </c>
      <c r="E2256">
        <v>28</v>
      </c>
      <c r="F2256">
        <v>39</v>
      </c>
      <c r="G2256" t="s">
        <v>299</v>
      </c>
      <c r="H2256" t="s">
        <v>71</v>
      </c>
      <c r="I2256" t="s">
        <v>220</v>
      </c>
    </row>
    <row r="2257" spans="1:9" hidden="1">
      <c r="A2257" t="s">
        <v>6</v>
      </c>
      <c r="B2257" t="s">
        <v>81</v>
      </c>
      <c r="C2257" s="1">
        <v>41911</v>
      </c>
      <c r="D2257" t="s">
        <v>30</v>
      </c>
      <c r="E2257">
        <v>24</v>
      </c>
      <c r="F2257">
        <v>40</v>
      </c>
      <c r="G2257" t="s">
        <v>299</v>
      </c>
      <c r="H2257" t="s">
        <v>71</v>
      </c>
      <c r="I2257" t="s">
        <v>30</v>
      </c>
    </row>
    <row r="2258" spans="1:9" hidden="1">
      <c r="A2258" t="s">
        <v>6</v>
      </c>
      <c r="B2258" t="s">
        <v>81</v>
      </c>
      <c r="C2258" s="1">
        <v>41911</v>
      </c>
      <c r="D2258" t="s">
        <v>21</v>
      </c>
      <c r="E2258">
        <v>16</v>
      </c>
      <c r="F2258">
        <v>40</v>
      </c>
      <c r="G2258" t="s">
        <v>299</v>
      </c>
      <c r="H2258" t="s">
        <v>71</v>
      </c>
      <c r="I2258" t="s">
        <v>220</v>
      </c>
    </row>
    <row r="2259" spans="1:9" hidden="1">
      <c r="A2259" t="s">
        <v>6</v>
      </c>
      <c r="B2259" t="s">
        <v>183</v>
      </c>
      <c r="C2259" s="1">
        <v>41918</v>
      </c>
      <c r="D2259" t="s">
        <v>30</v>
      </c>
      <c r="E2259">
        <v>8</v>
      </c>
      <c r="F2259">
        <v>41</v>
      </c>
      <c r="G2259" t="s">
        <v>299</v>
      </c>
      <c r="H2259" t="s">
        <v>71</v>
      </c>
      <c r="I2259" t="s">
        <v>30</v>
      </c>
    </row>
    <row r="2260" spans="1:9" hidden="1">
      <c r="A2260" t="s">
        <v>6</v>
      </c>
      <c r="B2260" t="s">
        <v>183</v>
      </c>
      <c r="C2260" s="1">
        <v>41918</v>
      </c>
      <c r="D2260" t="s">
        <v>27</v>
      </c>
      <c r="E2260">
        <v>4</v>
      </c>
      <c r="F2260">
        <v>41</v>
      </c>
      <c r="G2260" t="s">
        <v>299</v>
      </c>
      <c r="H2260" t="s">
        <v>71</v>
      </c>
      <c r="I2260" t="s">
        <v>27</v>
      </c>
    </row>
    <row r="2261" spans="1:9" hidden="1">
      <c r="A2261" t="s">
        <v>6</v>
      </c>
      <c r="B2261" t="s">
        <v>183</v>
      </c>
      <c r="C2261" s="1">
        <v>41918</v>
      </c>
      <c r="D2261" t="s">
        <v>21</v>
      </c>
      <c r="E2261">
        <v>28</v>
      </c>
      <c r="F2261">
        <v>41</v>
      </c>
      <c r="G2261" t="s">
        <v>299</v>
      </c>
      <c r="H2261" t="s">
        <v>71</v>
      </c>
      <c r="I2261" t="s">
        <v>220</v>
      </c>
    </row>
    <row r="2262" spans="1:9" hidden="1">
      <c r="A2262" t="s">
        <v>6</v>
      </c>
      <c r="B2262" t="s">
        <v>183</v>
      </c>
      <c r="C2262" s="1">
        <v>41925</v>
      </c>
      <c r="D2262" t="s">
        <v>21</v>
      </c>
      <c r="E2262">
        <v>40</v>
      </c>
      <c r="F2262">
        <v>42</v>
      </c>
      <c r="G2262" t="s">
        <v>299</v>
      </c>
      <c r="H2262" t="s">
        <v>71</v>
      </c>
      <c r="I2262" t="s">
        <v>220</v>
      </c>
    </row>
    <row r="2263" spans="1:9" hidden="1">
      <c r="A2263" t="s">
        <v>6</v>
      </c>
      <c r="B2263" t="s">
        <v>183</v>
      </c>
      <c r="C2263" s="1">
        <v>41932</v>
      </c>
      <c r="D2263" t="s">
        <v>27</v>
      </c>
      <c r="E2263">
        <v>4</v>
      </c>
      <c r="F2263">
        <v>43</v>
      </c>
      <c r="G2263" t="s">
        <v>299</v>
      </c>
      <c r="H2263" t="s">
        <v>71</v>
      </c>
      <c r="I2263" t="s">
        <v>27</v>
      </c>
    </row>
    <row r="2264" spans="1:9" hidden="1">
      <c r="A2264" t="s">
        <v>6</v>
      </c>
      <c r="B2264" t="s">
        <v>183</v>
      </c>
      <c r="C2264" s="1">
        <v>41932</v>
      </c>
      <c r="D2264" t="s">
        <v>21</v>
      </c>
      <c r="E2264">
        <v>36</v>
      </c>
      <c r="F2264">
        <v>43</v>
      </c>
      <c r="G2264" t="s">
        <v>299</v>
      </c>
      <c r="H2264" t="s">
        <v>71</v>
      </c>
      <c r="I2264" t="s">
        <v>220</v>
      </c>
    </row>
    <row r="2265" spans="1:9" hidden="1">
      <c r="A2265" t="s">
        <v>6</v>
      </c>
      <c r="B2265" t="s">
        <v>183</v>
      </c>
      <c r="C2265" s="1">
        <v>41939</v>
      </c>
      <c r="D2265" t="s">
        <v>21</v>
      </c>
      <c r="E2265">
        <v>40</v>
      </c>
      <c r="F2265">
        <v>44</v>
      </c>
      <c r="G2265" t="s">
        <v>299</v>
      </c>
      <c r="H2265" t="s">
        <v>71</v>
      </c>
      <c r="I2265" t="s">
        <v>220</v>
      </c>
    </row>
    <row r="2266" spans="1:9" hidden="1">
      <c r="A2266" t="s">
        <v>6</v>
      </c>
      <c r="B2266" t="s">
        <v>185</v>
      </c>
      <c r="C2266" s="1">
        <v>41946</v>
      </c>
      <c r="D2266" t="s">
        <v>21</v>
      </c>
      <c r="E2266">
        <v>40</v>
      </c>
      <c r="F2266">
        <v>45</v>
      </c>
      <c r="G2266" t="s">
        <v>299</v>
      </c>
      <c r="H2266" t="s">
        <v>71</v>
      </c>
      <c r="I2266" t="s">
        <v>220</v>
      </c>
    </row>
    <row r="2267" spans="1:9" hidden="1">
      <c r="A2267" t="s">
        <v>6</v>
      </c>
      <c r="B2267" t="s">
        <v>185</v>
      </c>
      <c r="C2267" s="1">
        <v>41953</v>
      </c>
      <c r="D2267" t="s">
        <v>21</v>
      </c>
      <c r="E2267">
        <v>40</v>
      </c>
      <c r="F2267">
        <v>46</v>
      </c>
      <c r="G2267" t="s">
        <v>299</v>
      </c>
      <c r="H2267" t="s">
        <v>71</v>
      </c>
      <c r="I2267" t="s">
        <v>220</v>
      </c>
    </row>
    <row r="2268" spans="1:9" hidden="1">
      <c r="A2268" t="s">
        <v>6</v>
      </c>
      <c r="B2268" t="s">
        <v>185</v>
      </c>
      <c r="C2268" s="1">
        <v>41960</v>
      </c>
      <c r="D2268" t="s">
        <v>21</v>
      </c>
      <c r="E2268">
        <v>40</v>
      </c>
      <c r="F2268">
        <v>47</v>
      </c>
      <c r="G2268" t="s">
        <v>299</v>
      </c>
      <c r="H2268" t="s">
        <v>71</v>
      </c>
      <c r="I2268" t="s">
        <v>220</v>
      </c>
    </row>
    <row r="2269" spans="1:9" hidden="1">
      <c r="A2269" t="s">
        <v>6</v>
      </c>
      <c r="B2269" t="s">
        <v>185</v>
      </c>
      <c r="C2269" s="1">
        <v>41967</v>
      </c>
      <c r="D2269" t="s">
        <v>186</v>
      </c>
      <c r="E2269">
        <v>40</v>
      </c>
      <c r="F2269">
        <v>48</v>
      </c>
      <c r="G2269" t="s">
        <v>299</v>
      </c>
      <c r="H2269" t="s">
        <v>71</v>
      </c>
      <c r="I2269" t="s">
        <v>212</v>
      </c>
    </row>
    <row r="2270" spans="1:9" hidden="1">
      <c r="A2270" t="s">
        <v>6</v>
      </c>
      <c r="B2270" t="s">
        <v>187</v>
      </c>
      <c r="C2270" s="1">
        <v>42002</v>
      </c>
      <c r="D2270" t="s">
        <v>30</v>
      </c>
      <c r="E2270">
        <v>8</v>
      </c>
      <c r="F2270">
        <v>1</v>
      </c>
      <c r="G2270" t="s">
        <v>299</v>
      </c>
      <c r="H2270" t="s">
        <v>71</v>
      </c>
      <c r="I2270" t="s">
        <v>30</v>
      </c>
    </row>
    <row r="2271" spans="1:9" hidden="1">
      <c r="A2271" t="s">
        <v>6</v>
      </c>
      <c r="B2271" t="s">
        <v>187</v>
      </c>
      <c r="C2271" s="1">
        <v>42002</v>
      </c>
      <c r="D2271" t="s">
        <v>21</v>
      </c>
      <c r="E2271">
        <v>32</v>
      </c>
      <c r="F2271">
        <v>1</v>
      </c>
      <c r="G2271" t="s">
        <v>299</v>
      </c>
      <c r="H2271" t="s">
        <v>71</v>
      </c>
      <c r="I2271" t="s">
        <v>220</v>
      </c>
    </row>
    <row r="2272" spans="1:9" hidden="1">
      <c r="A2272" t="s">
        <v>6</v>
      </c>
      <c r="B2272" t="s">
        <v>187</v>
      </c>
      <c r="C2272" s="1">
        <v>41974</v>
      </c>
      <c r="D2272" t="s">
        <v>21</v>
      </c>
      <c r="E2272">
        <v>40</v>
      </c>
      <c r="F2272">
        <v>49</v>
      </c>
      <c r="G2272" t="s">
        <v>299</v>
      </c>
      <c r="H2272" t="s">
        <v>71</v>
      </c>
      <c r="I2272" t="s">
        <v>220</v>
      </c>
    </row>
    <row r="2273" spans="1:9" hidden="1">
      <c r="A2273" t="s">
        <v>6</v>
      </c>
      <c r="B2273" t="s">
        <v>187</v>
      </c>
      <c r="C2273" s="1">
        <v>41981</v>
      </c>
      <c r="D2273" t="s">
        <v>21</v>
      </c>
      <c r="E2273">
        <v>40</v>
      </c>
      <c r="F2273">
        <v>50</v>
      </c>
      <c r="G2273" t="s">
        <v>299</v>
      </c>
      <c r="H2273" t="s">
        <v>71</v>
      </c>
      <c r="I2273" t="s">
        <v>220</v>
      </c>
    </row>
    <row r="2274" spans="1:9" hidden="1">
      <c r="A2274" t="s">
        <v>6</v>
      </c>
      <c r="B2274" t="s">
        <v>187</v>
      </c>
      <c r="C2274" s="1">
        <v>41988</v>
      </c>
      <c r="D2274" t="s">
        <v>21</v>
      </c>
      <c r="E2274">
        <v>40</v>
      </c>
      <c r="F2274">
        <v>51</v>
      </c>
      <c r="G2274" t="s">
        <v>299</v>
      </c>
      <c r="H2274" t="s">
        <v>71</v>
      </c>
      <c r="I2274" t="s">
        <v>220</v>
      </c>
    </row>
    <row r="2275" spans="1:9" hidden="1">
      <c r="A2275" t="s">
        <v>6</v>
      </c>
      <c r="B2275" t="s">
        <v>187</v>
      </c>
      <c r="C2275" s="1">
        <v>41995</v>
      </c>
      <c r="D2275" t="s">
        <v>21</v>
      </c>
      <c r="E2275">
        <v>40</v>
      </c>
      <c r="F2275">
        <v>52</v>
      </c>
      <c r="G2275" t="s">
        <v>299</v>
      </c>
      <c r="H2275" t="s">
        <v>71</v>
      </c>
      <c r="I2275" t="s">
        <v>220</v>
      </c>
    </row>
    <row r="2276" spans="1:9" hidden="1">
      <c r="A2276" t="s">
        <v>266</v>
      </c>
      <c r="B2276" t="s">
        <v>267</v>
      </c>
      <c r="C2276" s="1">
        <v>42009</v>
      </c>
      <c r="D2276" t="s">
        <v>21</v>
      </c>
      <c r="E2276">
        <v>40</v>
      </c>
      <c r="F2276">
        <v>2</v>
      </c>
      <c r="G2276" t="s">
        <v>299</v>
      </c>
      <c r="H2276" t="s">
        <v>71</v>
      </c>
      <c r="I2276" t="s">
        <v>220</v>
      </c>
    </row>
    <row r="2277" spans="1:9" hidden="1">
      <c r="A2277" t="s">
        <v>266</v>
      </c>
      <c r="B2277" t="s">
        <v>267</v>
      </c>
      <c r="C2277" s="1">
        <v>42016</v>
      </c>
      <c r="D2277" t="s">
        <v>21</v>
      </c>
      <c r="E2277">
        <v>40</v>
      </c>
      <c r="F2277">
        <v>3</v>
      </c>
      <c r="G2277" t="s">
        <v>299</v>
      </c>
      <c r="H2277" t="s">
        <v>71</v>
      </c>
      <c r="I2277" t="s">
        <v>220</v>
      </c>
    </row>
    <row r="2278" spans="1:9" hidden="1">
      <c r="A2278" t="s">
        <v>266</v>
      </c>
      <c r="B2278" t="s">
        <v>267</v>
      </c>
      <c r="C2278" s="1">
        <v>42023</v>
      </c>
      <c r="D2278" t="s">
        <v>21</v>
      </c>
      <c r="E2278">
        <v>40</v>
      </c>
      <c r="F2278">
        <v>4</v>
      </c>
      <c r="G2278" t="s">
        <v>299</v>
      </c>
      <c r="H2278" t="s">
        <v>71</v>
      </c>
      <c r="I2278" t="s">
        <v>220</v>
      </c>
    </row>
    <row r="2279" spans="1:9" hidden="1">
      <c r="A2279" t="s">
        <v>266</v>
      </c>
      <c r="B2279" t="s">
        <v>267</v>
      </c>
      <c r="C2279" s="1">
        <v>42030</v>
      </c>
      <c r="D2279" t="s">
        <v>21</v>
      </c>
      <c r="E2279">
        <v>40</v>
      </c>
      <c r="F2279">
        <v>5</v>
      </c>
      <c r="G2279" t="s">
        <v>299</v>
      </c>
      <c r="H2279" t="s">
        <v>71</v>
      </c>
      <c r="I2279" t="s">
        <v>220</v>
      </c>
    </row>
    <row r="2280" spans="1:9" hidden="1">
      <c r="A2280" t="s">
        <v>266</v>
      </c>
      <c r="B2280" t="s">
        <v>304</v>
      </c>
      <c r="C2280" s="1">
        <v>42037</v>
      </c>
      <c r="D2280" t="s">
        <v>21</v>
      </c>
      <c r="E2280">
        <v>40</v>
      </c>
      <c r="F2280">
        <v>6</v>
      </c>
      <c r="G2280" t="s">
        <v>299</v>
      </c>
      <c r="H2280" t="s">
        <v>71</v>
      </c>
      <c r="I2280" t="s">
        <v>220</v>
      </c>
    </row>
    <row r="2281" spans="1:9" hidden="1">
      <c r="A2281" t="s">
        <v>266</v>
      </c>
      <c r="B2281" t="s">
        <v>304</v>
      </c>
      <c r="C2281" s="1">
        <v>42044</v>
      </c>
      <c r="D2281" t="s">
        <v>21</v>
      </c>
      <c r="E2281">
        <v>40</v>
      </c>
      <c r="F2281">
        <v>7</v>
      </c>
      <c r="G2281" t="s">
        <v>299</v>
      </c>
      <c r="H2281" t="s">
        <v>71</v>
      </c>
      <c r="I2281" t="s">
        <v>220</v>
      </c>
    </row>
    <row r="2282" spans="1:9" hidden="1">
      <c r="A2282" t="s">
        <v>266</v>
      </c>
      <c r="B2282" t="s">
        <v>304</v>
      </c>
      <c r="C2282" s="1">
        <v>42051</v>
      </c>
      <c r="D2282" t="s">
        <v>30</v>
      </c>
      <c r="E2282">
        <v>24</v>
      </c>
      <c r="F2282">
        <v>8</v>
      </c>
      <c r="G2282" t="s">
        <v>299</v>
      </c>
      <c r="H2282" t="s">
        <v>73</v>
      </c>
      <c r="I2282" t="s">
        <v>30</v>
      </c>
    </row>
    <row r="2283" spans="1:9" hidden="1">
      <c r="A2283" t="s">
        <v>266</v>
      </c>
      <c r="B2283" t="s">
        <v>304</v>
      </c>
      <c r="C2283" s="1">
        <v>42051</v>
      </c>
      <c r="D2283" t="s">
        <v>27</v>
      </c>
      <c r="E2283">
        <v>8</v>
      </c>
      <c r="F2283">
        <v>8</v>
      </c>
      <c r="G2283" t="s">
        <v>299</v>
      </c>
      <c r="H2283" t="s">
        <v>73</v>
      </c>
      <c r="I2283" t="s">
        <v>27</v>
      </c>
    </row>
    <row r="2284" spans="1:9" hidden="1">
      <c r="A2284" t="s">
        <v>266</v>
      </c>
      <c r="B2284" t="s">
        <v>304</v>
      </c>
      <c r="C2284" s="1">
        <v>42051</v>
      </c>
      <c r="D2284" t="s">
        <v>21</v>
      </c>
      <c r="E2284">
        <v>8</v>
      </c>
      <c r="F2284">
        <v>8</v>
      </c>
      <c r="G2284" t="s">
        <v>299</v>
      </c>
      <c r="H2284" t="s">
        <v>73</v>
      </c>
      <c r="I2284" t="s">
        <v>220</v>
      </c>
    </row>
    <row r="2285" spans="1:9" hidden="1">
      <c r="A2285" t="s">
        <v>266</v>
      </c>
      <c r="B2285" t="s">
        <v>304</v>
      </c>
      <c r="C2285" s="1">
        <v>42058</v>
      </c>
      <c r="D2285" t="s">
        <v>21</v>
      </c>
      <c r="E2285">
        <v>40</v>
      </c>
      <c r="F2285">
        <v>9</v>
      </c>
      <c r="G2285" t="s">
        <v>299</v>
      </c>
      <c r="H2285" t="s">
        <v>73</v>
      </c>
      <c r="I2285" t="s">
        <v>220</v>
      </c>
    </row>
    <row r="2286" spans="1:9" hidden="1">
      <c r="A2286" t="s">
        <v>266</v>
      </c>
      <c r="B2286" t="s">
        <v>29</v>
      </c>
      <c r="C2286" s="1">
        <v>42065</v>
      </c>
      <c r="D2286" t="s">
        <v>21</v>
      </c>
      <c r="E2286">
        <v>40</v>
      </c>
      <c r="F2286">
        <v>10</v>
      </c>
      <c r="G2286" t="s">
        <v>299</v>
      </c>
      <c r="H2286" t="s">
        <v>73</v>
      </c>
      <c r="I2286" t="s">
        <v>220</v>
      </c>
    </row>
    <row r="2287" spans="1:9" hidden="1">
      <c r="A2287" t="s">
        <v>6</v>
      </c>
      <c r="B2287" t="s">
        <v>29</v>
      </c>
      <c r="C2287" s="1">
        <v>41729</v>
      </c>
      <c r="D2287" t="s">
        <v>8</v>
      </c>
      <c r="E2287">
        <v>40</v>
      </c>
      <c r="F2287">
        <v>14</v>
      </c>
      <c r="G2287" t="s">
        <v>58</v>
      </c>
      <c r="H2287" t="s">
        <v>71</v>
      </c>
      <c r="I2287" t="s">
        <v>8</v>
      </c>
    </row>
    <row r="2288" spans="1:9" hidden="1">
      <c r="A2288" t="s">
        <v>6</v>
      </c>
      <c r="B2288" t="s">
        <v>7</v>
      </c>
      <c r="C2288" s="1">
        <v>41736</v>
      </c>
      <c r="D2288" t="s">
        <v>30</v>
      </c>
      <c r="E2288">
        <v>8</v>
      </c>
      <c r="F2288">
        <v>15</v>
      </c>
      <c r="G2288" t="s">
        <v>58</v>
      </c>
      <c r="H2288" t="s">
        <v>71</v>
      </c>
      <c r="I2288" t="s">
        <v>30</v>
      </c>
    </row>
    <row r="2289" spans="1:9" hidden="1">
      <c r="A2289" t="s">
        <v>6</v>
      </c>
      <c r="B2289" t="s">
        <v>7</v>
      </c>
      <c r="C2289" s="1">
        <v>41736</v>
      </c>
      <c r="D2289" t="s">
        <v>8</v>
      </c>
      <c r="E2289">
        <v>28</v>
      </c>
      <c r="F2289">
        <v>15</v>
      </c>
      <c r="G2289" t="s">
        <v>58</v>
      </c>
      <c r="H2289" t="s">
        <v>71</v>
      </c>
      <c r="I2289" t="s">
        <v>8</v>
      </c>
    </row>
    <row r="2290" spans="1:9" hidden="1">
      <c r="A2290" t="s">
        <v>6</v>
      </c>
      <c r="B2290" t="s">
        <v>7</v>
      </c>
      <c r="C2290" s="1">
        <v>41736</v>
      </c>
      <c r="D2290" t="s">
        <v>16</v>
      </c>
      <c r="E2290">
        <v>4</v>
      </c>
      <c r="F2290">
        <v>15</v>
      </c>
      <c r="G2290" t="s">
        <v>58</v>
      </c>
      <c r="H2290" t="s">
        <v>71</v>
      </c>
      <c r="I2290" t="s">
        <v>16</v>
      </c>
    </row>
    <row r="2291" spans="1:9" hidden="1">
      <c r="A2291" t="s">
        <v>6</v>
      </c>
      <c r="B2291" t="s">
        <v>7</v>
      </c>
      <c r="C2291" s="1">
        <v>41743</v>
      </c>
      <c r="D2291" t="s">
        <v>8</v>
      </c>
      <c r="E2291">
        <v>40</v>
      </c>
      <c r="F2291">
        <v>16</v>
      </c>
      <c r="G2291" t="s">
        <v>58</v>
      </c>
      <c r="H2291" t="s">
        <v>71</v>
      </c>
      <c r="I2291" t="s">
        <v>8</v>
      </c>
    </row>
    <row r="2292" spans="1:9" hidden="1">
      <c r="A2292" t="s">
        <v>6</v>
      </c>
      <c r="B2292" t="s">
        <v>7</v>
      </c>
      <c r="C2292" s="1">
        <v>41750</v>
      </c>
      <c r="D2292" t="s">
        <v>34</v>
      </c>
      <c r="E2292">
        <v>4</v>
      </c>
      <c r="F2292">
        <v>17</v>
      </c>
      <c r="G2292" t="s">
        <v>58</v>
      </c>
      <c r="H2292" t="s">
        <v>71</v>
      </c>
      <c r="I2292" t="s">
        <v>34</v>
      </c>
    </row>
    <row r="2293" spans="1:9" hidden="1">
      <c r="A2293" t="s">
        <v>6</v>
      </c>
      <c r="B2293" t="s">
        <v>7</v>
      </c>
      <c r="C2293" s="1">
        <v>41750</v>
      </c>
      <c r="D2293" t="s">
        <v>8</v>
      </c>
      <c r="E2293">
        <v>36</v>
      </c>
      <c r="F2293">
        <v>17</v>
      </c>
      <c r="G2293" t="s">
        <v>58</v>
      </c>
      <c r="H2293" t="s">
        <v>71</v>
      </c>
      <c r="I2293" t="s">
        <v>8</v>
      </c>
    </row>
    <row r="2294" spans="1:9" hidden="1">
      <c r="A2294" t="s">
        <v>6</v>
      </c>
      <c r="B2294" t="s">
        <v>7</v>
      </c>
      <c r="C2294" s="1">
        <v>41757</v>
      </c>
      <c r="D2294" t="s">
        <v>30</v>
      </c>
      <c r="E2294">
        <v>8</v>
      </c>
      <c r="F2294">
        <v>18</v>
      </c>
      <c r="G2294" t="s">
        <v>58</v>
      </c>
      <c r="H2294" t="s">
        <v>71</v>
      </c>
      <c r="I2294" t="s">
        <v>30</v>
      </c>
    </row>
    <row r="2295" spans="1:9" hidden="1">
      <c r="A2295" t="s">
        <v>6</v>
      </c>
      <c r="B2295" t="s">
        <v>7</v>
      </c>
      <c r="C2295" s="1">
        <v>41757</v>
      </c>
      <c r="D2295" t="s">
        <v>8</v>
      </c>
      <c r="E2295">
        <v>32</v>
      </c>
      <c r="F2295">
        <v>18</v>
      </c>
      <c r="G2295" t="s">
        <v>58</v>
      </c>
      <c r="H2295" t="s">
        <v>71</v>
      </c>
      <c r="I2295" t="s">
        <v>8</v>
      </c>
    </row>
    <row r="2296" spans="1:9" hidden="1">
      <c r="A2296" t="s">
        <v>6</v>
      </c>
      <c r="B2296" t="s">
        <v>74</v>
      </c>
      <c r="C2296" s="1">
        <v>41764</v>
      </c>
      <c r="D2296" t="s">
        <v>8</v>
      </c>
      <c r="E2296">
        <v>40</v>
      </c>
      <c r="F2296">
        <v>19</v>
      </c>
      <c r="G2296" t="s">
        <v>58</v>
      </c>
      <c r="H2296" t="s">
        <v>71</v>
      </c>
      <c r="I2296" t="s">
        <v>8</v>
      </c>
    </row>
    <row r="2297" spans="1:9" hidden="1">
      <c r="A2297" t="s">
        <v>6</v>
      </c>
      <c r="B2297" t="s">
        <v>74</v>
      </c>
      <c r="C2297" s="1">
        <v>41771</v>
      </c>
      <c r="D2297" t="s">
        <v>8</v>
      </c>
      <c r="E2297">
        <v>40</v>
      </c>
      <c r="F2297">
        <v>20</v>
      </c>
      <c r="G2297" t="s">
        <v>58</v>
      </c>
      <c r="H2297" t="s">
        <v>71</v>
      </c>
      <c r="I2297" t="s">
        <v>8</v>
      </c>
    </row>
    <row r="2298" spans="1:9" hidden="1">
      <c r="A2298" t="s">
        <v>6</v>
      </c>
      <c r="B2298" t="s">
        <v>74</v>
      </c>
      <c r="C2298" s="1">
        <v>41778</v>
      </c>
      <c r="D2298" t="s">
        <v>8</v>
      </c>
      <c r="E2298">
        <v>40</v>
      </c>
      <c r="F2298">
        <v>21</v>
      </c>
      <c r="G2298" t="s">
        <v>58</v>
      </c>
      <c r="H2298" t="s">
        <v>71</v>
      </c>
      <c r="I2298" t="s">
        <v>8</v>
      </c>
    </row>
    <row r="2299" spans="1:9" hidden="1">
      <c r="A2299" t="s">
        <v>6</v>
      </c>
      <c r="B2299" t="s">
        <v>74</v>
      </c>
      <c r="C2299" s="1">
        <v>41785</v>
      </c>
      <c r="D2299" t="s">
        <v>8</v>
      </c>
      <c r="E2299">
        <v>40</v>
      </c>
      <c r="F2299">
        <v>22</v>
      </c>
      <c r="G2299" t="s">
        <v>58</v>
      </c>
      <c r="H2299" t="s">
        <v>71</v>
      </c>
      <c r="I2299" t="s">
        <v>8</v>
      </c>
    </row>
    <row r="2300" spans="1:9" hidden="1">
      <c r="A2300" t="s">
        <v>6</v>
      </c>
      <c r="B2300" t="s">
        <v>75</v>
      </c>
      <c r="C2300" s="1">
        <v>41792</v>
      </c>
      <c r="D2300" t="s">
        <v>8</v>
      </c>
      <c r="E2300">
        <v>40</v>
      </c>
      <c r="F2300">
        <v>23</v>
      </c>
      <c r="G2300" t="s">
        <v>58</v>
      </c>
      <c r="H2300" t="s">
        <v>71</v>
      </c>
      <c r="I2300" t="s">
        <v>8</v>
      </c>
    </row>
    <row r="2301" spans="1:9" hidden="1">
      <c r="A2301" t="s">
        <v>6</v>
      </c>
      <c r="B2301" t="s">
        <v>75</v>
      </c>
      <c r="C2301" s="1">
        <v>41799</v>
      </c>
      <c r="D2301" t="s">
        <v>8</v>
      </c>
      <c r="E2301">
        <v>40</v>
      </c>
      <c r="F2301">
        <v>24</v>
      </c>
      <c r="G2301" t="s">
        <v>58</v>
      </c>
      <c r="H2301" t="s">
        <v>71</v>
      </c>
      <c r="I2301" t="s">
        <v>8</v>
      </c>
    </row>
    <row r="2302" spans="1:9" hidden="1">
      <c r="A2302" t="s">
        <v>6</v>
      </c>
      <c r="B2302" t="s">
        <v>75</v>
      </c>
      <c r="C2302" s="1">
        <v>41806</v>
      </c>
      <c r="D2302" t="s">
        <v>8</v>
      </c>
      <c r="E2302">
        <v>40</v>
      </c>
      <c r="F2302">
        <v>25</v>
      </c>
      <c r="G2302" t="s">
        <v>58</v>
      </c>
      <c r="H2302" t="s">
        <v>71</v>
      </c>
      <c r="I2302" t="s">
        <v>8</v>
      </c>
    </row>
    <row r="2303" spans="1:9" hidden="1">
      <c r="A2303" t="s">
        <v>6</v>
      </c>
      <c r="B2303" t="s">
        <v>75</v>
      </c>
      <c r="C2303" s="1">
        <v>41813</v>
      </c>
      <c r="D2303" t="s">
        <v>8</v>
      </c>
      <c r="E2303">
        <v>40</v>
      </c>
      <c r="F2303">
        <v>26</v>
      </c>
      <c r="G2303" t="s">
        <v>58</v>
      </c>
      <c r="H2303" t="s">
        <v>71</v>
      </c>
      <c r="I2303" t="s">
        <v>8</v>
      </c>
    </row>
    <row r="2304" spans="1:9" hidden="1">
      <c r="A2304" t="s">
        <v>6</v>
      </c>
      <c r="B2304" t="s">
        <v>75</v>
      </c>
      <c r="C2304" s="1">
        <v>41820</v>
      </c>
      <c r="D2304" t="s">
        <v>8</v>
      </c>
      <c r="E2304">
        <v>40</v>
      </c>
      <c r="F2304">
        <v>27</v>
      </c>
      <c r="G2304" t="s">
        <v>58</v>
      </c>
      <c r="H2304" t="s">
        <v>71</v>
      </c>
      <c r="I2304" t="s">
        <v>8</v>
      </c>
    </row>
    <row r="2305" spans="1:9" hidden="1">
      <c r="A2305" t="s">
        <v>6</v>
      </c>
      <c r="B2305" t="s">
        <v>77</v>
      </c>
      <c r="C2305" s="1">
        <v>41827</v>
      </c>
      <c r="D2305" t="s">
        <v>8</v>
      </c>
      <c r="E2305">
        <v>40</v>
      </c>
      <c r="F2305">
        <v>28</v>
      </c>
      <c r="G2305" t="s">
        <v>58</v>
      </c>
      <c r="H2305" t="s">
        <v>71</v>
      </c>
      <c r="I2305" t="s">
        <v>8</v>
      </c>
    </row>
    <row r="2306" spans="1:9" hidden="1">
      <c r="A2306" t="s">
        <v>6</v>
      </c>
      <c r="B2306" t="s">
        <v>77</v>
      </c>
      <c r="C2306" s="1">
        <v>41834</v>
      </c>
      <c r="D2306" t="s">
        <v>8</v>
      </c>
      <c r="E2306">
        <v>40</v>
      </c>
      <c r="F2306">
        <v>29</v>
      </c>
      <c r="G2306" t="s">
        <v>58</v>
      </c>
      <c r="H2306" t="s">
        <v>71</v>
      </c>
      <c r="I2306" t="s">
        <v>8</v>
      </c>
    </row>
    <row r="2307" spans="1:9" hidden="1">
      <c r="A2307" t="s">
        <v>6</v>
      </c>
      <c r="B2307" t="s">
        <v>77</v>
      </c>
      <c r="C2307" s="1">
        <v>41834</v>
      </c>
      <c r="D2307" t="s">
        <v>8</v>
      </c>
      <c r="E2307">
        <v>8</v>
      </c>
      <c r="F2307">
        <v>29</v>
      </c>
      <c r="G2307" t="s">
        <v>58</v>
      </c>
      <c r="H2307" t="s">
        <v>72</v>
      </c>
      <c r="I2307" t="s">
        <v>8</v>
      </c>
    </row>
    <row r="2308" spans="1:9" hidden="1">
      <c r="A2308" t="s">
        <v>6</v>
      </c>
      <c r="B2308" t="s">
        <v>77</v>
      </c>
      <c r="C2308" s="1">
        <v>41841</v>
      </c>
      <c r="D2308" t="s">
        <v>8</v>
      </c>
      <c r="E2308">
        <v>40</v>
      </c>
      <c r="F2308">
        <v>30</v>
      </c>
      <c r="G2308" t="s">
        <v>58</v>
      </c>
      <c r="H2308" t="s">
        <v>72</v>
      </c>
      <c r="I2308" t="s">
        <v>8</v>
      </c>
    </row>
    <row r="2309" spans="1:9" hidden="1">
      <c r="A2309" t="s">
        <v>6</v>
      </c>
      <c r="B2309" t="s">
        <v>77</v>
      </c>
      <c r="C2309" s="1">
        <v>41848</v>
      </c>
      <c r="D2309" t="s">
        <v>8</v>
      </c>
      <c r="E2309">
        <v>40</v>
      </c>
      <c r="F2309">
        <v>31</v>
      </c>
      <c r="G2309" t="s">
        <v>58</v>
      </c>
      <c r="H2309" t="s">
        <v>71</v>
      </c>
      <c r="I2309" t="s">
        <v>8</v>
      </c>
    </row>
    <row r="2310" spans="1:9">
      <c r="A2310" t="s">
        <v>6</v>
      </c>
      <c r="B2310" t="s">
        <v>79</v>
      </c>
      <c r="C2310" s="1">
        <v>41855</v>
      </c>
      <c r="D2310" t="s">
        <v>8</v>
      </c>
      <c r="E2310">
        <v>40</v>
      </c>
      <c r="F2310">
        <v>32</v>
      </c>
      <c r="G2310" t="s">
        <v>58</v>
      </c>
      <c r="H2310" t="s">
        <v>71</v>
      </c>
      <c r="I2310" t="s">
        <v>8</v>
      </c>
    </row>
    <row r="2311" spans="1:9">
      <c r="A2311" t="s">
        <v>6</v>
      </c>
      <c r="B2311" t="s">
        <v>79</v>
      </c>
      <c r="C2311" s="1">
        <v>41862</v>
      </c>
      <c r="D2311" t="s">
        <v>8</v>
      </c>
      <c r="E2311">
        <v>40</v>
      </c>
      <c r="F2311">
        <v>33</v>
      </c>
      <c r="G2311" t="s">
        <v>58</v>
      </c>
      <c r="H2311" t="s">
        <v>71</v>
      </c>
      <c r="I2311" t="s">
        <v>8</v>
      </c>
    </row>
    <row r="2312" spans="1:9">
      <c r="A2312" t="s">
        <v>6</v>
      </c>
      <c r="B2312" t="s">
        <v>79</v>
      </c>
      <c r="C2312" s="1">
        <v>41869</v>
      </c>
      <c r="D2312" t="s">
        <v>8</v>
      </c>
      <c r="E2312">
        <v>40</v>
      </c>
      <c r="F2312">
        <v>34</v>
      </c>
      <c r="G2312" t="s">
        <v>58</v>
      </c>
      <c r="H2312" t="s">
        <v>71</v>
      </c>
      <c r="I2312" t="s">
        <v>8</v>
      </c>
    </row>
    <row r="2313" spans="1:9">
      <c r="A2313" t="s">
        <v>6</v>
      </c>
      <c r="B2313" t="s">
        <v>79</v>
      </c>
      <c r="C2313" s="1">
        <v>41876</v>
      </c>
      <c r="D2313" t="s">
        <v>8</v>
      </c>
      <c r="E2313">
        <v>40</v>
      </c>
      <c r="F2313">
        <v>35</v>
      </c>
      <c r="G2313" t="s">
        <v>58</v>
      </c>
      <c r="H2313" t="s">
        <v>71</v>
      </c>
      <c r="I2313" t="s">
        <v>8</v>
      </c>
    </row>
    <row r="2314" spans="1:9" hidden="1">
      <c r="A2314" t="s">
        <v>6</v>
      </c>
      <c r="B2314" t="s">
        <v>81</v>
      </c>
      <c r="C2314" s="1">
        <v>41883</v>
      </c>
      <c r="D2314" t="s">
        <v>8</v>
      </c>
      <c r="E2314">
        <v>36</v>
      </c>
      <c r="F2314">
        <v>36</v>
      </c>
      <c r="G2314" t="s">
        <v>58</v>
      </c>
      <c r="H2314" t="s">
        <v>71</v>
      </c>
      <c r="I2314" t="s">
        <v>8</v>
      </c>
    </row>
    <row r="2315" spans="1:9" hidden="1">
      <c r="A2315" t="s">
        <v>6</v>
      </c>
      <c r="B2315" t="s">
        <v>81</v>
      </c>
      <c r="C2315" s="1">
        <v>41883</v>
      </c>
      <c r="D2315" t="s">
        <v>27</v>
      </c>
      <c r="E2315">
        <v>4</v>
      </c>
      <c r="F2315">
        <v>36</v>
      </c>
      <c r="G2315" t="s">
        <v>58</v>
      </c>
      <c r="H2315" t="s">
        <v>71</v>
      </c>
      <c r="I2315" t="s">
        <v>27</v>
      </c>
    </row>
    <row r="2316" spans="1:9" hidden="1">
      <c r="A2316" t="s">
        <v>6</v>
      </c>
      <c r="B2316" t="s">
        <v>81</v>
      </c>
      <c r="C2316" s="1">
        <v>41890</v>
      </c>
      <c r="D2316" t="s">
        <v>8</v>
      </c>
      <c r="E2316">
        <v>34</v>
      </c>
      <c r="F2316">
        <v>37</v>
      </c>
      <c r="G2316" t="s">
        <v>58</v>
      </c>
      <c r="H2316" t="s">
        <v>71</v>
      </c>
      <c r="I2316" t="s">
        <v>8</v>
      </c>
    </row>
    <row r="2317" spans="1:9" hidden="1">
      <c r="A2317" t="s">
        <v>6</v>
      </c>
      <c r="B2317" t="s">
        <v>81</v>
      </c>
      <c r="C2317" s="1">
        <v>41890</v>
      </c>
      <c r="D2317" t="s">
        <v>97</v>
      </c>
      <c r="E2317">
        <v>6</v>
      </c>
      <c r="F2317">
        <v>37</v>
      </c>
      <c r="G2317" t="s">
        <v>58</v>
      </c>
      <c r="H2317" t="s">
        <v>71</v>
      </c>
      <c r="I2317" t="s">
        <v>97</v>
      </c>
    </row>
    <row r="2318" spans="1:9" hidden="1">
      <c r="A2318" t="s">
        <v>6</v>
      </c>
      <c r="B2318" t="s">
        <v>81</v>
      </c>
      <c r="C2318" s="1">
        <v>41897</v>
      </c>
      <c r="D2318" t="s">
        <v>8</v>
      </c>
      <c r="E2318">
        <v>32</v>
      </c>
      <c r="F2318">
        <v>38</v>
      </c>
      <c r="G2318" t="s">
        <v>58</v>
      </c>
      <c r="H2318" t="s">
        <v>71</v>
      </c>
      <c r="I2318" t="s">
        <v>8</v>
      </c>
    </row>
    <row r="2319" spans="1:9" hidden="1">
      <c r="A2319" t="s">
        <v>6</v>
      </c>
      <c r="B2319" t="s">
        <v>81</v>
      </c>
      <c r="C2319" s="1">
        <v>41897</v>
      </c>
      <c r="D2319" t="s">
        <v>97</v>
      </c>
      <c r="E2319">
        <v>8</v>
      </c>
      <c r="F2319">
        <v>38</v>
      </c>
      <c r="G2319" t="s">
        <v>58</v>
      </c>
      <c r="H2319" t="s">
        <v>71</v>
      </c>
      <c r="I2319" t="s">
        <v>97</v>
      </c>
    </row>
    <row r="2320" spans="1:9" hidden="1">
      <c r="A2320" t="s">
        <v>6</v>
      </c>
      <c r="B2320" t="s">
        <v>81</v>
      </c>
      <c r="C2320" s="1">
        <v>41904</v>
      </c>
      <c r="D2320" t="s">
        <v>34</v>
      </c>
      <c r="E2320">
        <v>0</v>
      </c>
      <c r="F2320">
        <v>39</v>
      </c>
      <c r="G2320" t="s">
        <v>58</v>
      </c>
      <c r="H2320" t="s">
        <v>71</v>
      </c>
      <c r="I2320" t="s">
        <v>34</v>
      </c>
    </row>
    <row r="2321" spans="1:9" hidden="1">
      <c r="A2321" t="s">
        <v>6</v>
      </c>
      <c r="B2321" t="s">
        <v>81</v>
      </c>
      <c r="C2321" s="1">
        <v>41904</v>
      </c>
      <c r="D2321" t="s">
        <v>8</v>
      </c>
      <c r="E2321">
        <v>40</v>
      </c>
      <c r="F2321">
        <v>39</v>
      </c>
      <c r="G2321" t="s">
        <v>58</v>
      </c>
      <c r="H2321" t="s">
        <v>71</v>
      </c>
      <c r="I2321" t="s">
        <v>8</v>
      </c>
    </row>
    <row r="2322" spans="1:9" hidden="1">
      <c r="A2322" t="s">
        <v>6</v>
      </c>
      <c r="B2322" t="s">
        <v>81</v>
      </c>
      <c r="C2322" s="1">
        <v>41911</v>
      </c>
      <c r="D2322" t="s">
        <v>30</v>
      </c>
      <c r="E2322">
        <v>24</v>
      </c>
      <c r="F2322">
        <v>40</v>
      </c>
      <c r="G2322" t="s">
        <v>58</v>
      </c>
      <c r="H2322" t="s">
        <v>71</v>
      </c>
      <c r="I2322" t="s">
        <v>30</v>
      </c>
    </row>
    <row r="2323" spans="1:9" hidden="1">
      <c r="A2323" t="s">
        <v>6</v>
      </c>
      <c r="B2323" t="s">
        <v>81</v>
      </c>
      <c r="C2323" s="1">
        <v>41911</v>
      </c>
      <c r="D2323" t="s">
        <v>8</v>
      </c>
      <c r="E2323">
        <v>16</v>
      </c>
      <c r="F2323">
        <v>40</v>
      </c>
      <c r="G2323" t="s">
        <v>58</v>
      </c>
      <c r="H2323" t="s">
        <v>71</v>
      </c>
      <c r="I2323" t="s">
        <v>8</v>
      </c>
    </row>
    <row r="2324" spans="1:9" hidden="1">
      <c r="A2324" t="s">
        <v>6</v>
      </c>
      <c r="B2324" t="s">
        <v>183</v>
      </c>
      <c r="C2324" s="1">
        <v>41918</v>
      </c>
      <c r="D2324" t="s">
        <v>8</v>
      </c>
      <c r="E2324">
        <v>40</v>
      </c>
      <c r="F2324">
        <v>41</v>
      </c>
      <c r="G2324" t="s">
        <v>58</v>
      </c>
      <c r="H2324" t="s">
        <v>71</v>
      </c>
      <c r="I2324" t="s">
        <v>8</v>
      </c>
    </row>
    <row r="2325" spans="1:9" hidden="1">
      <c r="A2325" t="s">
        <v>6</v>
      </c>
      <c r="B2325" t="s">
        <v>183</v>
      </c>
      <c r="C2325" s="1">
        <v>41925</v>
      </c>
      <c r="D2325" t="s">
        <v>8</v>
      </c>
      <c r="E2325">
        <v>28</v>
      </c>
      <c r="F2325">
        <v>42</v>
      </c>
      <c r="G2325" t="s">
        <v>58</v>
      </c>
      <c r="H2325" t="s">
        <v>71</v>
      </c>
      <c r="I2325" t="s">
        <v>8</v>
      </c>
    </row>
    <row r="2326" spans="1:9" hidden="1">
      <c r="A2326" t="s">
        <v>6</v>
      </c>
      <c r="B2326" t="s">
        <v>183</v>
      </c>
      <c r="C2326" s="1">
        <v>41925</v>
      </c>
      <c r="D2326" t="s">
        <v>97</v>
      </c>
      <c r="E2326">
        <v>12</v>
      </c>
      <c r="F2326">
        <v>42</v>
      </c>
      <c r="G2326" t="s">
        <v>58</v>
      </c>
      <c r="H2326" t="s">
        <v>71</v>
      </c>
      <c r="I2326" t="s">
        <v>97</v>
      </c>
    </row>
    <row r="2327" spans="1:9" hidden="1">
      <c r="A2327" t="s">
        <v>6</v>
      </c>
      <c r="B2327" t="s">
        <v>183</v>
      </c>
      <c r="C2327" s="1">
        <v>41932</v>
      </c>
      <c r="D2327" t="s">
        <v>8</v>
      </c>
      <c r="E2327">
        <v>32</v>
      </c>
      <c r="F2327">
        <v>43</v>
      </c>
      <c r="G2327" t="s">
        <v>58</v>
      </c>
      <c r="H2327" t="s">
        <v>71</v>
      </c>
      <c r="I2327" t="s">
        <v>8</v>
      </c>
    </row>
    <row r="2328" spans="1:9" hidden="1">
      <c r="A2328" t="s">
        <v>6</v>
      </c>
      <c r="B2328" t="s">
        <v>183</v>
      </c>
      <c r="C2328" s="1">
        <v>41932</v>
      </c>
      <c r="D2328" t="s">
        <v>97</v>
      </c>
      <c r="E2328">
        <v>8</v>
      </c>
      <c r="F2328">
        <v>43</v>
      </c>
      <c r="G2328" t="s">
        <v>58</v>
      </c>
      <c r="H2328" t="s">
        <v>71</v>
      </c>
      <c r="I2328" t="s">
        <v>97</v>
      </c>
    </row>
    <row r="2329" spans="1:9" hidden="1">
      <c r="A2329" t="s">
        <v>6</v>
      </c>
      <c r="B2329" t="s">
        <v>183</v>
      </c>
      <c r="C2329" s="1">
        <v>41939</v>
      </c>
      <c r="D2329" t="s">
        <v>8</v>
      </c>
      <c r="E2329">
        <v>40</v>
      </c>
      <c r="F2329">
        <v>44</v>
      </c>
      <c r="G2329" t="s">
        <v>58</v>
      </c>
      <c r="H2329" t="s">
        <v>71</v>
      </c>
      <c r="I2329" t="s">
        <v>8</v>
      </c>
    </row>
    <row r="2330" spans="1:9" hidden="1">
      <c r="A2330" t="s">
        <v>6</v>
      </c>
      <c r="B2330" t="s">
        <v>185</v>
      </c>
      <c r="C2330" s="1">
        <v>41946</v>
      </c>
      <c r="D2330" t="s">
        <v>8</v>
      </c>
      <c r="E2330">
        <v>24</v>
      </c>
      <c r="F2330">
        <v>45</v>
      </c>
      <c r="G2330" t="s">
        <v>58</v>
      </c>
      <c r="H2330" t="s">
        <v>71</v>
      </c>
      <c r="I2330" t="s">
        <v>8</v>
      </c>
    </row>
    <row r="2331" spans="1:9" hidden="1">
      <c r="A2331" t="s">
        <v>6</v>
      </c>
      <c r="B2331" t="s">
        <v>185</v>
      </c>
      <c r="C2331" s="1">
        <v>41946</v>
      </c>
      <c r="D2331" t="s">
        <v>97</v>
      </c>
      <c r="E2331">
        <v>16</v>
      </c>
      <c r="F2331">
        <v>45</v>
      </c>
      <c r="G2331" t="s">
        <v>58</v>
      </c>
      <c r="H2331" t="s">
        <v>71</v>
      </c>
      <c r="I2331" t="s">
        <v>97</v>
      </c>
    </row>
    <row r="2332" spans="1:9" hidden="1">
      <c r="A2332" t="s">
        <v>6</v>
      </c>
      <c r="B2332" t="s">
        <v>185</v>
      </c>
      <c r="C2332" s="1">
        <v>41953</v>
      </c>
      <c r="D2332" t="s">
        <v>8</v>
      </c>
      <c r="E2332">
        <v>20</v>
      </c>
      <c r="F2332">
        <v>46</v>
      </c>
      <c r="G2332" t="s">
        <v>58</v>
      </c>
      <c r="H2332" t="s">
        <v>71</v>
      </c>
      <c r="I2332" t="s">
        <v>8</v>
      </c>
    </row>
    <row r="2333" spans="1:9" hidden="1">
      <c r="A2333" t="s">
        <v>6</v>
      </c>
      <c r="B2333" t="s">
        <v>185</v>
      </c>
      <c r="C2333" s="1">
        <v>41953</v>
      </c>
      <c r="D2333" t="s">
        <v>97</v>
      </c>
      <c r="E2333">
        <v>20</v>
      </c>
      <c r="F2333">
        <v>46</v>
      </c>
      <c r="G2333" t="s">
        <v>58</v>
      </c>
      <c r="H2333" t="s">
        <v>71</v>
      </c>
      <c r="I2333" t="s">
        <v>97</v>
      </c>
    </row>
    <row r="2334" spans="1:9" hidden="1">
      <c r="A2334" t="s">
        <v>6</v>
      </c>
      <c r="B2334" t="s">
        <v>185</v>
      </c>
      <c r="C2334" s="1">
        <v>41960</v>
      </c>
      <c r="D2334" t="s">
        <v>8</v>
      </c>
      <c r="E2334">
        <v>16</v>
      </c>
      <c r="F2334">
        <v>47</v>
      </c>
      <c r="G2334" t="s">
        <v>58</v>
      </c>
      <c r="H2334" t="s">
        <v>71</v>
      </c>
      <c r="I2334" t="s">
        <v>8</v>
      </c>
    </row>
    <row r="2335" spans="1:9" hidden="1">
      <c r="A2335" t="s">
        <v>6</v>
      </c>
      <c r="B2335" t="s">
        <v>185</v>
      </c>
      <c r="C2335" s="1">
        <v>41960</v>
      </c>
      <c r="D2335" t="s">
        <v>97</v>
      </c>
      <c r="E2335">
        <v>24</v>
      </c>
      <c r="F2335">
        <v>47</v>
      </c>
      <c r="G2335" t="s">
        <v>58</v>
      </c>
      <c r="H2335" t="s">
        <v>71</v>
      </c>
      <c r="I2335" t="s">
        <v>97</v>
      </c>
    </row>
    <row r="2336" spans="1:9" hidden="1">
      <c r="A2336" t="s">
        <v>6</v>
      </c>
      <c r="B2336" t="s">
        <v>185</v>
      </c>
      <c r="C2336" s="1">
        <v>41967</v>
      </c>
      <c r="D2336" t="s">
        <v>8</v>
      </c>
      <c r="E2336">
        <v>22</v>
      </c>
      <c r="F2336">
        <v>48</v>
      </c>
      <c r="G2336" t="s">
        <v>58</v>
      </c>
      <c r="H2336" t="s">
        <v>71</v>
      </c>
      <c r="I2336" t="s">
        <v>8</v>
      </c>
    </row>
    <row r="2337" spans="1:9" hidden="1">
      <c r="A2337" t="s">
        <v>6</v>
      </c>
      <c r="B2337" t="s">
        <v>185</v>
      </c>
      <c r="C2337" s="1">
        <v>41967</v>
      </c>
      <c r="D2337" t="s">
        <v>97</v>
      </c>
      <c r="E2337">
        <v>18</v>
      </c>
      <c r="F2337">
        <v>48</v>
      </c>
      <c r="G2337" t="s">
        <v>58</v>
      </c>
      <c r="H2337" t="s">
        <v>71</v>
      </c>
      <c r="I2337" t="s">
        <v>97</v>
      </c>
    </row>
    <row r="2338" spans="1:9" hidden="1">
      <c r="A2338" t="s">
        <v>6</v>
      </c>
      <c r="B2338" t="s">
        <v>187</v>
      </c>
      <c r="C2338" s="1">
        <v>42002</v>
      </c>
      <c r="D2338" t="s">
        <v>30</v>
      </c>
      <c r="E2338">
        <v>8</v>
      </c>
      <c r="F2338">
        <v>1</v>
      </c>
      <c r="G2338" t="s">
        <v>58</v>
      </c>
      <c r="H2338" t="s">
        <v>71</v>
      </c>
      <c r="I2338" t="s">
        <v>30</v>
      </c>
    </row>
    <row r="2339" spans="1:9" hidden="1">
      <c r="A2339" t="s">
        <v>6</v>
      </c>
      <c r="B2339" t="s">
        <v>187</v>
      </c>
      <c r="C2339" s="1">
        <v>42002</v>
      </c>
      <c r="D2339" t="s">
        <v>8</v>
      </c>
      <c r="E2339">
        <v>24</v>
      </c>
      <c r="F2339">
        <v>1</v>
      </c>
      <c r="G2339" t="s">
        <v>58</v>
      </c>
      <c r="H2339" t="s">
        <v>71</v>
      </c>
      <c r="I2339" t="s">
        <v>8</v>
      </c>
    </row>
    <row r="2340" spans="1:9" hidden="1">
      <c r="A2340" t="s">
        <v>6</v>
      </c>
      <c r="B2340" t="s">
        <v>187</v>
      </c>
      <c r="C2340" s="1">
        <v>42002</v>
      </c>
      <c r="D2340" t="s">
        <v>27</v>
      </c>
      <c r="E2340">
        <v>8</v>
      </c>
      <c r="F2340">
        <v>1</v>
      </c>
      <c r="G2340" t="s">
        <v>58</v>
      </c>
      <c r="H2340" t="s">
        <v>71</v>
      </c>
      <c r="I2340" t="s">
        <v>27</v>
      </c>
    </row>
    <row r="2341" spans="1:9" hidden="1">
      <c r="A2341" t="s">
        <v>6</v>
      </c>
      <c r="B2341" t="s">
        <v>187</v>
      </c>
      <c r="C2341" s="1">
        <v>41974</v>
      </c>
      <c r="D2341" t="s">
        <v>8</v>
      </c>
      <c r="E2341">
        <v>28</v>
      </c>
      <c r="F2341">
        <v>49</v>
      </c>
      <c r="G2341" t="s">
        <v>58</v>
      </c>
      <c r="H2341" t="s">
        <v>71</v>
      </c>
      <c r="I2341" t="s">
        <v>8</v>
      </c>
    </row>
    <row r="2342" spans="1:9" hidden="1">
      <c r="A2342" t="s">
        <v>6</v>
      </c>
      <c r="B2342" t="s">
        <v>187</v>
      </c>
      <c r="C2342" s="1">
        <v>41974</v>
      </c>
      <c r="D2342" t="s">
        <v>97</v>
      </c>
      <c r="E2342">
        <v>12</v>
      </c>
      <c r="F2342">
        <v>49</v>
      </c>
      <c r="G2342" t="s">
        <v>58</v>
      </c>
      <c r="H2342" t="s">
        <v>71</v>
      </c>
      <c r="I2342" t="s">
        <v>97</v>
      </c>
    </row>
    <row r="2343" spans="1:9" hidden="1">
      <c r="A2343" t="s">
        <v>6</v>
      </c>
      <c r="B2343" t="s">
        <v>187</v>
      </c>
      <c r="C2343" s="1">
        <v>41981</v>
      </c>
      <c r="D2343" t="s">
        <v>8</v>
      </c>
      <c r="E2343">
        <v>24</v>
      </c>
      <c r="F2343">
        <v>50</v>
      </c>
      <c r="G2343" t="s">
        <v>58</v>
      </c>
      <c r="H2343" t="s">
        <v>71</v>
      </c>
      <c r="I2343" t="s">
        <v>8</v>
      </c>
    </row>
    <row r="2344" spans="1:9" hidden="1">
      <c r="A2344" t="s">
        <v>6</v>
      </c>
      <c r="B2344" t="s">
        <v>187</v>
      </c>
      <c r="C2344" s="1">
        <v>41981</v>
      </c>
      <c r="D2344" t="s">
        <v>97</v>
      </c>
      <c r="E2344">
        <v>16</v>
      </c>
      <c r="F2344">
        <v>50</v>
      </c>
      <c r="G2344" t="s">
        <v>58</v>
      </c>
      <c r="H2344" t="s">
        <v>71</v>
      </c>
      <c r="I2344" t="s">
        <v>97</v>
      </c>
    </row>
    <row r="2345" spans="1:9" hidden="1">
      <c r="A2345" t="s">
        <v>6</v>
      </c>
      <c r="B2345" t="s">
        <v>187</v>
      </c>
      <c r="C2345" s="1">
        <v>41988</v>
      </c>
      <c r="D2345" t="s">
        <v>8</v>
      </c>
      <c r="E2345">
        <v>32</v>
      </c>
      <c r="F2345">
        <v>51</v>
      </c>
      <c r="G2345" t="s">
        <v>58</v>
      </c>
      <c r="H2345" t="s">
        <v>71</v>
      </c>
      <c r="I2345" t="s">
        <v>8</v>
      </c>
    </row>
    <row r="2346" spans="1:9" hidden="1">
      <c r="A2346" t="s">
        <v>6</v>
      </c>
      <c r="B2346" t="s">
        <v>187</v>
      </c>
      <c r="C2346" s="1">
        <v>41988</v>
      </c>
      <c r="D2346" t="s">
        <v>97</v>
      </c>
      <c r="E2346">
        <v>8</v>
      </c>
      <c r="F2346">
        <v>51</v>
      </c>
      <c r="G2346" t="s">
        <v>58</v>
      </c>
      <c r="H2346" t="s">
        <v>71</v>
      </c>
      <c r="I2346" t="s">
        <v>97</v>
      </c>
    </row>
    <row r="2347" spans="1:9" hidden="1">
      <c r="A2347" t="s">
        <v>6</v>
      </c>
      <c r="B2347" t="s">
        <v>187</v>
      </c>
      <c r="C2347" s="1">
        <v>41995</v>
      </c>
      <c r="D2347" t="s">
        <v>8</v>
      </c>
      <c r="E2347">
        <v>32</v>
      </c>
      <c r="F2347">
        <v>52</v>
      </c>
      <c r="G2347" t="s">
        <v>58</v>
      </c>
      <c r="H2347" t="s">
        <v>71</v>
      </c>
      <c r="I2347" t="s">
        <v>8</v>
      </c>
    </row>
    <row r="2348" spans="1:9" hidden="1">
      <c r="A2348" t="s">
        <v>6</v>
      </c>
      <c r="B2348" t="s">
        <v>187</v>
      </c>
      <c r="C2348" s="1">
        <v>41995</v>
      </c>
      <c r="D2348" t="s">
        <v>97</v>
      </c>
      <c r="E2348">
        <v>8</v>
      </c>
      <c r="F2348">
        <v>52</v>
      </c>
      <c r="G2348" t="s">
        <v>58</v>
      </c>
      <c r="H2348" t="s">
        <v>71</v>
      </c>
      <c r="I2348" t="s">
        <v>97</v>
      </c>
    </row>
    <row r="2349" spans="1:9" hidden="1">
      <c r="A2349" t="s">
        <v>266</v>
      </c>
      <c r="B2349" t="s">
        <v>267</v>
      </c>
      <c r="C2349" s="1">
        <v>42009</v>
      </c>
      <c r="D2349" t="s">
        <v>8</v>
      </c>
      <c r="E2349">
        <v>24</v>
      </c>
      <c r="F2349">
        <v>2</v>
      </c>
      <c r="G2349" t="s">
        <v>58</v>
      </c>
      <c r="H2349" t="s">
        <v>71</v>
      </c>
      <c r="I2349" t="s">
        <v>8</v>
      </c>
    </row>
    <row r="2350" spans="1:9" hidden="1">
      <c r="A2350" t="s">
        <v>266</v>
      </c>
      <c r="B2350" t="s">
        <v>267</v>
      </c>
      <c r="C2350" s="1">
        <v>42009</v>
      </c>
      <c r="D2350" t="s">
        <v>97</v>
      </c>
      <c r="E2350">
        <v>16</v>
      </c>
      <c r="F2350">
        <v>2</v>
      </c>
      <c r="G2350" t="s">
        <v>58</v>
      </c>
      <c r="H2350" t="s">
        <v>71</v>
      </c>
      <c r="I2350" t="s">
        <v>97</v>
      </c>
    </row>
    <row r="2351" spans="1:9" hidden="1">
      <c r="A2351" t="s">
        <v>266</v>
      </c>
      <c r="B2351" t="s">
        <v>267</v>
      </c>
      <c r="C2351" s="1">
        <v>42016</v>
      </c>
      <c r="D2351" t="s">
        <v>8</v>
      </c>
      <c r="E2351">
        <v>34</v>
      </c>
      <c r="F2351">
        <v>3</v>
      </c>
      <c r="G2351" t="s">
        <v>58</v>
      </c>
      <c r="H2351" t="s">
        <v>71</v>
      </c>
      <c r="I2351" t="s">
        <v>8</v>
      </c>
    </row>
    <row r="2352" spans="1:9" hidden="1">
      <c r="A2352" t="s">
        <v>266</v>
      </c>
      <c r="B2352" t="s">
        <v>267</v>
      </c>
      <c r="C2352" s="1">
        <v>42016</v>
      </c>
      <c r="D2352" t="s">
        <v>97</v>
      </c>
      <c r="E2352">
        <v>6</v>
      </c>
      <c r="F2352">
        <v>3</v>
      </c>
      <c r="G2352" t="s">
        <v>58</v>
      </c>
      <c r="H2352" t="s">
        <v>71</v>
      </c>
      <c r="I2352" t="s">
        <v>97</v>
      </c>
    </row>
    <row r="2353" spans="1:9" hidden="1">
      <c r="A2353" t="s">
        <v>266</v>
      </c>
      <c r="B2353" t="s">
        <v>267</v>
      </c>
      <c r="C2353" s="1">
        <v>42023</v>
      </c>
      <c r="D2353" t="s">
        <v>8</v>
      </c>
      <c r="E2353">
        <v>40</v>
      </c>
      <c r="F2353">
        <v>4</v>
      </c>
      <c r="G2353" t="s">
        <v>58</v>
      </c>
      <c r="H2353" t="s">
        <v>71</v>
      </c>
      <c r="I2353" t="s">
        <v>8</v>
      </c>
    </row>
    <row r="2354" spans="1:9" hidden="1">
      <c r="A2354" t="s">
        <v>266</v>
      </c>
      <c r="B2354" t="s">
        <v>267</v>
      </c>
      <c r="C2354" s="1">
        <v>42030</v>
      </c>
      <c r="D2354" t="s">
        <v>8</v>
      </c>
      <c r="E2354">
        <v>40</v>
      </c>
      <c r="F2354">
        <v>5</v>
      </c>
      <c r="G2354" t="s">
        <v>58</v>
      </c>
      <c r="H2354" t="s">
        <v>71</v>
      </c>
      <c r="I2354" t="s">
        <v>8</v>
      </c>
    </row>
    <row r="2355" spans="1:9" hidden="1">
      <c r="A2355" t="s">
        <v>6</v>
      </c>
      <c r="B2355" t="s">
        <v>29</v>
      </c>
      <c r="C2355" s="1">
        <v>41729</v>
      </c>
      <c r="D2355" t="s">
        <v>8</v>
      </c>
      <c r="E2355">
        <v>40</v>
      </c>
      <c r="F2355">
        <v>14</v>
      </c>
      <c r="G2355" t="s">
        <v>276</v>
      </c>
      <c r="H2355" t="s">
        <v>71</v>
      </c>
      <c r="I2355" t="s">
        <v>8</v>
      </c>
    </row>
    <row r="2356" spans="1:9" hidden="1">
      <c r="A2356" t="s">
        <v>6</v>
      </c>
      <c r="B2356" t="s">
        <v>7</v>
      </c>
      <c r="C2356" s="1">
        <v>41736</v>
      </c>
      <c r="D2356" t="s">
        <v>8</v>
      </c>
      <c r="E2356">
        <v>40</v>
      </c>
      <c r="F2356">
        <v>15</v>
      </c>
      <c r="G2356" t="s">
        <v>276</v>
      </c>
      <c r="H2356" t="s">
        <v>71</v>
      </c>
      <c r="I2356" t="s">
        <v>8</v>
      </c>
    </row>
    <row r="2357" spans="1:9" hidden="1">
      <c r="A2357" t="s">
        <v>6</v>
      </c>
      <c r="B2357" t="s">
        <v>7</v>
      </c>
      <c r="C2357" s="1">
        <v>41743</v>
      </c>
      <c r="D2357" t="s">
        <v>8</v>
      </c>
      <c r="E2357">
        <v>40</v>
      </c>
      <c r="F2357">
        <v>16</v>
      </c>
      <c r="G2357" t="s">
        <v>276</v>
      </c>
      <c r="H2357" t="s">
        <v>71</v>
      </c>
      <c r="I2357" t="s">
        <v>8</v>
      </c>
    </row>
    <row r="2358" spans="1:9" hidden="1">
      <c r="A2358" t="s">
        <v>6</v>
      </c>
      <c r="B2358" t="s">
        <v>7</v>
      </c>
      <c r="C2358" s="1">
        <v>41750</v>
      </c>
      <c r="D2358" t="s">
        <v>8</v>
      </c>
      <c r="E2358">
        <v>40</v>
      </c>
      <c r="F2358">
        <v>17</v>
      </c>
      <c r="G2358" t="s">
        <v>276</v>
      </c>
      <c r="H2358" t="s">
        <v>71</v>
      </c>
      <c r="I2358" t="s">
        <v>8</v>
      </c>
    </row>
    <row r="2359" spans="1:9" hidden="1">
      <c r="A2359" t="s">
        <v>6</v>
      </c>
      <c r="B2359" t="s">
        <v>7</v>
      </c>
      <c r="C2359" s="1">
        <v>41757</v>
      </c>
      <c r="D2359" t="s">
        <v>30</v>
      </c>
      <c r="E2359">
        <v>8</v>
      </c>
      <c r="F2359">
        <v>18</v>
      </c>
      <c r="G2359" t="s">
        <v>276</v>
      </c>
      <c r="H2359" t="s">
        <v>71</v>
      </c>
      <c r="I2359" t="s">
        <v>30</v>
      </c>
    </row>
    <row r="2360" spans="1:9" hidden="1">
      <c r="A2360" t="s">
        <v>6</v>
      </c>
      <c r="B2360" t="s">
        <v>7</v>
      </c>
      <c r="C2360" s="1">
        <v>41757</v>
      </c>
      <c r="D2360" t="s">
        <v>8</v>
      </c>
      <c r="E2360">
        <v>24</v>
      </c>
      <c r="F2360">
        <v>18</v>
      </c>
      <c r="G2360" t="s">
        <v>276</v>
      </c>
      <c r="H2360" t="s">
        <v>71</v>
      </c>
      <c r="I2360" t="s">
        <v>8</v>
      </c>
    </row>
    <row r="2361" spans="1:9" hidden="1">
      <c r="A2361" t="s">
        <v>6</v>
      </c>
      <c r="B2361" t="s">
        <v>7</v>
      </c>
      <c r="C2361" s="1">
        <v>41757</v>
      </c>
      <c r="D2361" t="s">
        <v>68</v>
      </c>
      <c r="E2361">
        <v>8</v>
      </c>
      <c r="F2361">
        <v>18</v>
      </c>
      <c r="G2361" t="s">
        <v>276</v>
      </c>
      <c r="H2361" t="s">
        <v>71</v>
      </c>
      <c r="I2361" t="s">
        <v>68</v>
      </c>
    </row>
    <row r="2362" spans="1:9" hidden="1">
      <c r="A2362" t="s">
        <v>6</v>
      </c>
      <c r="B2362" t="s">
        <v>74</v>
      </c>
      <c r="C2362" s="1">
        <v>41764</v>
      </c>
      <c r="D2362" t="s">
        <v>8</v>
      </c>
      <c r="E2362">
        <v>32</v>
      </c>
      <c r="F2362">
        <v>19</v>
      </c>
      <c r="G2362" t="s">
        <v>276</v>
      </c>
      <c r="H2362" t="s">
        <v>71</v>
      </c>
      <c r="I2362" t="s">
        <v>8</v>
      </c>
    </row>
    <row r="2363" spans="1:9" hidden="1">
      <c r="A2363" t="s">
        <v>6</v>
      </c>
      <c r="B2363" t="s">
        <v>74</v>
      </c>
      <c r="C2363" s="1">
        <v>41764</v>
      </c>
      <c r="D2363" t="s">
        <v>68</v>
      </c>
      <c r="E2363">
        <v>8</v>
      </c>
      <c r="F2363">
        <v>19</v>
      </c>
      <c r="G2363" t="s">
        <v>276</v>
      </c>
      <c r="H2363" t="s">
        <v>71</v>
      </c>
      <c r="I2363" t="s">
        <v>68</v>
      </c>
    </row>
    <row r="2364" spans="1:9" hidden="1">
      <c r="A2364" t="s">
        <v>6</v>
      </c>
      <c r="B2364" t="s">
        <v>74</v>
      </c>
      <c r="C2364" s="1">
        <v>41771</v>
      </c>
      <c r="D2364" t="s">
        <v>34</v>
      </c>
      <c r="E2364">
        <v>8</v>
      </c>
      <c r="F2364">
        <v>20</v>
      </c>
      <c r="G2364" t="s">
        <v>276</v>
      </c>
      <c r="H2364" t="s">
        <v>71</v>
      </c>
      <c r="I2364" t="s">
        <v>34</v>
      </c>
    </row>
    <row r="2365" spans="1:9" hidden="1">
      <c r="A2365" t="s">
        <v>6</v>
      </c>
      <c r="B2365" t="s">
        <v>74</v>
      </c>
      <c r="C2365" s="1">
        <v>41771</v>
      </c>
      <c r="D2365" t="s">
        <v>8</v>
      </c>
      <c r="E2365">
        <v>32</v>
      </c>
      <c r="F2365">
        <v>20</v>
      </c>
      <c r="G2365" t="s">
        <v>276</v>
      </c>
      <c r="H2365" t="s">
        <v>71</v>
      </c>
      <c r="I2365" t="s">
        <v>8</v>
      </c>
    </row>
    <row r="2366" spans="1:9" hidden="1">
      <c r="A2366" t="s">
        <v>6</v>
      </c>
      <c r="B2366" t="s">
        <v>74</v>
      </c>
      <c r="C2366" s="1">
        <v>41778</v>
      </c>
      <c r="D2366" t="s">
        <v>8</v>
      </c>
      <c r="E2366">
        <v>40</v>
      </c>
      <c r="F2366">
        <v>21</v>
      </c>
      <c r="G2366" t="s">
        <v>276</v>
      </c>
      <c r="H2366" t="s">
        <v>71</v>
      </c>
      <c r="I2366" t="s">
        <v>8</v>
      </c>
    </row>
    <row r="2367" spans="1:9" hidden="1">
      <c r="A2367" t="s">
        <v>6</v>
      </c>
      <c r="B2367" t="s">
        <v>74</v>
      </c>
      <c r="C2367" s="1">
        <v>41785</v>
      </c>
      <c r="D2367" t="s">
        <v>8</v>
      </c>
      <c r="E2367">
        <v>40</v>
      </c>
      <c r="F2367">
        <v>22</v>
      </c>
      <c r="G2367" t="s">
        <v>276</v>
      </c>
      <c r="H2367" t="s">
        <v>71</v>
      </c>
      <c r="I2367" t="s">
        <v>8</v>
      </c>
    </row>
    <row r="2368" spans="1:9" hidden="1">
      <c r="A2368" t="s">
        <v>6</v>
      </c>
      <c r="B2368" t="s">
        <v>75</v>
      </c>
      <c r="C2368" s="1">
        <v>41792</v>
      </c>
      <c r="D2368" t="s">
        <v>30</v>
      </c>
      <c r="E2368">
        <v>8</v>
      </c>
      <c r="F2368">
        <v>23</v>
      </c>
      <c r="G2368" t="s">
        <v>276</v>
      </c>
      <c r="H2368" t="s">
        <v>71</v>
      </c>
      <c r="I2368" t="s">
        <v>30</v>
      </c>
    </row>
    <row r="2369" spans="1:9" hidden="1">
      <c r="A2369" t="s">
        <v>6</v>
      </c>
      <c r="B2369" t="s">
        <v>75</v>
      </c>
      <c r="C2369" s="1">
        <v>41792</v>
      </c>
      <c r="D2369" t="s">
        <v>8</v>
      </c>
      <c r="E2369">
        <v>24</v>
      </c>
      <c r="F2369">
        <v>23</v>
      </c>
      <c r="G2369" t="s">
        <v>276</v>
      </c>
      <c r="H2369" t="s">
        <v>71</v>
      </c>
      <c r="I2369" t="s">
        <v>8</v>
      </c>
    </row>
    <row r="2370" spans="1:9" hidden="1">
      <c r="A2370" t="s">
        <v>6</v>
      </c>
      <c r="B2370" t="s">
        <v>75</v>
      </c>
      <c r="C2370" s="1">
        <v>41792</v>
      </c>
      <c r="D2370" t="s">
        <v>16</v>
      </c>
      <c r="E2370">
        <v>8</v>
      </c>
      <c r="F2370">
        <v>23</v>
      </c>
      <c r="G2370" t="s">
        <v>276</v>
      </c>
      <c r="H2370" t="s">
        <v>71</v>
      </c>
      <c r="I2370" t="s">
        <v>16</v>
      </c>
    </row>
    <row r="2371" spans="1:9" hidden="1">
      <c r="A2371" t="s">
        <v>6</v>
      </c>
      <c r="B2371" t="s">
        <v>75</v>
      </c>
      <c r="C2371" s="1">
        <v>41799</v>
      </c>
      <c r="D2371" t="s">
        <v>8</v>
      </c>
      <c r="E2371">
        <v>32</v>
      </c>
      <c r="F2371">
        <v>24</v>
      </c>
      <c r="G2371" t="s">
        <v>276</v>
      </c>
      <c r="H2371" t="s">
        <v>71</v>
      </c>
      <c r="I2371" t="s">
        <v>8</v>
      </c>
    </row>
    <row r="2372" spans="1:9" hidden="1">
      <c r="A2372" t="s">
        <v>6</v>
      </c>
      <c r="B2372" t="s">
        <v>75</v>
      </c>
      <c r="C2372" s="1">
        <v>41799</v>
      </c>
      <c r="D2372" t="s">
        <v>16</v>
      </c>
      <c r="E2372">
        <v>8</v>
      </c>
      <c r="F2372">
        <v>24</v>
      </c>
      <c r="G2372" t="s">
        <v>276</v>
      </c>
      <c r="H2372" t="s">
        <v>71</v>
      </c>
      <c r="I2372" t="s">
        <v>16</v>
      </c>
    </row>
    <row r="2373" spans="1:9" hidden="1">
      <c r="A2373" t="s">
        <v>6</v>
      </c>
      <c r="B2373" t="s">
        <v>75</v>
      </c>
      <c r="C2373" s="1">
        <v>41806</v>
      </c>
      <c r="D2373" t="s">
        <v>8</v>
      </c>
      <c r="E2373">
        <v>32</v>
      </c>
      <c r="F2373">
        <v>25</v>
      </c>
      <c r="G2373" t="s">
        <v>276</v>
      </c>
      <c r="H2373" t="s">
        <v>71</v>
      </c>
      <c r="I2373" t="s">
        <v>8</v>
      </c>
    </row>
    <row r="2374" spans="1:9" hidden="1">
      <c r="A2374" t="s">
        <v>6</v>
      </c>
      <c r="B2374" t="s">
        <v>75</v>
      </c>
      <c r="C2374" s="1">
        <v>41806</v>
      </c>
      <c r="D2374" t="s">
        <v>16</v>
      </c>
      <c r="E2374">
        <v>8</v>
      </c>
      <c r="F2374">
        <v>25</v>
      </c>
      <c r="G2374" t="s">
        <v>276</v>
      </c>
      <c r="H2374" t="s">
        <v>71</v>
      </c>
      <c r="I2374" t="s">
        <v>16</v>
      </c>
    </row>
    <row r="2375" spans="1:9" hidden="1">
      <c r="A2375" t="s">
        <v>6</v>
      </c>
      <c r="B2375" t="s">
        <v>75</v>
      </c>
      <c r="C2375" s="1">
        <v>41813</v>
      </c>
      <c r="D2375" t="s">
        <v>8</v>
      </c>
      <c r="E2375">
        <v>40</v>
      </c>
      <c r="F2375">
        <v>26</v>
      </c>
      <c r="G2375" t="s">
        <v>276</v>
      </c>
      <c r="H2375" t="s">
        <v>71</v>
      </c>
      <c r="I2375" t="s">
        <v>8</v>
      </c>
    </row>
    <row r="2376" spans="1:9" hidden="1">
      <c r="A2376" t="s">
        <v>6</v>
      </c>
      <c r="B2376" t="s">
        <v>75</v>
      </c>
      <c r="C2376" s="1">
        <v>41820</v>
      </c>
      <c r="D2376" t="s">
        <v>8</v>
      </c>
      <c r="E2376">
        <v>40</v>
      </c>
      <c r="F2376">
        <v>27</v>
      </c>
      <c r="G2376" t="s">
        <v>276</v>
      </c>
      <c r="H2376" t="s">
        <v>71</v>
      </c>
      <c r="I2376" t="s">
        <v>8</v>
      </c>
    </row>
    <row r="2377" spans="1:9" hidden="1">
      <c r="A2377" t="s">
        <v>6</v>
      </c>
      <c r="B2377" t="s">
        <v>77</v>
      </c>
      <c r="C2377" s="1">
        <v>41827</v>
      </c>
      <c r="D2377" t="s">
        <v>8</v>
      </c>
      <c r="E2377">
        <v>40</v>
      </c>
      <c r="F2377">
        <v>28</v>
      </c>
      <c r="G2377" t="s">
        <v>276</v>
      </c>
      <c r="H2377" t="s">
        <v>71</v>
      </c>
      <c r="I2377" t="s">
        <v>8</v>
      </c>
    </row>
    <row r="2378" spans="1:9" hidden="1">
      <c r="A2378" t="s">
        <v>6</v>
      </c>
      <c r="B2378" t="s">
        <v>77</v>
      </c>
      <c r="C2378" s="1">
        <v>41834</v>
      </c>
      <c r="D2378" t="s">
        <v>8</v>
      </c>
      <c r="E2378">
        <v>38</v>
      </c>
      <c r="F2378">
        <v>29</v>
      </c>
      <c r="G2378" t="s">
        <v>276</v>
      </c>
      <c r="H2378" t="s">
        <v>71</v>
      </c>
      <c r="I2378" t="s">
        <v>8</v>
      </c>
    </row>
    <row r="2379" spans="1:9" hidden="1">
      <c r="A2379" t="s">
        <v>6</v>
      </c>
      <c r="B2379" t="s">
        <v>77</v>
      </c>
      <c r="C2379" s="1">
        <v>41834</v>
      </c>
      <c r="D2379" t="s">
        <v>78</v>
      </c>
      <c r="E2379">
        <v>2</v>
      </c>
      <c r="F2379">
        <v>29</v>
      </c>
      <c r="G2379" t="s">
        <v>276</v>
      </c>
      <c r="H2379" t="s">
        <v>71</v>
      </c>
      <c r="I2379" t="s">
        <v>208</v>
      </c>
    </row>
    <row r="2380" spans="1:9" hidden="1">
      <c r="A2380" t="s">
        <v>6</v>
      </c>
      <c r="B2380" t="s">
        <v>77</v>
      </c>
      <c r="C2380" s="1">
        <v>41841</v>
      </c>
      <c r="D2380" t="s">
        <v>34</v>
      </c>
      <c r="E2380">
        <v>16</v>
      </c>
      <c r="F2380">
        <v>30</v>
      </c>
      <c r="G2380" t="s">
        <v>276</v>
      </c>
      <c r="H2380" t="s">
        <v>71</v>
      </c>
      <c r="I2380" t="s">
        <v>34</v>
      </c>
    </row>
    <row r="2381" spans="1:9" hidden="1">
      <c r="A2381" t="s">
        <v>6</v>
      </c>
      <c r="B2381" t="s">
        <v>77</v>
      </c>
      <c r="C2381" s="1">
        <v>41841</v>
      </c>
      <c r="D2381" t="s">
        <v>8</v>
      </c>
      <c r="E2381">
        <v>16</v>
      </c>
      <c r="F2381">
        <v>30</v>
      </c>
      <c r="G2381" t="s">
        <v>276</v>
      </c>
      <c r="H2381" t="s">
        <v>71</v>
      </c>
      <c r="I2381" t="s">
        <v>8</v>
      </c>
    </row>
    <row r="2382" spans="1:9" hidden="1">
      <c r="A2382" t="s">
        <v>6</v>
      </c>
      <c r="B2382" t="s">
        <v>77</v>
      </c>
      <c r="C2382" s="1">
        <v>41841</v>
      </c>
      <c r="D2382" t="s">
        <v>27</v>
      </c>
      <c r="E2382">
        <v>8</v>
      </c>
      <c r="F2382">
        <v>30</v>
      </c>
      <c r="G2382" t="s">
        <v>276</v>
      </c>
      <c r="H2382" t="s">
        <v>71</v>
      </c>
      <c r="I2382" t="s">
        <v>27</v>
      </c>
    </row>
    <row r="2383" spans="1:9" hidden="1">
      <c r="A2383" t="s">
        <v>6</v>
      </c>
      <c r="B2383" t="s">
        <v>77</v>
      </c>
      <c r="C2383" s="1">
        <v>41848</v>
      </c>
      <c r="D2383" t="s">
        <v>8</v>
      </c>
      <c r="E2383">
        <v>40</v>
      </c>
      <c r="F2383">
        <v>31</v>
      </c>
      <c r="G2383" t="s">
        <v>276</v>
      </c>
      <c r="H2383" t="s">
        <v>71</v>
      </c>
      <c r="I2383" t="s">
        <v>8</v>
      </c>
    </row>
    <row r="2384" spans="1:9">
      <c r="A2384" t="s">
        <v>6</v>
      </c>
      <c r="B2384" t="s">
        <v>79</v>
      </c>
      <c r="C2384" s="1">
        <v>41855</v>
      </c>
      <c r="D2384" t="s">
        <v>8</v>
      </c>
      <c r="E2384">
        <v>40</v>
      </c>
      <c r="F2384">
        <v>32</v>
      </c>
      <c r="G2384" t="s">
        <v>276</v>
      </c>
      <c r="H2384" t="s">
        <v>71</v>
      </c>
      <c r="I2384" t="s">
        <v>8</v>
      </c>
    </row>
    <row r="2385" spans="1:9">
      <c r="A2385" t="s">
        <v>6</v>
      </c>
      <c r="B2385" t="s">
        <v>79</v>
      </c>
      <c r="C2385" s="1">
        <v>41862</v>
      </c>
      <c r="D2385" t="s">
        <v>8</v>
      </c>
      <c r="E2385">
        <v>40</v>
      </c>
      <c r="F2385">
        <v>33</v>
      </c>
      <c r="G2385" t="s">
        <v>276</v>
      </c>
      <c r="H2385" t="s">
        <v>71</v>
      </c>
      <c r="I2385" t="s">
        <v>8</v>
      </c>
    </row>
    <row r="2386" spans="1:9">
      <c r="A2386" t="s">
        <v>6</v>
      </c>
      <c r="B2386" t="s">
        <v>79</v>
      </c>
      <c r="C2386" s="1">
        <v>41869</v>
      </c>
      <c r="D2386" t="s">
        <v>34</v>
      </c>
      <c r="E2386">
        <v>8</v>
      </c>
      <c r="F2386">
        <v>34</v>
      </c>
      <c r="G2386" t="s">
        <v>276</v>
      </c>
      <c r="H2386" t="s">
        <v>71</v>
      </c>
      <c r="I2386" t="s">
        <v>34</v>
      </c>
    </row>
    <row r="2387" spans="1:9">
      <c r="A2387" t="s">
        <v>6</v>
      </c>
      <c r="B2387" t="s">
        <v>79</v>
      </c>
      <c r="C2387" s="1">
        <v>41869</v>
      </c>
      <c r="D2387" t="s">
        <v>8</v>
      </c>
      <c r="E2387">
        <v>24</v>
      </c>
      <c r="F2387">
        <v>34</v>
      </c>
      <c r="G2387" t="s">
        <v>276</v>
      </c>
      <c r="H2387" t="s">
        <v>71</v>
      </c>
      <c r="I2387" t="s">
        <v>8</v>
      </c>
    </row>
    <row r="2388" spans="1:9">
      <c r="A2388" t="s">
        <v>6</v>
      </c>
      <c r="B2388" t="s">
        <v>79</v>
      </c>
      <c r="C2388" s="1">
        <v>41869</v>
      </c>
      <c r="D2388" t="s">
        <v>27</v>
      </c>
      <c r="E2388">
        <v>8</v>
      </c>
      <c r="F2388">
        <v>34</v>
      </c>
      <c r="G2388" t="s">
        <v>276</v>
      </c>
      <c r="H2388" t="s">
        <v>71</v>
      </c>
      <c r="I2388" t="s">
        <v>27</v>
      </c>
    </row>
    <row r="2389" spans="1:9">
      <c r="A2389" t="s">
        <v>6</v>
      </c>
      <c r="B2389" t="s">
        <v>79</v>
      </c>
      <c r="C2389" s="1">
        <v>41876</v>
      </c>
      <c r="D2389" t="s">
        <v>8</v>
      </c>
      <c r="E2389">
        <v>40</v>
      </c>
      <c r="F2389">
        <v>35</v>
      </c>
      <c r="G2389" t="s">
        <v>276</v>
      </c>
      <c r="H2389" t="s">
        <v>71</v>
      </c>
      <c r="I2389" t="s">
        <v>8</v>
      </c>
    </row>
    <row r="2390" spans="1:9" hidden="1">
      <c r="A2390" t="s">
        <v>6</v>
      </c>
      <c r="B2390" t="s">
        <v>81</v>
      </c>
      <c r="C2390" s="1">
        <v>41883</v>
      </c>
      <c r="D2390" t="s">
        <v>8</v>
      </c>
      <c r="E2390">
        <v>40</v>
      </c>
      <c r="F2390">
        <v>36</v>
      </c>
      <c r="G2390" t="s">
        <v>276</v>
      </c>
      <c r="H2390" t="s">
        <v>71</v>
      </c>
      <c r="I2390" t="s">
        <v>8</v>
      </c>
    </row>
    <row r="2391" spans="1:9" hidden="1">
      <c r="A2391" t="s">
        <v>6</v>
      </c>
      <c r="B2391" t="s">
        <v>81</v>
      </c>
      <c r="C2391" s="1">
        <v>41890</v>
      </c>
      <c r="D2391" t="s">
        <v>30</v>
      </c>
      <c r="E2391">
        <v>8</v>
      </c>
      <c r="F2391">
        <v>37</v>
      </c>
      <c r="G2391" t="s">
        <v>276</v>
      </c>
      <c r="H2391" t="s">
        <v>71</v>
      </c>
      <c r="I2391" t="s">
        <v>30</v>
      </c>
    </row>
    <row r="2392" spans="1:9" hidden="1">
      <c r="A2392" t="s">
        <v>6</v>
      </c>
      <c r="B2392" t="s">
        <v>81</v>
      </c>
      <c r="C2392" s="1">
        <v>41890</v>
      </c>
      <c r="D2392" t="s">
        <v>8</v>
      </c>
      <c r="E2392">
        <v>32</v>
      </c>
      <c r="F2392">
        <v>37</v>
      </c>
      <c r="G2392" t="s">
        <v>276</v>
      </c>
      <c r="H2392" t="s">
        <v>71</v>
      </c>
      <c r="I2392" t="s">
        <v>8</v>
      </c>
    </row>
    <row r="2393" spans="1:9" hidden="1">
      <c r="A2393" t="s">
        <v>6</v>
      </c>
      <c r="B2393" t="s">
        <v>81</v>
      </c>
      <c r="C2393" s="1">
        <v>41897</v>
      </c>
      <c r="D2393" t="s">
        <v>8</v>
      </c>
      <c r="E2393">
        <v>40</v>
      </c>
      <c r="F2393">
        <v>38</v>
      </c>
      <c r="G2393" t="s">
        <v>276</v>
      </c>
      <c r="H2393" t="s">
        <v>71</v>
      </c>
      <c r="I2393" t="s">
        <v>8</v>
      </c>
    </row>
    <row r="2394" spans="1:9" hidden="1">
      <c r="A2394" t="s">
        <v>6</v>
      </c>
      <c r="B2394" t="s">
        <v>81</v>
      </c>
      <c r="C2394" s="1">
        <v>41904</v>
      </c>
      <c r="D2394" t="s">
        <v>8</v>
      </c>
      <c r="E2394">
        <v>40</v>
      </c>
      <c r="F2394">
        <v>39</v>
      </c>
      <c r="G2394" t="s">
        <v>276</v>
      </c>
      <c r="H2394" t="s">
        <v>71</v>
      </c>
      <c r="I2394" t="s">
        <v>8</v>
      </c>
    </row>
    <row r="2395" spans="1:9" hidden="1">
      <c r="A2395" t="s">
        <v>6</v>
      </c>
      <c r="B2395" t="s">
        <v>81</v>
      </c>
      <c r="C2395" s="1">
        <v>41911</v>
      </c>
      <c r="D2395" t="s">
        <v>30</v>
      </c>
      <c r="E2395">
        <v>24</v>
      </c>
      <c r="F2395">
        <v>40</v>
      </c>
      <c r="G2395" t="s">
        <v>276</v>
      </c>
      <c r="H2395" t="s">
        <v>71</v>
      </c>
      <c r="I2395" t="s">
        <v>30</v>
      </c>
    </row>
    <row r="2396" spans="1:9" hidden="1">
      <c r="A2396" t="s">
        <v>6</v>
      </c>
      <c r="B2396" t="s">
        <v>81</v>
      </c>
      <c r="C2396" s="1">
        <v>41911</v>
      </c>
      <c r="D2396" t="s">
        <v>8</v>
      </c>
      <c r="E2396">
        <v>16</v>
      </c>
      <c r="F2396">
        <v>40</v>
      </c>
      <c r="G2396" t="s">
        <v>276</v>
      </c>
      <c r="H2396" t="s">
        <v>71</v>
      </c>
      <c r="I2396" t="s">
        <v>8</v>
      </c>
    </row>
    <row r="2397" spans="1:9" hidden="1">
      <c r="A2397" t="s">
        <v>6</v>
      </c>
      <c r="B2397" t="s">
        <v>183</v>
      </c>
      <c r="C2397" s="1">
        <v>41918</v>
      </c>
      <c r="D2397" t="s">
        <v>30</v>
      </c>
      <c r="E2397">
        <v>40</v>
      </c>
      <c r="F2397">
        <v>41</v>
      </c>
      <c r="G2397" t="s">
        <v>276</v>
      </c>
      <c r="H2397" t="s">
        <v>71</v>
      </c>
      <c r="I2397" t="s">
        <v>30</v>
      </c>
    </row>
    <row r="2398" spans="1:9" hidden="1">
      <c r="A2398" t="s">
        <v>6</v>
      </c>
      <c r="B2398" t="s">
        <v>183</v>
      </c>
      <c r="C2398" s="1">
        <v>41925</v>
      </c>
      <c r="D2398" t="s">
        <v>8</v>
      </c>
      <c r="E2398">
        <v>40</v>
      </c>
      <c r="F2398">
        <v>42</v>
      </c>
      <c r="G2398" t="s">
        <v>276</v>
      </c>
      <c r="H2398" t="s">
        <v>71</v>
      </c>
      <c r="I2398" t="s">
        <v>8</v>
      </c>
    </row>
    <row r="2399" spans="1:9" hidden="1">
      <c r="A2399" t="s">
        <v>6</v>
      </c>
      <c r="B2399" t="s">
        <v>183</v>
      </c>
      <c r="C2399" s="1">
        <v>41932</v>
      </c>
      <c r="D2399" t="s">
        <v>8</v>
      </c>
      <c r="E2399">
        <v>40</v>
      </c>
      <c r="F2399">
        <v>43</v>
      </c>
      <c r="G2399" t="s">
        <v>276</v>
      </c>
      <c r="H2399" t="s">
        <v>71</v>
      </c>
      <c r="I2399" t="s">
        <v>8</v>
      </c>
    </row>
    <row r="2400" spans="1:9" hidden="1">
      <c r="A2400" t="s">
        <v>6</v>
      </c>
      <c r="B2400" t="s">
        <v>183</v>
      </c>
      <c r="C2400" s="1">
        <v>41939</v>
      </c>
      <c r="D2400" t="s">
        <v>8</v>
      </c>
      <c r="E2400">
        <v>40</v>
      </c>
      <c r="F2400">
        <v>44</v>
      </c>
      <c r="G2400" t="s">
        <v>276</v>
      </c>
      <c r="H2400" t="s">
        <v>71</v>
      </c>
      <c r="I2400" t="s">
        <v>8</v>
      </c>
    </row>
    <row r="2401" spans="1:9" hidden="1">
      <c r="A2401" t="s">
        <v>6</v>
      </c>
      <c r="B2401" t="s">
        <v>185</v>
      </c>
      <c r="C2401" s="1">
        <v>41946</v>
      </c>
      <c r="D2401" t="s">
        <v>8</v>
      </c>
      <c r="E2401">
        <v>40</v>
      </c>
      <c r="F2401">
        <v>45</v>
      </c>
      <c r="G2401" t="s">
        <v>276</v>
      </c>
      <c r="H2401" t="s">
        <v>71</v>
      </c>
      <c r="I2401" t="s">
        <v>8</v>
      </c>
    </row>
    <row r="2402" spans="1:9" hidden="1">
      <c r="A2402" t="s">
        <v>6</v>
      </c>
      <c r="B2402" t="s">
        <v>185</v>
      </c>
      <c r="C2402" s="1">
        <v>41953</v>
      </c>
      <c r="D2402" t="s">
        <v>8</v>
      </c>
      <c r="E2402">
        <v>40</v>
      </c>
      <c r="F2402">
        <v>46</v>
      </c>
      <c r="G2402" t="s">
        <v>276</v>
      </c>
      <c r="H2402" t="s">
        <v>71</v>
      </c>
      <c r="I2402" t="s">
        <v>8</v>
      </c>
    </row>
    <row r="2403" spans="1:9" hidden="1">
      <c r="A2403" t="s">
        <v>6</v>
      </c>
      <c r="B2403" t="s">
        <v>185</v>
      </c>
      <c r="C2403" s="1">
        <v>41960</v>
      </c>
      <c r="D2403" t="s">
        <v>8</v>
      </c>
      <c r="E2403">
        <v>40</v>
      </c>
      <c r="F2403">
        <v>47</v>
      </c>
      <c r="G2403" t="s">
        <v>276</v>
      </c>
      <c r="H2403" t="s">
        <v>71</v>
      </c>
      <c r="I2403" t="s">
        <v>8</v>
      </c>
    </row>
    <row r="2404" spans="1:9" hidden="1">
      <c r="A2404" t="s">
        <v>6</v>
      </c>
      <c r="B2404" t="s">
        <v>185</v>
      </c>
      <c r="C2404" s="1">
        <v>41967</v>
      </c>
      <c r="D2404" t="s">
        <v>8</v>
      </c>
      <c r="E2404">
        <v>40</v>
      </c>
      <c r="F2404">
        <v>48</v>
      </c>
      <c r="G2404" t="s">
        <v>276</v>
      </c>
      <c r="H2404" t="s">
        <v>71</v>
      </c>
      <c r="I2404" t="s">
        <v>8</v>
      </c>
    </row>
    <row r="2405" spans="1:9" hidden="1">
      <c r="A2405" t="s">
        <v>6</v>
      </c>
      <c r="B2405" t="s">
        <v>187</v>
      </c>
      <c r="C2405" s="1">
        <v>42002</v>
      </c>
      <c r="D2405" t="s">
        <v>30</v>
      </c>
      <c r="E2405">
        <v>8</v>
      </c>
      <c r="F2405">
        <v>1</v>
      </c>
      <c r="G2405" t="s">
        <v>276</v>
      </c>
      <c r="H2405" t="s">
        <v>71</v>
      </c>
      <c r="I2405" t="s">
        <v>30</v>
      </c>
    </row>
    <row r="2406" spans="1:9" hidden="1">
      <c r="A2406" t="s">
        <v>6</v>
      </c>
      <c r="B2406" t="s">
        <v>187</v>
      </c>
      <c r="C2406" s="1">
        <v>42002</v>
      </c>
      <c r="D2406" t="s">
        <v>8</v>
      </c>
      <c r="E2406">
        <v>8</v>
      </c>
      <c r="F2406">
        <v>1</v>
      </c>
      <c r="G2406" t="s">
        <v>276</v>
      </c>
      <c r="H2406" t="s">
        <v>71</v>
      </c>
      <c r="I2406" t="s">
        <v>8</v>
      </c>
    </row>
    <row r="2407" spans="1:9" hidden="1">
      <c r="A2407" t="s">
        <v>6</v>
      </c>
      <c r="B2407" t="s">
        <v>187</v>
      </c>
      <c r="C2407" s="1">
        <v>42002</v>
      </c>
      <c r="D2407" t="s">
        <v>27</v>
      </c>
      <c r="E2407">
        <v>24</v>
      </c>
      <c r="F2407">
        <v>1</v>
      </c>
      <c r="G2407" t="s">
        <v>276</v>
      </c>
      <c r="H2407" t="s">
        <v>71</v>
      </c>
      <c r="I2407" t="s">
        <v>27</v>
      </c>
    </row>
    <row r="2408" spans="1:9" hidden="1">
      <c r="A2408" t="s">
        <v>6</v>
      </c>
      <c r="B2408" t="s">
        <v>187</v>
      </c>
      <c r="C2408" s="1">
        <v>41974</v>
      </c>
      <c r="D2408" t="s">
        <v>8</v>
      </c>
      <c r="E2408">
        <v>40</v>
      </c>
      <c r="F2408">
        <v>49</v>
      </c>
      <c r="G2408" t="s">
        <v>276</v>
      </c>
      <c r="H2408" t="s">
        <v>71</v>
      </c>
      <c r="I2408" t="s">
        <v>8</v>
      </c>
    </row>
    <row r="2409" spans="1:9" hidden="1">
      <c r="A2409" t="s">
        <v>6</v>
      </c>
      <c r="B2409" t="s">
        <v>187</v>
      </c>
      <c r="C2409" s="1">
        <v>41981</v>
      </c>
      <c r="D2409" t="s">
        <v>8</v>
      </c>
      <c r="E2409">
        <v>40</v>
      </c>
      <c r="F2409">
        <v>50</v>
      </c>
      <c r="G2409" t="s">
        <v>276</v>
      </c>
      <c r="H2409" t="s">
        <v>71</v>
      </c>
      <c r="I2409" t="s">
        <v>8</v>
      </c>
    </row>
    <row r="2410" spans="1:9" hidden="1">
      <c r="A2410" t="s">
        <v>6</v>
      </c>
      <c r="B2410" t="s">
        <v>187</v>
      </c>
      <c r="C2410" s="1">
        <v>41988</v>
      </c>
      <c r="D2410" t="s">
        <v>8</v>
      </c>
      <c r="E2410">
        <v>40</v>
      </c>
      <c r="F2410">
        <v>51</v>
      </c>
      <c r="G2410" t="s">
        <v>276</v>
      </c>
      <c r="H2410" t="s">
        <v>71</v>
      </c>
      <c r="I2410" t="s">
        <v>8</v>
      </c>
    </row>
    <row r="2411" spans="1:9" hidden="1">
      <c r="A2411" t="s">
        <v>6</v>
      </c>
      <c r="B2411" t="s">
        <v>187</v>
      </c>
      <c r="C2411" s="1">
        <v>41995</v>
      </c>
      <c r="D2411" t="s">
        <v>34</v>
      </c>
      <c r="E2411">
        <v>8</v>
      </c>
      <c r="F2411">
        <v>52</v>
      </c>
      <c r="G2411" t="s">
        <v>276</v>
      </c>
      <c r="H2411" t="s">
        <v>71</v>
      </c>
      <c r="I2411" t="s">
        <v>34</v>
      </c>
    </row>
    <row r="2412" spans="1:9" hidden="1">
      <c r="A2412" t="s">
        <v>6</v>
      </c>
      <c r="B2412" t="s">
        <v>187</v>
      </c>
      <c r="C2412" s="1">
        <v>41995</v>
      </c>
      <c r="D2412" t="s">
        <v>8</v>
      </c>
      <c r="E2412">
        <v>32</v>
      </c>
      <c r="F2412">
        <v>52</v>
      </c>
      <c r="G2412" t="s">
        <v>276</v>
      </c>
      <c r="H2412" t="s">
        <v>71</v>
      </c>
      <c r="I2412" t="s">
        <v>8</v>
      </c>
    </row>
    <row r="2413" spans="1:9" hidden="1">
      <c r="A2413" t="s">
        <v>266</v>
      </c>
      <c r="B2413" t="s">
        <v>267</v>
      </c>
      <c r="C2413" s="1">
        <v>42009</v>
      </c>
      <c r="D2413" t="s">
        <v>8</v>
      </c>
      <c r="E2413">
        <v>40</v>
      </c>
      <c r="F2413">
        <v>2</v>
      </c>
      <c r="G2413" t="s">
        <v>276</v>
      </c>
      <c r="H2413" t="s">
        <v>71</v>
      </c>
      <c r="I2413" t="s">
        <v>8</v>
      </c>
    </row>
    <row r="2414" spans="1:9" hidden="1">
      <c r="A2414" t="s">
        <v>266</v>
      </c>
      <c r="B2414" t="s">
        <v>267</v>
      </c>
      <c r="C2414" s="1">
        <v>42016</v>
      </c>
      <c r="D2414" t="s">
        <v>8</v>
      </c>
      <c r="E2414">
        <v>40</v>
      </c>
      <c r="F2414">
        <v>3</v>
      </c>
      <c r="G2414" t="s">
        <v>276</v>
      </c>
      <c r="H2414" t="s">
        <v>71</v>
      </c>
      <c r="I2414" t="s">
        <v>8</v>
      </c>
    </row>
    <row r="2415" spans="1:9" hidden="1">
      <c r="A2415" t="s">
        <v>266</v>
      </c>
      <c r="B2415" t="s">
        <v>267</v>
      </c>
      <c r="C2415" s="1">
        <v>42023</v>
      </c>
      <c r="D2415" t="s">
        <v>8</v>
      </c>
      <c r="E2415">
        <v>40</v>
      </c>
      <c r="F2415">
        <v>4</v>
      </c>
      <c r="G2415" t="s">
        <v>276</v>
      </c>
      <c r="H2415" t="s">
        <v>71</v>
      </c>
      <c r="I2415" t="s">
        <v>8</v>
      </c>
    </row>
    <row r="2416" spans="1:9" hidden="1">
      <c r="A2416" t="s">
        <v>266</v>
      </c>
      <c r="B2416" t="s">
        <v>267</v>
      </c>
      <c r="C2416" s="1">
        <v>42030</v>
      </c>
      <c r="D2416" t="s">
        <v>8</v>
      </c>
      <c r="E2416">
        <v>40</v>
      </c>
      <c r="F2416">
        <v>5</v>
      </c>
      <c r="G2416" t="s">
        <v>276</v>
      </c>
      <c r="H2416" t="s">
        <v>71</v>
      </c>
      <c r="I2416" t="s">
        <v>8</v>
      </c>
    </row>
    <row r="2417" spans="1:9" hidden="1">
      <c r="A2417" t="s">
        <v>266</v>
      </c>
      <c r="B2417" t="s">
        <v>304</v>
      </c>
      <c r="C2417" s="1">
        <v>42037</v>
      </c>
      <c r="D2417" t="s">
        <v>34</v>
      </c>
      <c r="E2417">
        <v>4</v>
      </c>
      <c r="F2417">
        <v>6</v>
      </c>
      <c r="G2417" t="s">
        <v>276</v>
      </c>
      <c r="H2417" t="s">
        <v>71</v>
      </c>
      <c r="I2417" t="s">
        <v>34</v>
      </c>
    </row>
    <row r="2418" spans="1:9" hidden="1">
      <c r="A2418" t="s">
        <v>266</v>
      </c>
      <c r="B2418" t="s">
        <v>304</v>
      </c>
      <c r="C2418" s="1">
        <v>42037</v>
      </c>
      <c r="D2418" t="s">
        <v>8</v>
      </c>
      <c r="E2418">
        <v>36</v>
      </c>
      <c r="F2418">
        <v>6</v>
      </c>
      <c r="G2418" t="s">
        <v>276</v>
      </c>
      <c r="H2418" t="s">
        <v>71</v>
      </c>
      <c r="I2418" t="s">
        <v>8</v>
      </c>
    </row>
    <row r="2419" spans="1:9" hidden="1">
      <c r="A2419" t="s">
        <v>266</v>
      </c>
      <c r="B2419" t="s">
        <v>304</v>
      </c>
      <c r="C2419" s="1">
        <v>42044</v>
      </c>
      <c r="D2419" t="s">
        <v>8</v>
      </c>
      <c r="E2419">
        <v>40</v>
      </c>
      <c r="F2419">
        <v>7</v>
      </c>
      <c r="G2419" t="s">
        <v>276</v>
      </c>
      <c r="H2419" t="s">
        <v>71</v>
      </c>
      <c r="I2419" t="s">
        <v>8</v>
      </c>
    </row>
    <row r="2420" spans="1:9" hidden="1">
      <c r="A2420" t="s">
        <v>266</v>
      </c>
      <c r="B2420" t="s">
        <v>304</v>
      </c>
      <c r="C2420" s="1">
        <v>42051</v>
      </c>
      <c r="D2420" t="s">
        <v>30</v>
      </c>
      <c r="E2420">
        <v>16</v>
      </c>
      <c r="F2420">
        <v>8</v>
      </c>
      <c r="G2420" t="s">
        <v>276</v>
      </c>
      <c r="H2420" t="s">
        <v>71</v>
      </c>
      <c r="I2420" t="s">
        <v>30</v>
      </c>
    </row>
    <row r="2421" spans="1:9" hidden="1">
      <c r="A2421" t="s">
        <v>266</v>
      </c>
      <c r="B2421" t="s">
        <v>304</v>
      </c>
      <c r="C2421" s="1">
        <v>42051</v>
      </c>
      <c r="D2421" t="s">
        <v>8</v>
      </c>
      <c r="E2421">
        <v>24</v>
      </c>
      <c r="F2421">
        <v>8</v>
      </c>
      <c r="G2421" t="s">
        <v>276</v>
      </c>
      <c r="H2421" t="s">
        <v>71</v>
      </c>
      <c r="I2421" t="s">
        <v>8</v>
      </c>
    </row>
    <row r="2422" spans="1:9" hidden="1">
      <c r="A2422" t="s">
        <v>266</v>
      </c>
      <c r="B2422" t="s">
        <v>304</v>
      </c>
      <c r="C2422" s="1">
        <v>42058</v>
      </c>
      <c r="D2422" t="s">
        <v>30</v>
      </c>
      <c r="E2422">
        <v>8</v>
      </c>
      <c r="F2422">
        <v>9</v>
      </c>
      <c r="G2422" t="s">
        <v>276</v>
      </c>
      <c r="H2422" t="s">
        <v>71</v>
      </c>
      <c r="I2422" t="s">
        <v>30</v>
      </c>
    </row>
    <row r="2423" spans="1:9" hidden="1">
      <c r="A2423" t="s">
        <v>266</v>
      </c>
      <c r="B2423" t="s">
        <v>304</v>
      </c>
      <c r="C2423" s="1">
        <v>42058</v>
      </c>
      <c r="D2423" t="s">
        <v>8</v>
      </c>
      <c r="E2423">
        <v>32</v>
      </c>
      <c r="F2423">
        <v>9</v>
      </c>
      <c r="G2423" t="s">
        <v>276</v>
      </c>
      <c r="H2423" t="s">
        <v>71</v>
      </c>
      <c r="I2423" t="s">
        <v>8</v>
      </c>
    </row>
    <row r="2424" spans="1:9" hidden="1">
      <c r="A2424" t="s">
        <v>266</v>
      </c>
      <c r="B2424" t="s">
        <v>29</v>
      </c>
      <c r="C2424" s="1">
        <v>42065</v>
      </c>
      <c r="D2424" t="s">
        <v>8</v>
      </c>
      <c r="E2424">
        <v>40</v>
      </c>
      <c r="F2424">
        <v>10</v>
      </c>
      <c r="G2424" t="s">
        <v>276</v>
      </c>
      <c r="H2424" t="s">
        <v>73</v>
      </c>
      <c r="I2424" t="s">
        <v>8</v>
      </c>
    </row>
    <row r="2425" spans="1:9" hidden="1">
      <c r="A2425" t="s">
        <v>266</v>
      </c>
      <c r="B2425" t="s">
        <v>29</v>
      </c>
      <c r="C2425" s="1">
        <v>42072</v>
      </c>
      <c r="D2425" t="s">
        <v>8</v>
      </c>
      <c r="E2425">
        <v>40</v>
      </c>
      <c r="F2425">
        <v>11</v>
      </c>
      <c r="G2425" t="s">
        <v>276</v>
      </c>
      <c r="H2425" t="s">
        <v>73</v>
      </c>
      <c r="I2425" t="s">
        <v>8</v>
      </c>
    </row>
    <row r="2426" spans="1:9" hidden="1">
      <c r="A2426" t="s">
        <v>266</v>
      </c>
      <c r="B2426" t="s">
        <v>29</v>
      </c>
      <c r="C2426" s="1">
        <v>42079</v>
      </c>
      <c r="D2426" t="s">
        <v>8</v>
      </c>
      <c r="E2426">
        <v>40</v>
      </c>
      <c r="F2426">
        <v>12</v>
      </c>
      <c r="G2426" t="s">
        <v>276</v>
      </c>
      <c r="H2426" t="s">
        <v>73</v>
      </c>
      <c r="I2426" t="s">
        <v>8</v>
      </c>
    </row>
    <row r="2427" spans="1:9" hidden="1">
      <c r="A2427" t="s">
        <v>266</v>
      </c>
      <c r="B2427" t="s">
        <v>29</v>
      </c>
      <c r="C2427" s="1">
        <v>42086</v>
      </c>
      <c r="D2427" t="s">
        <v>8</v>
      </c>
      <c r="E2427">
        <v>40</v>
      </c>
      <c r="F2427">
        <v>13</v>
      </c>
      <c r="G2427" t="s">
        <v>276</v>
      </c>
      <c r="H2427" t="s">
        <v>73</v>
      </c>
      <c r="I2427" t="s">
        <v>8</v>
      </c>
    </row>
    <row r="2428" spans="1:9" hidden="1">
      <c r="A2428" t="s">
        <v>6</v>
      </c>
      <c r="B2428" t="s">
        <v>7</v>
      </c>
      <c r="C2428" s="1">
        <v>41736</v>
      </c>
      <c r="D2428" t="s">
        <v>13</v>
      </c>
      <c r="E2428">
        <v>16</v>
      </c>
      <c r="F2428">
        <v>15</v>
      </c>
      <c r="G2428" t="s">
        <v>285</v>
      </c>
      <c r="H2428" t="s">
        <v>71</v>
      </c>
      <c r="I2428" t="s">
        <v>13</v>
      </c>
    </row>
    <row r="2429" spans="1:9" hidden="1">
      <c r="A2429" t="s">
        <v>6</v>
      </c>
      <c r="B2429" t="s">
        <v>7</v>
      </c>
      <c r="C2429" s="1">
        <v>41743</v>
      </c>
      <c r="D2429" t="s">
        <v>19</v>
      </c>
      <c r="E2429">
        <v>8</v>
      </c>
      <c r="F2429">
        <v>16</v>
      </c>
      <c r="G2429" t="s">
        <v>285</v>
      </c>
      <c r="H2429" t="s">
        <v>71</v>
      </c>
      <c r="I2429" t="s">
        <v>225</v>
      </c>
    </row>
    <row r="2430" spans="1:9" hidden="1">
      <c r="A2430" t="s">
        <v>6</v>
      </c>
      <c r="B2430" t="s">
        <v>7</v>
      </c>
      <c r="C2430" s="1">
        <v>41743</v>
      </c>
      <c r="D2430" t="s">
        <v>25</v>
      </c>
      <c r="E2430">
        <v>32</v>
      </c>
      <c r="F2430">
        <v>16</v>
      </c>
      <c r="G2430" t="s">
        <v>285</v>
      </c>
      <c r="H2430" t="s">
        <v>71</v>
      </c>
      <c r="I2430" t="s">
        <v>205</v>
      </c>
    </row>
    <row r="2431" spans="1:9" hidden="1">
      <c r="A2431" t="s">
        <v>6</v>
      </c>
      <c r="B2431" t="s">
        <v>7</v>
      </c>
      <c r="C2431" s="1">
        <v>41750</v>
      </c>
      <c r="D2431" t="s">
        <v>25</v>
      </c>
      <c r="E2431">
        <v>24</v>
      </c>
      <c r="F2431">
        <v>17</v>
      </c>
      <c r="G2431" t="s">
        <v>285</v>
      </c>
      <c r="H2431" t="s">
        <v>71</v>
      </c>
      <c r="I2431" t="s">
        <v>205</v>
      </c>
    </row>
    <row r="2432" spans="1:9" hidden="1">
      <c r="A2432" t="s">
        <v>6</v>
      </c>
      <c r="B2432" t="s">
        <v>7</v>
      </c>
      <c r="C2432" s="1">
        <v>41750</v>
      </c>
      <c r="D2432" t="s">
        <v>23</v>
      </c>
      <c r="E2432">
        <v>16</v>
      </c>
      <c r="F2432">
        <v>17</v>
      </c>
      <c r="G2432" t="s">
        <v>285</v>
      </c>
      <c r="H2432" t="s">
        <v>71</v>
      </c>
      <c r="I2432" t="s">
        <v>236</v>
      </c>
    </row>
    <row r="2433" spans="1:9" hidden="1">
      <c r="A2433" t="s">
        <v>6</v>
      </c>
      <c r="B2433" t="s">
        <v>7</v>
      </c>
      <c r="C2433" s="1">
        <v>41757</v>
      </c>
      <c r="D2433" t="s">
        <v>34</v>
      </c>
      <c r="E2433">
        <v>2</v>
      </c>
      <c r="F2433">
        <v>18</v>
      </c>
      <c r="G2433" t="s">
        <v>285</v>
      </c>
      <c r="H2433" t="s">
        <v>71</v>
      </c>
      <c r="I2433" t="s">
        <v>34</v>
      </c>
    </row>
    <row r="2434" spans="1:9" hidden="1">
      <c r="A2434" t="s">
        <v>6</v>
      </c>
      <c r="B2434" t="s">
        <v>7</v>
      </c>
      <c r="C2434" s="1">
        <v>41757</v>
      </c>
      <c r="D2434" t="s">
        <v>30</v>
      </c>
      <c r="E2434">
        <v>8</v>
      </c>
      <c r="F2434">
        <v>18</v>
      </c>
      <c r="G2434" t="s">
        <v>285</v>
      </c>
      <c r="H2434" t="s">
        <v>71</v>
      </c>
      <c r="I2434" t="s">
        <v>30</v>
      </c>
    </row>
    <row r="2435" spans="1:9" hidden="1">
      <c r="A2435" t="s">
        <v>6</v>
      </c>
      <c r="B2435" t="s">
        <v>7</v>
      </c>
      <c r="C2435" s="1">
        <v>41757</v>
      </c>
      <c r="D2435" t="s">
        <v>17</v>
      </c>
      <c r="E2435">
        <v>30</v>
      </c>
      <c r="F2435">
        <v>18</v>
      </c>
      <c r="G2435" t="s">
        <v>285</v>
      </c>
      <c r="H2435" t="s">
        <v>71</v>
      </c>
      <c r="I2435" t="s">
        <v>226</v>
      </c>
    </row>
    <row r="2436" spans="1:9" hidden="1">
      <c r="A2436" t="s">
        <v>6</v>
      </c>
      <c r="B2436" t="s">
        <v>74</v>
      </c>
      <c r="C2436" s="1">
        <v>41764</v>
      </c>
      <c r="D2436" t="s">
        <v>63</v>
      </c>
      <c r="E2436">
        <v>4</v>
      </c>
      <c r="F2436">
        <v>19</v>
      </c>
      <c r="G2436" t="s">
        <v>285</v>
      </c>
      <c r="H2436" t="s">
        <v>71</v>
      </c>
      <c r="I2436" t="s">
        <v>63</v>
      </c>
    </row>
    <row r="2437" spans="1:9" hidden="1">
      <c r="A2437" t="s">
        <v>6</v>
      </c>
      <c r="B2437" t="s">
        <v>74</v>
      </c>
      <c r="C2437" s="1">
        <v>41764</v>
      </c>
      <c r="D2437" t="s">
        <v>23</v>
      </c>
      <c r="E2437">
        <v>28</v>
      </c>
      <c r="F2437">
        <v>19</v>
      </c>
      <c r="G2437" t="s">
        <v>285</v>
      </c>
      <c r="H2437" t="s">
        <v>71</v>
      </c>
      <c r="I2437" t="s">
        <v>236</v>
      </c>
    </row>
    <row r="2438" spans="1:9" hidden="1">
      <c r="A2438" t="s">
        <v>6</v>
      </c>
      <c r="B2438" t="s">
        <v>74</v>
      </c>
      <c r="C2438" s="1">
        <v>41764</v>
      </c>
      <c r="D2438" t="s">
        <v>14</v>
      </c>
      <c r="E2438">
        <v>8</v>
      </c>
      <c r="F2438">
        <v>19</v>
      </c>
      <c r="G2438" t="s">
        <v>285</v>
      </c>
      <c r="H2438" t="s">
        <v>71</v>
      </c>
      <c r="I2438" t="s">
        <v>258</v>
      </c>
    </row>
    <row r="2439" spans="1:9" hidden="1">
      <c r="A2439" t="s">
        <v>6</v>
      </c>
      <c r="B2439" t="s">
        <v>74</v>
      </c>
      <c r="C2439" s="1">
        <v>41771</v>
      </c>
      <c r="D2439" t="s">
        <v>13</v>
      </c>
      <c r="E2439">
        <v>32</v>
      </c>
      <c r="F2439">
        <v>20</v>
      </c>
      <c r="G2439" t="s">
        <v>285</v>
      </c>
      <c r="H2439" t="s">
        <v>71</v>
      </c>
      <c r="I2439" t="s">
        <v>13</v>
      </c>
    </row>
    <row r="2440" spans="1:9" hidden="1">
      <c r="A2440" t="s">
        <v>6</v>
      </c>
      <c r="B2440" t="s">
        <v>74</v>
      </c>
      <c r="C2440" s="1">
        <v>41771</v>
      </c>
      <c r="D2440" t="s">
        <v>62</v>
      </c>
      <c r="E2440">
        <v>2</v>
      </c>
      <c r="F2440">
        <v>20</v>
      </c>
      <c r="G2440" t="s">
        <v>285</v>
      </c>
      <c r="H2440" t="s">
        <v>71</v>
      </c>
      <c r="I2440" t="s">
        <v>227</v>
      </c>
    </row>
    <row r="2441" spans="1:9" hidden="1">
      <c r="A2441" t="s">
        <v>6</v>
      </c>
      <c r="B2441" t="s">
        <v>74</v>
      </c>
      <c r="C2441" s="1">
        <v>41771</v>
      </c>
      <c r="D2441" t="s">
        <v>23</v>
      </c>
      <c r="E2441">
        <v>6</v>
      </c>
      <c r="F2441">
        <v>20</v>
      </c>
      <c r="G2441" t="s">
        <v>285</v>
      </c>
      <c r="H2441" t="s">
        <v>71</v>
      </c>
      <c r="I2441" t="s">
        <v>236</v>
      </c>
    </row>
    <row r="2442" spans="1:9" hidden="1">
      <c r="A2442" t="s">
        <v>6</v>
      </c>
      <c r="B2442" t="s">
        <v>74</v>
      </c>
      <c r="C2442" s="1">
        <v>41778</v>
      </c>
      <c r="D2442" t="s">
        <v>9</v>
      </c>
      <c r="E2442">
        <v>37</v>
      </c>
      <c r="F2442">
        <v>21</v>
      </c>
      <c r="G2442" t="s">
        <v>285</v>
      </c>
      <c r="H2442" t="s">
        <v>71</v>
      </c>
      <c r="I2442" t="s">
        <v>9</v>
      </c>
    </row>
    <row r="2443" spans="1:9" hidden="1">
      <c r="A2443" t="s">
        <v>6</v>
      </c>
      <c r="B2443" t="s">
        <v>74</v>
      </c>
      <c r="C2443" s="1">
        <v>41778</v>
      </c>
      <c r="D2443" t="s">
        <v>23</v>
      </c>
      <c r="E2443">
        <v>3</v>
      </c>
      <c r="F2443">
        <v>21</v>
      </c>
      <c r="G2443" t="s">
        <v>285</v>
      </c>
      <c r="H2443" t="s">
        <v>71</v>
      </c>
      <c r="I2443" t="s">
        <v>236</v>
      </c>
    </row>
    <row r="2444" spans="1:9" hidden="1">
      <c r="A2444" t="s">
        <v>6</v>
      </c>
      <c r="B2444" t="s">
        <v>75</v>
      </c>
      <c r="C2444" s="1">
        <v>41792</v>
      </c>
      <c r="D2444" t="s">
        <v>65</v>
      </c>
      <c r="E2444">
        <v>4</v>
      </c>
      <c r="F2444">
        <v>23</v>
      </c>
      <c r="G2444" t="s">
        <v>285</v>
      </c>
      <c r="H2444" t="s">
        <v>71</v>
      </c>
      <c r="I2444" t="s">
        <v>240</v>
      </c>
    </row>
    <row r="2445" spans="1:9" hidden="1">
      <c r="A2445" t="s">
        <v>6</v>
      </c>
      <c r="B2445" t="s">
        <v>75</v>
      </c>
      <c r="C2445" s="1">
        <v>41792</v>
      </c>
      <c r="D2445" t="s">
        <v>105</v>
      </c>
      <c r="E2445">
        <v>28</v>
      </c>
      <c r="F2445">
        <v>23</v>
      </c>
      <c r="G2445" t="s">
        <v>285</v>
      </c>
      <c r="H2445" t="s">
        <v>71</v>
      </c>
      <c r="I2445" t="s">
        <v>264</v>
      </c>
    </row>
    <row r="2446" spans="1:9" hidden="1">
      <c r="A2446" t="s">
        <v>6</v>
      </c>
      <c r="B2446" t="s">
        <v>75</v>
      </c>
      <c r="C2446" s="1">
        <v>41792</v>
      </c>
      <c r="D2446" t="s">
        <v>23</v>
      </c>
      <c r="E2446">
        <v>8</v>
      </c>
      <c r="F2446">
        <v>23</v>
      </c>
      <c r="G2446" t="s">
        <v>285</v>
      </c>
      <c r="H2446" t="s">
        <v>71</v>
      </c>
      <c r="I2446" t="s">
        <v>236</v>
      </c>
    </row>
    <row r="2447" spans="1:9" hidden="1">
      <c r="A2447" t="s">
        <v>6</v>
      </c>
      <c r="B2447" t="s">
        <v>75</v>
      </c>
      <c r="C2447" s="1">
        <v>41799</v>
      </c>
      <c r="D2447" t="s">
        <v>12</v>
      </c>
      <c r="E2447">
        <v>8</v>
      </c>
      <c r="F2447">
        <v>24</v>
      </c>
      <c r="G2447" t="s">
        <v>285</v>
      </c>
      <c r="H2447" t="s">
        <v>71</v>
      </c>
      <c r="I2447" t="s">
        <v>206</v>
      </c>
    </row>
    <row r="2448" spans="1:9" hidden="1">
      <c r="A2448" t="s">
        <v>6</v>
      </c>
      <c r="B2448" t="s">
        <v>75</v>
      </c>
      <c r="C2448" s="1">
        <v>41799</v>
      </c>
      <c r="D2448" t="s">
        <v>15</v>
      </c>
      <c r="E2448">
        <v>8</v>
      </c>
      <c r="F2448">
        <v>24</v>
      </c>
      <c r="G2448" t="s">
        <v>285</v>
      </c>
      <c r="H2448" t="s">
        <v>71</v>
      </c>
      <c r="I2448" t="s">
        <v>233</v>
      </c>
    </row>
    <row r="2449" spans="1:9" hidden="1">
      <c r="A2449" t="s">
        <v>6</v>
      </c>
      <c r="B2449" t="s">
        <v>75</v>
      </c>
      <c r="C2449" s="1">
        <v>41799</v>
      </c>
      <c r="D2449" t="s">
        <v>105</v>
      </c>
      <c r="E2449">
        <v>24</v>
      </c>
      <c r="F2449">
        <v>24</v>
      </c>
      <c r="G2449" t="s">
        <v>285</v>
      </c>
      <c r="H2449" t="s">
        <v>71</v>
      </c>
      <c r="I2449" t="s">
        <v>264</v>
      </c>
    </row>
    <row r="2450" spans="1:9" hidden="1">
      <c r="A2450" t="s">
        <v>6</v>
      </c>
      <c r="B2450" t="s">
        <v>75</v>
      </c>
      <c r="C2450" s="1">
        <v>41806</v>
      </c>
      <c r="D2450" t="s">
        <v>88</v>
      </c>
      <c r="E2450">
        <v>8</v>
      </c>
      <c r="F2450">
        <v>25</v>
      </c>
      <c r="G2450" t="s">
        <v>285</v>
      </c>
      <c r="H2450" t="s">
        <v>71</v>
      </c>
      <c r="I2450" t="s">
        <v>234</v>
      </c>
    </row>
    <row r="2451" spans="1:9" hidden="1">
      <c r="A2451" t="s">
        <v>6</v>
      </c>
      <c r="B2451" t="s">
        <v>75</v>
      </c>
      <c r="C2451" s="1">
        <v>41806</v>
      </c>
      <c r="D2451" t="s">
        <v>83</v>
      </c>
      <c r="E2451">
        <v>8</v>
      </c>
      <c r="F2451">
        <v>25</v>
      </c>
      <c r="G2451" t="s">
        <v>285</v>
      </c>
      <c r="H2451" t="s">
        <v>71</v>
      </c>
      <c r="I2451" t="s">
        <v>218</v>
      </c>
    </row>
    <row r="2452" spans="1:9" hidden="1">
      <c r="A2452" t="s">
        <v>6</v>
      </c>
      <c r="B2452" t="s">
        <v>75</v>
      </c>
      <c r="C2452" s="1">
        <v>41806</v>
      </c>
      <c r="D2452" t="s">
        <v>23</v>
      </c>
      <c r="E2452">
        <v>24</v>
      </c>
      <c r="F2452">
        <v>25</v>
      </c>
      <c r="G2452" t="s">
        <v>285</v>
      </c>
      <c r="H2452" t="s">
        <v>71</v>
      </c>
      <c r="I2452" t="s">
        <v>236</v>
      </c>
    </row>
    <row r="2453" spans="1:9" hidden="1">
      <c r="A2453" t="s">
        <v>6</v>
      </c>
      <c r="B2453" t="s">
        <v>75</v>
      </c>
      <c r="C2453" s="1">
        <v>41813</v>
      </c>
      <c r="D2453" t="s">
        <v>83</v>
      </c>
      <c r="E2453">
        <v>40</v>
      </c>
      <c r="F2453">
        <v>26</v>
      </c>
      <c r="G2453" t="s">
        <v>285</v>
      </c>
      <c r="H2453" t="s">
        <v>71</v>
      </c>
      <c r="I2453" t="s">
        <v>218</v>
      </c>
    </row>
    <row r="2454" spans="1:9" hidden="1">
      <c r="A2454" t="s">
        <v>6</v>
      </c>
      <c r="B2454" t="s">
        <v>75</v>
      </c>
      <c r="C2454" s="1">
        <v>41820</v>
      </c>
      <c r="D2454" t="s">
        <v>62</v>
      </c>
      <c r="E2454">
        <v>24</v>
      </c>
      <c r="F2454">
        <v>27</v>
      </c>
      <c r="G2454" t="s">
        <v>285</v>
      </c>
      <c r="H2454" t="s">
        <v>71</v>
      </c>
      <c r="I2454" t="s">
        <v>227</v>
      </c>
    </row>
    <row r="2455" spans="1:9" hidden="1">
      <c r="A2455" t="s">
        <v>6</v>
      </c>
      <c r="B2455" t="s">
        <v>75</v>
      </c>
      <c r="C2455" s="1">
        <v>41820</v>
      </c>
      <c r="D2455" t="s">
        <v>23</v>
      </c>
      <c r="E2455">
        <v>16</v>
      </c>
      <c r="F2455">
        <v>27</v>
      </c>
      <c r="G2455" t="s">
        <v>285</v>
      </c>
      <c r="H2455" t="s">
        <v>71</v>
      </c>
      <c r="I2455" t="s">
        <v>236</v>
      </c>
    </row>
    <row r="2456" spans="1:9" hidden="1">
      <c r="A2456" t="s">
        <v>6</v>
      </c>
      <c r="B2456" t="s">
        <v>77</v>
      </c>
      <c r="C2456" s="1">
        <v>41827</v>
      </c>
      <c r="D2456" t="s">
        <v>78</v>
      </c>
      <c r="E2456">
        <v>40</v>
      </c>
      <c r="F2456">
        <v>28</v>
      </c>
      <c r="G2456" t="s">
        <v>285</v>
      </c>
      <c r="H2456" t="s">
        <v>71</v>
      </c>
      <c r="I2456" t="s">
        <v>208</v>
      </c>
    </row>
    <row r="2457" spans="1:9" hidden="1">
      <c r="A2457" t="s">
        <v>6</v>
      </c>
      <c r="B2457" t="s">
        <v>77</v>
      </c>
      <c r="C2457" s="1">
        <v>41834</v>
      </c>
      <c r="D2457" t="s">
        <v>83</v>
      </c>
      <c r="E2457">
        <v>24</v>
      </c>
      <c r="F2457">
        <v>29</v>
      </c>
      <c r="G2457" t="s">
        <v>285</v>
      </c>
      <c r="H2457" t="s">
        <v>71</v>
      </c>
      <c r="I2457" t="s">
        <v>218</v>
      </c>
    </row>
    <row r="2458" spans="1:9" hidden="1">
      <c r="A2458" t="s">
        <v>6</v>
      </c>
      <c r="B2458" t="s">
        <v>77</v>
      </c>
      <c r="C2458" s="1">
        <v>41834</v>
      </c>
      <c r="D2458" t="s">
        <v>96</v>
      </c>
      <c r="E2458">
        <v>16</v>
      </c>
      <c r="F2458">
        <v>29</v>
      </c>
      <c r="G2458" t="s">
        <v>285</v>
      </c>
      <c r="H2458" t="s">
        <v>71</v>
      </c>
      <c r="I2458" t="s">
        <v>239</v>
      </c>
    </row>
    <row r="2459" spans="1:9" hidden="1">
      <c r="A2459" t="s">
        <v>6</v>
      </c>
      <c r="B2459" t="s">
        <v>77</v>
      </c>
      <c r="C2459" s="1">
        <v>41841</v>
      </c>
      <c r="D2459" t="s">
        <v>91</v>
      </c>
      <c r="E2459">
        <v>16</v>
      </c>
      <c r="F2459">
        <v>30</v>
      </c>
      <c r="G2459" t="s">
        <v>285</v>
      </c>
      <c r="H2459" t="s">
        <v>71</v>
      </c>
      <c r="I2459" t="s">
        <v>222</v>
      </c>
    </row>
    <row r="2460" spans="1:9" hidden="1">
      <c r="A2460" t="s">
        <v>6</v>
      </c>
      <c r="B2460" t="s">
        <v>77</v>
      </c>
      <c r="C2460" s="1">
        <v>41841</v>
      </c>
      <c r="D2460" t="s">
        <v>96</v>
      </c>
      <c r="E2460">
        <v>24</v>
      </c>
      <c r="F2460">
        <v>30</v>
      </c>
      <c r="G2460" t="s">
        <v>285</v>
      </c>
      <c r="H2460" t="s">
        <v>71</v>
      </c>
      <c r="I2460" t="s">
        <v>239</v>
      </c>
    </row>
    <row r="2461" spans="1:9" hidden="1">
      <c r="A2461" t="s">
        <v>6</v>
      </c>
      <c r="B2461" t="s">
        <v>77</v>
      </c>
      <c r="C2461" s="1">
        <v>41848</v>
      </c>
      <c r="D2461" t="s">
        <v>66</v>
      </c>
      <c r="E2461">
        <v>40</v>
      </c>
      <c r="F2461">
        <v>31</v>
      </c>
      <c r="G2461" t="s">
        <v>285</v>
      </c>
      <c r="H2461" t="s">
        <v>71</v>
      </c>
      <c r="I2461" t="s">
        <v>231</v>
      </c>
    </row>
    <row r="2462" spans="1:9">
      <c r="A2462" t="s">
        <v>6</v>
      </c>
      <c r="B2462" t="s">
        <v>79</v>
      </c>
      <c r="C2462" s="1">
        <v>41855</v>
      </c>
      <c r="D2462" t="s">
        <v>34</v>
      </c>
      <c r="E2462">
        <v>24</v>
      </c>
      <c r="F2462">
        <v>32</v>
      </c>
      <c r="G2462" t="s">
        <v>285</v>
      </c>
      <c r="H2462" t="s">
        <v>71</v>
      </c>
      <c r="I2462" t="s">
        <v>34</v>
      </c>
    </row>
    <row r="2463" spans="1:9">
      <c r="A2463" t="s">
        <v>6</v>
      </c>
      <c r="B2463" t="s">
        <v>79</v>
      </c>
      <c r="C2463" s="1">
        <v>41855</v>
      </c>
      <c r="D2463" t="s">
        <v>66</v>
      </c>
      <c r="E2463">
        <v>16</v>
      </c>
      <c r="F2463">
        <v>32</v>
      </c>
      <c r="G2463" t="s">
        <v>285</v>
      </c>
      <c r="H2463" t="s">
        <v>71</v>
      </c>
      <c r="I2463" t="s">
        <v>231</v>
      </c>
    </row>
    <row r="2464" spans="1:9">
      <c r="A2464" t="s">
        <v>6</v>
      </c>
      <c r="B2464" t="s">
        <v>79</v>
      </c>
      <c r="C2464" s="1">
        <v>41862</v>
      </c>
      <c r="D2464" t="s">
        <v>34</v>
      </c>
      <c r="E2464">
        <v>24</v>
      </c>
      <c r="F2464">
        <v>33</v>
      </c>
      <c r="G2464" t="s">
        <v>285</v>
      </c>
      <c r="H2464" t="s">
        <v>71</v>
      </c>
      <c r="I2464" t="s">
        <v>34</v>
      </c>
    </row>
    <row r="2465" spans="1:9">
      <c r="A2465" t="s">
        <v>6</v>
      </c>
      <c r="B2465" t="s">
        <v>79</v>
      </c>
      <c r="C2465" s="1">
        <v>41862</v>
      </c>
      <c r="D2465" t="s">
        <v>23</v>
      </c>
      <c r="E2465">
        <v>16</v>
      </c>
      <c r="F2465">
        <v>33</v>
      </c>
      <c r="G2465" t="s">
        <v>285</v>
      </c>
      <c r="H2465" t="s">
        <v>71</v>
      </c>
      <c r="I2465" t="s">
        <v>236</v>
      </c>
    </row>
    <row r="2466" spans="1:9">
      <c r="A2466" t="s">
        <v>6</v>
      </c>
      <c r="B2466" t="s">
        <v>79</v>
      </c>
      <c r="C2466" s="1">
        <v>41869</v>
      </c>
      <c r="D2466" t="s">
        <v>78</v>
      </c>
      <c r="E2466">
        <v>24</v>
      </c>
      <c r="F2466">
        <v>34</v>
      </c>
      <c r="G2466" t="s">
        <v>285</v>
      </c>
      <c r="H2466" t="s">
        <v>71</v>
      </c>
      <c r="I2466" t="s">
        <v>208</v>
      </c>
    </row>
    <row r="2467" spans="1:9">
      <c r="A2467" t="s">
        <v>6</v>
      </c>
      <c r="B2467" t="s">
        <v>79</v>
      </c>
      <c r="C2467" s="1">
        <v>41869</v>
      </c>
      <c r="D2467" t="s">
        <v>23</v>
      </c>
      <c r="E2467">
        <v>16</v>
      </c>
      <c r="F2467">
        <v>34</v>
      </c>
      <c r="G2467" t="s">
        <v>285</v>
      </c>
      <c r="H2467" t="s">
        <v>71</v>
      </c>
      <c r="I2467" t="s">
        <v>236</v>
      </c>
    </row>
    <row r="2468" spans="1:9">
      <c r="A2468" t="s">
        <v>6</v>
      </c>
      <c r="B2468" t="s">
        <v>79</v>
      </c>
      <c r="C2468" s="1">
        <v>41876</v>
      </c>
      <c r="D2468" t="s">
        <v>78</v>
      </c>
      <c r="E2468">
        <v>20</v>
      </c>
      <c r="F2468">
        <v>35</v>
      </c>
      <c r="G2468" t="s">
        <v>285</v>
      </c>
      <c r="H2468" t="s">
        <v>71</v>
      </c>
      <c r="I2468" t="s">
        <v>208</v>
      </c>
    </row>
    <row r="2469" spans="1:9">
      <c r="A2469" t="s">
        <v>6</v>
      </c>
      <c r="B2469" t="s">
        <v>79</v>
      </c>
      <c r="C2469" s="1">
        <v>41876</v>
      </c>
      <c r="D2469" t="s">
        <v>9</v>
      </c>
      <c r="E2469">
        <v>20</v>
      </c>
      <c r="F2469">
        <v>35</v>
      </c>
      <c r="G2469" t="s">
        <v>285</v>
      </c>
      <c r="H2469" t="s">
        <v>71</v>
      </c>
      <c r="I2469" t="s">
        <v>9</v>
      </c>
    </row>
    <row r="2470" spans="1:9" hidden="1">
      <c r="A2470" t="s">
        <v>6</v>
      </c>
      <c r="B2470" t="s">
        <v>81</v>
      </c>
      <c r="C2470" s="1">
        <v>41883</v>
      </c>
      <c r="D2470" t="s">
        <v>23</v>
      </c>
      <c r="E2470">
        <v>16</v>
      </c>
      <c r="F2470">
        <v>36</v>
      </c>
      <c r="G2470" t="s">
        <v>285</v>
      </c>
      <c r="H2470" t="s">
        <v>71</v>
      </c>
      <c r="I2470" t="s">
        <v>236</v>
      </c>
    </row>
    <row r="2471" spans="1:9" hidden="1">
      <c r="A2471" t="s">
        <v>6</v>
      </c>
      <c r="B2471" t="s">
        <v>81</v>
      </c>
      <c r="C2471" s="1">
        <v>41883</v>
      </c>
      <c r="D2471" t="s">
        <v>66</v>
      </c>
      <c r="E2471">
        <v>24</v>
      </c>
      <c r="F2471">
        <v>36</v>
      </c>
      <c r="G2471" t="s">
        <v>285</v>
      </c>
      <c r="H2471" t="s">
        <v>71</v>
      </c>
      <c r="I2471" t="s">
        <v>231</v>
      </c>
    </row>
    <row r="2472" spans="1:9" hidden="1">
      <c r="A2472" t="s">
        <v>6</v>
      </c>
      <c r="B2472" t="s">
        <v>81</v>
      </c>
      <c r="C2472" s="1">
        <v>41890</v>
      </c>
      <c r="D2472" t="s">
        <v>179</v>
      </c>
      <c r="E2472">
        <v>8</v>
      </c>
      <c r="F2472">
        <v>37</v>
      </c>
      <c r="G2472" t="s">
        <v>285</v>
      </c>
      <c r="H2472" t="s">
        <v>71</v>
      </c>
      <c r="I2472" t="s">
        <v>252</v>
      </c>
    </row>
    <row r="2473" spans="1:9" hidden="1">
      <c r="A2473" t="s">
        <v>6</v>
      </c>
      <c r="B2473" t="s">
        <v>81</v>
      </c>
      <c r="C2473" s="1">
        <v>41890</v>
      </c>
      <c r="D2473" t="s">
        <v>62</v>
      </c>
      <c r="E2473">
        <v>32</v>
      </c>
      <c r="F2473">
        <v>37</v>
      </c>
      <c r="G2473" t="s">
        <v>285</v>
      </c>
      <c r="H2473" t="s">
        <v>71</v>
      </c>
      <c r="I2473" t="s">
        <v>227</v>
      </c>
    </row>
    <row r="2474" spans="1:9" hidden="1">
      <c r="A2474" t="s">
        <v>6</v>
      </c>
      <c r="B2474" t="s">
        <v>81</v>
      </c>
      <c r="C2474" s="1">
        <v>41897</v>
      </c>
      <c r="D2474" t="s">
        <v>16</v>
      </c>
      <c r="E2474">
        <v>14</v>
      </c>
      <c r="F2474">
        <v>38</v>
      </c>
      <c r="G2474" t="s">
        <v>285</v>
      </c>
      <c r="H2474" t="s">
        <v>71</v>
      </c>
      <c r="I2474" t="s">
        <v>16</v>
      </c>
    </row>
    <row r="2475" spans="1:9" hidden="1">
      <c r="A2475" t="s">
        <v>6</v>
      </c>
      <c r="B2475" t="s">
        <v>81</v>
      </c>
      <c r="C2475" s="1">
        <v>41897</v>
      </c>
      <c r="D2475" t="s">
        <v>62</v>
      </c>
      <c r="E2475">
        <v>16</v>
      </c>
      <c r="F2475">
        <v>38</v>
      </c>
      <c r="G2475" t="s">
        <v>285</v>
      </c>
      <c r="H2475" t="s">
        <v>71</v>
      </c>
      <c r="I2475" t="s">
        <v>227</v>
      </c>
    </row>
    <row r="2476" spans="1:9" hidden="1">
      <c r="A2476" t="s">
        <v>6</v>
      </c>
      <c r="B2476" t="s">
        <v>81</v>
      </c>
      <c r="C2476" s="1">
        <v>41897</v>
      </c>
      <c r="D2476" t="s">
        <v>178</v>
      </c>
      <c r="E2476">
        <v>10</v>
      </c>
      <c r="F2476">
        <v>38</v>
      </c>
      <c r="G2476" t="s">
        <v>285</v>
      </c>
      <c r="H2476" t="s">
        <v>71</v>
      </c>
      <c r="I2476" t="s">
        <v>244</v>
      </c>
    </row>
    <row r="2477" spans="1:9" hidden="1">
      <c r="A2477" t="s">
        <v>6</v>
      </c>
      <c r="B2477" t="s">
        <v>81</v>
      </c>
      <c r="C2477" s="1">
        <v>41904</v>
      </c>
      <c r="D2477" t="s">
        <v>16</v>
      </c>
      <c r="E2477">
        <v>16</v>
      </c>
      <c r="F2477">
        <v>39</v>
      </c>
      <c r="G2477" t="s">
        <v>285</v>
      </c>
      <c r="H2477" t="s">
        <v>71</v>
      </c>
      <c r="I2477" t="s">
        <v>16</v>
      </c>
    </row>
    <row r="2478" spans="1:9" hidden="1">
      <c r="A2478" t="s">
        <v>6</v>
      </c>
      <c r="B2478" t="s">
        <v>81</v>
      </c>
      <c r="C2478" s="1">
        <v>41904</v>
      </c>
      <c r="D2478" t="s">
        <v>66</v>
      </c>
      <c r="E2478">
        <v>24</v>
      </c>
      <c r="F2478">
        <v>39</v>
      </c>
      <c r="G2478" t="s">
        <v>285</v>
      </c>
      <c r="H2478" t="s">
        <v>71</v>
      </c>
      <c r="I2478" t="s">
        <v>231</v>
      </c>
    </row>
    <row r="2479" spans="1:9" hidden="1">
      <c r="A2479" t="s">
        <v>6</v>
      </c>
      <c r="B2479" t="s">
        <v>81</v>
      </c>
      <c r="C2479" s="1">
        <v>41911</v>
      </c>
      <c r="D2479" t="s">
        <v>30</v>
      </c>
      <c r="E2479">
        <v>24</v>
      </c>
      <c r="F2479">
        <v>40</v>
      </c>
      <c r="G2479" t="s">
        <v>285</v>
      </c>
      <c r="H2479" t="s">
        <v>71</v>
      </c>
      <c r="I2479" t="s">
        <v>30</v>
      </c>
    </row>
    <row r="2480" spans="1:9" hidden="1">
      <c r="A2480" t="s">
        <v>6</v>
      </c>
      <c r="B2480" t="s">
        <v>81</v>
      </c>
      <c r="C2480" s="1">
        <v>41911</v>
      </c>
      <c r="D2480" t="s">
        <v>62</v>
      </c>
      <c r="E2480">
        <v>16</v>
      </c>
      <c r="F2480">
        <v>40</v>
      </c>
      <c r="G2480" t="s">
        <v>285</v>
      </c>
      <c r="H2480" t="s">
        <v>71</v>
      </c>
      <c r="I2480" t="s">
        <v>227</v>
      </c>
    </row>
    <row r="2481" spans="1:9" hidden="1">
      <c r="A2481" t="s">
        <v>6</v>
      </c>
      <c r="B2481" t="s">
        <v>183</v>
      </c>
      <c r="C2481" s="1">
        <v>41918</v>
      </c>
      <c r="D2481" t="s">
        <v>30</v>
      </c>
      <c r="E2481">
        <v>40</v>
      </c>
      <c r="F2481">
        <v>41</v>
      </c>
      <c r="G2481" t="s">
        <v>285</v>
      </c>
      <c r="H2481" t="s">
        <v>71</v>
      </c>
      <c r="I2481" t="s">
        <v>30</v>
      </c>
    </row>
    <row r="2482" spans="1:9" hidden="1">
      <c r="A2482" t="s">
        <v>6</v>
      </c>
      <c r="B2482" t="s">
        <v>183</v>
      </c>
      <c r="C2482" s="1">
        <v>41925</v>
      </c>
      <c r="D2482" t="s">
        <v>103</v>
      </c>
      <c r="E2482">
        <v>16</v>
      </c>
      <c r="F2482">
        <v>42</v>
      </c>
      <c r="G2482" t="s">
        <v>285</v>
      </c>
      <c r="H2482" t="s">
        <v>71</v>
      </c>
      <c r="I2482" t="s">
        <v>246</v>
      </c>
    </row>
    <row r="2483" spans="1:9" hidden="1">
      <c r="A2483" t="s">
        <v>6</v>
      </c>
      <c r="B2483" t="s">
        <v>183</v>
      </c>
      <c r="C2483" s="1">
        <v>41925</v>
      </c>
      <c r="D2483" t="s">
        <v>62</v>
      </c>
      <c r="E2483">
        <v>16</v>
      </c>
      <c r="F2483">
        <v>42</v>
      </c>
      <c r="G2483" t="s">
        <v>285</v>
      </c>
      <c r="H2483" t="s">
        <v>71</v>
      </c>
      <c r="I2483" t="s">
        <v>227</v>
      </c>
    </row>
    <row r="2484" spans="1:9" hidden="1">
      <c r="A2484" t="s">
        <v>6</v>
      </c>
      <c r="B2484" t="s">
        <v>183</v>
      </c>
      <c r="C2484" s="1">
        <v>41925</v>
      </c>
      <c r="D2484" t="s">
        <v>23</v>
      </c>
      <c r="E2484">
        <v>8</v>
      </c>
      <c r="F2484">
        <v>42</v>
      </c>
      <c r="G2484" t="s">
        <v>285</v>
      </c>
      <c r="H2484" t="s">
        <v>71</v>
      </c>
      <c r="I2484" t="s">
        <v>236</v>
      </c>
    </row>
    <row r="2485" spans="1:9" hidden="1">
      <c r="A2485" t="s">
        <v>6</v>
      </c>
      <c r="B2485" t="s">
        <v>183</v>
      </c>
      <c r="C2485" s="1">
        <v>41932</v>
      </c>
      <c r="D2485" t="s">
        <v>78</v>
      </c>
      <c r="E2485">
        <v>16</v>
      </c>
      <c r="F2485">
        <v>43</v>
      </c>
      <c r="G2485" t="s">
        <v>285</v>
      </c>
      <c r="H2485" t="s">
        <v>71</v>
      </c>
      <c r="I2485" t="s">
        <v>208</v>
      </c>
    </row>
    <row r="2486" spans="1:9" hidden="1">
      <c r="A2486" t="s">
        <v>6</v>
      </c>
      <c r="B2486" t="s">
        <v>183</v>
      </c>
      <c r="C2486" s="1">
        <v>41932</v>
      </c>
      <c r="D2486" t="s">
        <v>9</v>
      </c>
      <c r="E2486">
        <v>8</v>
      </c>
      <c r="F2486">
        <v>43</v>
      </c>
      <c r="G2486" t="s">
        <v>285</v>
      </c>
      <c r="H2486" t="s">
        <v>71</v>
      </c>
      <c r="I2486" t="s">
        <v>9</v>
      </c>
    </row>
    <row r="2487" spans="1:9" hidden="1">
      <c r="A2487" t="s">
        <v>6</v>
      </c>
      <c r="B2487" t="s">
        <v>183</v>
      </c>
      <c r="C2487" s="1">
        <v>41932</v>
      </c>
      <c r="D2487" t="s">
        <v>62</v>
      </c>
      <c r="E2487">
        <v>8</v>
      </c>
      <c r="F2487">
        <v>43</v>
      </c>
      <c r="G2487" t="s">
        <v>285</v>
      </c>
      <c r="H2487" t="s">
        <v>71</v>
      </c>
      <c r="I2487" t="s">
        <v>227</v>
      </c>
    </row>
    <row r="2488" spans="1:9" hidden="1">
      <c r="A2488" t="s">
        <v>6</v>
      </c>
      <c r="B2488" t="s">
        <v>183</v>
      </c>
      <c r="C2488" s="1">
        <v>41932</v>
      </c>
      <c r="D2488" t="s">
        <v>66</v>
      </c>
      <c r="E2488">
        <v>8</v>
      </c>
      <c r="F2488">
        <v>43</v>
      </c>
      <c r="G2488" t="s">
        <v>285</v>
      </c>
      <c r="H2488" t="s">
        <v>71</v>
      </c>
      <c r="I2488" t="s">
        <v>231</v>
      </c>
    </row>
    <row r="2489" spans="1:9" hidden="1">
      <c r="A2489" t="s">
        <v>6</v>
      </c>
      <c r="B2489" t="s">
        <v>183</v>
      </c>
      <c r="C2489" s="1">
        <v>41939</v>
      </c>
      <c r="D2489" t="s">
        <v>103</v>
      </c>
      <c r="E2489">
        <v>2</v>
      </c>
      <c r="F2489">
        <v>44</v>
      </c>
      <c r="G2489" t="s">
        <v>285</v>
      </c>
      <c r="H2489" t="s">
        <v>71</v>
      </c>
      <c r="I2489" t="s">
        <v>246</v>
      </c>
    </row>
    <row r="2490" spans="1:9" hidden="1">
      <c r="A2490" t="s">
        <v>6</v>
      </c>
      <c r="B2490" t="s">
        <v>183</v>
      </c>
      <c r="C2490" s="1">
        <v>41939</v>
      </c>
      <c r="D2490" t="s">
        <v>9</v>
      </c>
      <c r="E2490">
        <v>6</v>
      </c>
      <c r="F2490">
        <v>44</v>
      </c>
      <c r="G2490" t="s">
        <v>285</v>
      </c>
      <c r="H2490" t="s">
        <v>71</v>
      </c>
      <c r="I2490" t="s">
        <v>9</v>
      </c>
    </row>
    <row r="2491" spans="1:9" hidden="1">
      <c r="A2491" t="s">
        <v>6</v>
      </c>
      <c r="B2491" t="s">
        <v>183</v>
      </c>
      <c r="C2491" s="1">
        <v>41939</v>
      </c>
      <c r="D2491" t="s">
        <v>62</v>
      </c>
      <c r="E2491">
        <v>32</v>
      </c>
      <c r="F2491">
        <v>44</v>
      </c>
      <c r="G2491" t="s">
        <v>285</v>
      </c>
      <c r="H2491" t="s">
        <v>71</v>
      </c>
      <c r="I2491" t="s">
        <v>227</v>
      </c>
    </row>
    <row r="2492" spans="1:9" hidden="1">
      <c r="A2492" t="s">
        <v>6</v>
      </c>
      <c r="B2492" t="s">
        <v>185</v>
      </c>
      <c r="C2492" s="1">
        <v>41946</v>
      </c>
      <c r="D2492" t="s">
        <v>62</v>
      </c>
      <c r="E2492">
        <v>40</v>
      </c>
      <c r="F2492">
        <v>45</v>
      </c>
      <c r="G2492" t="s">
        <v>285</v>
      </c>
      <c r="H2492" t="s">
        <v>71</v>
      </c>
      <c r="I2492" t="s">
        <v>227</v>
      </c>
    </row>
    <row r="2493" spans="1:9" hidden="1">
      <c r="A2493" t="s">
        <v>6</v>
      </c>
      <c r="B2493" t="s">
        <v>185</v>
      </c>
      <c r="C2493" s="1">
        <v>41953</v>
      </c>
      <c r="D2493" t="s">
        <v>62</v>
      </c>
      <c r="E2493">
        <v>40</v>
      </c>
      <c r="F2493">
        <v>46</v>
      </c>
      <c r="G2493" t="s">
        <v>285</v>
      </c>
      <c r="H2493" t="s">
        <v>71</v>
      </c>
      <c r="I2493" t="s">
        <v>227</v>
      </c>
    </row>
    <row r="2494" spans="1:9" hidden="1">
      <c r="A2494" t="s">
        <v>6</v>
      </c>
      <c r="B2494" t="s">
        <v>185</v>
      </c>
      <c r="C2494" s="1">
        <v>41960</v>
      </c>
      <c r="D2494" t="s">
        <v>62</v>
      </c>
      <c r="E2494">
        <v>40</v>
      </c>
      <c r="F2494">
        <v>47</v>
      </c>
      <c r="G2494" t="s">
        <v>285</v>
      </c>
      <c r="H2494" t="s">
        <v>71</v>
      </c>
      <c r="I2494" t="s">
        <v>227</v>
      </c>
    </row>
    <row r="2495" spans="1:9" hidden="1">
      <c r="A2495" t="s">
        <v>6</v>
      </c>
      <c r="B2495" t="s">
        <v>185</v>
      </c>
      <c r="C2495" s="1">
        <v>41967</v>
      </c>
      <c r="D2495" t="s">
        <v>62</v>
      </c>
      <c r="E2495">
        <v>40</v>
      </c>
      <c r="F2495">
        <v>48</v>
      </c>
      <c r="G2495" t="s">
        <v>285</v>
      </c>
      <c r="H2495" t="s">
        <v>71</v>
      </c>
      <c r="I2495" t="s">
        <v>227</v>
      </c>
    </row>
    <row r="2496" spans="1:9" hidden="1">
      <c r="A2496" t="s">
        <v>6</v>
      </c>
      <c r="B2496" t="s">
        <v>187</v>
      </c>
      <c r="C2496" s="1">
        <v>42002</v>
      </c>
      <c r="D2496" t="s">
        <v>30</v>
      </c>
      <c r="E2496">
        <v>8</v>
      </c>
      <c r="F2496">
        <v>1</v>
      </c>
      <c r="G2496" t="s">
        <v>285</v>
      </c>
      <c r="H2496" t="s">
        <v>71</v>
      </c>
      <c r="I2496" t="s">
        <v>30</v>
      </c>
    </row>
    <row r="2497" spans="1:9" hidden="1">
      <c r="A2497" t="s">
        <v>6</v>
      </c>
      <c r="B2497" t="s">
        <v>187</v>
      </c>
      <c r="C2497" s="1">
        <v>42002</v>
      </c>
      <c r="D2497" t="s">
        <v>62</v>
      </c>
      <c r="E2497">
        <v>32</v>
      </c>
      <c r="F2497">
        <v>1</v>
      </c>
      <c r="G2497" t="s">
        <v>285</v>
      </c>
      <c r="H2497" t="s">
        <v>71</v>
      </c>
      <c r="I2497" t="s">
        <v>227</v>
      </c>
    </row>
    <row r="2498" spans="1:9" hidden="1">
      <c r="A2498" t="s">
        <v>6</v>
      </c>
      <c r="B2498" t="s">
        <v>187</v>
      </c>
      <c r="C2498" s="1">
        <v>41974</v>
      </c>
      <c r="D2498" t="s">
        <v>62</v>
      </c>
      <c r="E2498">
        <v>40</v>
      </c>
      <c r="F2498">
        <v>49</v>
      </c>
      <c r="G2498" t="s">
        <v>285</v>
      </c>
      <c r="H2498" t="s">
        <v>71</v>
      </c>
      <c r="I2498" t="s">
        <v>227</v>
      </c>
    </row>
    <row r="2499" spans="1:9" hidden="1">
      <c r="A2499" t="s">
        <v>6</v>
      </c>
      <c r="B2499" t="s">
        <v>187</v>
      </c>
      <c r="C2499" s="1">
        <v>41981</v>
      </c>
      <c r="D2499" t="s">
        <v>199</v>
      </c>
      <c r="E2499">
        <v>16</v>
      </c>
      <c r="F2499">
        <v>50</v>
      </c>
      <c r="G2499" t="s">
        <v>285</v>
      </c>
      <c r="H2499" t="s">
        <v>71</v>
      </c>
      <c r="I2499" t="s">
        <v>262</v>
      </c>
    </row>
    <row r="2500" spans="1:9" hidden="1">
      <c r="A2500" t="s">
        <v>6</v>
      </c>
      <c r="B2500" t="s">
        <v>187</v>
      </c>
      <c r="C2500" s="1">
        <v>41981</v>
      </c>
      <c r="D2500" t="s">
        <v>62</v>
      </c>
      <c r="E2500">
        <v>24</v>
      </c>
      <c r="F2500">
        <v>50</v>
      </c>
      <c r="G2500" t="s">
        <v>285</v>
      </c>
      <c r="H2500" t="s">
        <v>71</v>
      </c>
      <c r="I2500" t="s">
        <v>227</v>
      </c>
    </row>
    <row r="2501" spans="1:9" hidden="1">
      <c r="A2501" t="s">
        <v>6</v>
      </c>
      <c r="B2501" t="s">
        <v>187</v>
      </c>
      <c r="C2501" s="1">
        <v>41988</v>
      </c>
      <c r="D2501" t="s">
        <v>197</v>
      </c>
      <c r="E2501">
        <v>8</v>
      </c>
      <c r="F2501">
        <v>51</v>
      </c>
      <c r="G2501" t="s">
        <v>285</v>
      </c>
      <c r="H2501" t="s">
        <v>71</v>
      </c>
      <c r="I2501" t="s">
        <v>249</v>
      </c>
    </row>
    <row r="2502" spans="1:9" hidden="1">
      <c r="A2502" t="s">
        <v>6</v>
      </c>
      <c r="B2502" t="s">
        <v>187</v>
      </c>
      <c r="C2502" s="1">
        <v>41988</v>
      </c>
      <c r="D2502" t="s">
        <v>62</v>
      </c>
      <c r="E2502">
        <v>16</v>
      </c>
      <c r="F2502">
        <v>51</v>
      </c>
      <c r="G2502" t="s">
        <v>285</v>
      </c>
      <c r="H2502" t="s">
        <v>71</v>
      </c>
      <c r="I2502" t="s">
        <v>227</v>
      </c>
    </row>
    <row r="2503" spans="1:9" hidden="1">
      <c r="A2503" t="s">
        <v>6</v>
      </c>
      <c r="B2503" t="s">
        <v>187</v>
      </c>
      <c r="C2503" s="1">
        <v>41988</v>
      </c>
      <c r="D2503" t="s">
        <v>198</v>
      </c>
      <c r="E2503">
        <v>16</v>
      </c>
      <c r="F2503">
        <v>51</v>
      </c>
      <c r="G2503" t="s">
        <v>285</v>
      </c>
      <c r="H2503" t="s">
        <v>71</v>
      </c>
      <c r="I2503" t="s">
        <v>251</v>
      </c>
    </row>
    <row r="2504" spans="1:9" hidden="1">
      <c r="A2504" t="s">
        <v>6</v>
      </c>
      <c r="B2504" t="s">
        <v>187</v>
      </c>
      <c r="C2504" s="1">
        <v>41995</v>
      </c>
      <c r="D2504" t="s">
        <v>62</v>
      </c>
      <c r="E2504">
        <v>40</v>
      </c>
      <c r="F2504">
        <v>52</v>
      </c>
      <c r="G2504" t="s">
        <v>285</v>
      </c>
      <c r="H2504" t="s">
        <v>71</v>
      </c>
      <c r="I2504" t="s">
        <v>227</v>
      </c>
    </row>
    <row r="2505" spans="1:9" hidden="1">
      <c r="A2505" t="s">
        <v>266</v>
      </c>
      <c r="B2505" t="s">
        <v>267</v>
      </c>
      <c r="C2505" s="1">
        <v>42009</v>
      </c>
      <c r="D2505" t="s">
        <v>27</v>
      </c>
      <c r="E2505">
        <v>40</v>
      </c>
      <c r="F2505">
        <v>2</v>
      </c>
      <c r="G2505" t="s">
        <v>285</v>
      </c>
      <c r="H2505" t="s">
        <v>71</v>
      </c>
      <c r="I2505" t="s">
        <v>27</v>
      </c>
    </row>
    <row r="2506" spans="1:9" hidden="1">
      <c r="A2506" t="s">
        <v>266</v>
      </c>
      <c r="B2506" t="s">
        <v>267</v>
      </c>
      <c r="C2506" s="1">
        <v>42016</v>
      </c>
      <c r="D2506" t="s">
        <v>62</v>
      </c>
      <c r="E2506">
        <v>24</v>
      </c>
      <c r="F2506">
        <v>3</v>
      </c>
      <c r="G2506" t="s">
        <v>285</v>
      </c>
      <c r="H2506" t="s">
        <v>71</v>
      </c>
      <c r="I2506" t="s">
        <v>227</v>
      </c>
    </row>
    <row r="2507" spans="1:9" hidden="1">
      <c r="A2507" t="s">
        <v>266</v>
      </c>
      <c r="B2507" t="s">
        <v>267</v>
      </c>
      <c r="C2507" s="1">
        <v>42016</v>
      </c>
      <c r="D2507" t="s">
        <v>23</v>
      </c>
      <c r="E2507">
        <v>16</v>
      </c>
      <c r="F2507">
        <v>3</v>
      </c>
      <c r="G2507" t="s">
        <v>285</v>
      </c>
      <c r="H2507" t="s">
        <v>71</v>
      </c>
      <c r="I2507" t="s">
        <v>236</v>
      </c>
    </row>
    <row r="2508" spans="1:9" hidden="1">
      <c r="A2508" t="s">
        <v>266</v>
      </c>
      <c r="B2508" t="s">
        <v>267</v>
      </c>
      <c r="C2508" s="1">
        <v>42023</v>
      </c>
      <c r="D2508" t="s">
        <v>12</v>
      </c>
      <c r="E2508">
        <v>16</v>
      </c>
      <c r="F2508">
        <v>4</v>
      </c>
      <c r="G2508" t="s">
        <v>285</v>
      </c>
      <c r="H2508" t="s">
        <v>71</v>
      </c>
      <c r="I2508" t="s">
        <v>206</v>
      </c>
    </row>
    <row r="2509" spans="1:9" hidden="1">
      <c r="A2509" t="s">
        <v>266</v>
      </c>
      <c r="B2509" t="s">
        <v>267</v>
      </c>
      <c r="C2509" s="1">
        <v>42023</v>
      </c>
      <c r="D2509" t="s">
        <v>62</v>
      </c>
      <c r="E2509">
        <v>24</v>
      </c>
      <c r="F2509">
        <v>4</v>
      </c>
      <c r="G2509" t="s">
        <v>285</v>
      </c>
      <c r="H2509" t="s">
        <v>71</v>
      </c>
      <c r="I2509" t="s">
        <v>227</v>
      </c>
    </row>
    <row r="2510" spans="1:9" hidden="1">
      <c r="A2510" t="s">
        <v>266</v>
      </c>
      <c r="B2510" t="s">
        <v>267</v>
      </c>
      <c r="C2510" s="1">
        <v>42030</v>
      </c>
      <c r="D2510" t="s">
        <v>9</v>
      </c>
      <c r="E2510">
        <v>8</v>
      </c>
      <c r="F2510">
        <v>5</v>
      </c>
      <c r="G2510" t="s">
        <v>285</v>
      </c>
      <c r="H2510" t="s">
        <v>71</v>
      </c>
      <c r="I2510" t="s">
        <v>9</v>
      </c>
    </row>
    <row r="2511" spans="1:9" hidden="1">
      <c r="A2511" t="s">
        <v>266</v>
      </c>
      <c r="B2511" t="s">
        <v>267</v>
      </c>
      <c r="C2511" s="1">
        <v>42030</v>
      </c>
      <c r="D2511" t="s">
        <v>102</v>
      </c>
      <c r="E2511">
        <v>8</v>
      </c>
      <c r="F2511">
        <v>5</v>
      </c>
      <c r="G2511" t="s">
        <v>285</v>
      </c>
      <c r="H2511" t="s">
        <v>71</v>
      </c>
      <c r="I2511" t="s">
        <v>102</v>
      </c>
    </row>
    <row r="2512" spans="1:9" hidden="1">
      <c r="A2512" t="s">
        <v>266</v>
      </c>
      <c r="B2512" t="s">
        <v>267</v>
      </c>
      <c r="C2512" s="1">
        <v>42030</v>
      </c>
      <c r="D2512" t="s">
        <v>62</v>
      </c>
      <c r="E2512">
        <v>16</v>
      </c>
      <c r="F2512">
        <v>5</v>
      </c>
      <c r="G2512" t="s">
        <v>285</v>
      </c>
      <c r="H2512" t="s">
        <v>71</v>
      </c>
      <c r="I2512" t="s">
        <v>227</v>
      </c>
    </row>
    <row r="2513" spans="1:9" hidden="1">
      <c r="A2513" t="s">
        <v>266</v>
      </c>
      <c r="B2513" t="s">
        <v>267</v>
      </c>
      <c r="C2513" s="1">
        <v>42030</v>
      </c>
      <c r="D2513" t="s">
        <v>23</v>
      </c>
      <c r="E2513">
        <v>8</v>
      </c>
      <c r="F2513">
        <v>5</v>
      </c>
      <c r="G2513" t="s">
        <v>285</v>
      </c>
      <c r="H2513" t="s">
        <v>71</v>
      </c>
      <c r="I2513" t="s">
        <v>236</v>
      </c>
    </row>
    <row r="2514" spans="1:9" hidden="1">
      <c r="A2514" t="s">
        <v>266</v>
      </c>
      <c r="B2514" t="s">
        <v>304</v>
      </c>
      <c r="C2514" s="1">
        <v>42037</v>
      </c>
      <c r="D2514" t="s">
        <v>198</v>
      </c>
      <c r="E2514">
        <v>40</v>
      </c>
      <c r="F2514">
        <v>6</v>
      </c>
      <c r="G2514" t="s">
        <v>285</v>
      </c>
      <c r="H2514" t="s">
        <v>73</v>
      </c>
      <c r="I2514" t="s">
        <v>251</v>
      </c>
    </row>
    <row r="2515" spans="1:9" hidden="1">
      <c r="A2515" t="s">
        <v>266</v>
      </c>
      <c r="B2515" t="s">
        <v>304</v>
      </c>
      <c r="C2515" s="1">
        <v>42044</v>
      </c>
      <c r="D2515" t="s">
        <v>62</v>
      </c>
      <c r="E2515">
        <v>40</v>
      </c>
      <c r="F2515">
        <v>7</v>
      </c>
      <c r="G2515" t="s">
        <v>285</v>
      </c>
      <c r="H2515" t="s">
        <v>73</v>
      </c>
      <c r="I2515" t="s">
        <v>227</v>
      </c>
    </row>
    <row r="2516" spans="1:9" hidden="1">
      <c r="A2516" t="s">
        <v>6</v>
      </c>
      <c r="B2516" t="s">
        <v>75</v>
      </c>
      <c r="C2516" s="1">
        <v>41799</v>
      </c>
      <c r="D2516" t="s">
        <v>82</v>
      </c>
      <c r="E2516">
        <v>14</v>
      </c>
      <c r="F2516">
        <v>24</v>
      </c>
      <c r="G2516" t="s">
        <v>300</v>
      </c>
      <c r="H2516" t="s">
        <v>71</v>
      </c>
      <c r="I2516" t="s">
        <v>217</v>
      </c>
    </row>
    <row r="2517" spans="1:9" hidden="1">
      <c r="A2517" t="s">
        <v>6</v>
      </c>
      <c r="B2517" t="s">
        <v>75</v>
      </c>
      <c r="C2517" s="1">
        <v>41799</v>
      </c>
      <c r="D2517" t="s">
        <v>16</v>
      </c>
      <c r="E2517">
        <v>26</v>
      </c>
      <c r="F2517">
        <v>24</v>
      </c>
      <c r="G2517" t="s">
        <v>300</v>
      </c>
      <c r="H2517" t="s">
        <v>71</v>
      </c>
      <c r="I2517" t="s">
        <v>16</v>
      </c>
    </row>
    <row r="2518" spans="1:9" hidden="1">
      <c r="A2518" t="s">
        <v>6</v>
      </c>
      <c r="B2518" t="s">
        <v>75</v>
      </c>
      <c r="C2518" s="1">
        <v>41806</v>
      </c>
      <c r="D2518" t="s">
        <v>82</v>
      </c>
      <c r="E2518">
        <v>2</v>
      </c>
      <c r="F2518">
        <v>25</v>
      </c>
      <c r="G2518" t="s">
        <v>300</v>
      </c>
      <c r="H2518" t="s">
        <v>71</v>
      </c>
      <c r="I2518" t="s">
        <v>217</v>
      </c>
    </row>
    <row r="2519" spans="1:9" hidden="1">
      <c r="A2519" t="s">
        <v>6</v>
      </c>
      <c r="B2519" t="s">
        <v>75</v>
      </c>
      <c r="C2519" s="1">
        <v>41806</v>
      </c>
      <c r="D2519" t="s">
        <v>76</v>
      </c>
      <c r="E2519">
        <v>38</v>
      </c>
      <c r="F2519">
        <v>25</v>
      </c>
      <c r="G2519" t="s">
        <v>300</v>
      </c>
      <c r="H2519" t="s">
        <v>71</v>
      </c>
      <c r="I2519" t="s">
        <v>207</v>
      </c>
    </row>
    <row r="2520" spans="1:9" hidden="1">
      <c r="A2520" t="s">
        <v>6</v>
      </c>
      <c r="B2520" t="s">
        <v>75</v>
      </c>
      <c r="C2520" s="1">
        <v>41813</v>
      </c>
      <c r="D2520" t="s">
        <v>82</v>
      </c>
      <c r="E2520">
        <v>7</v>
      </c>
      <c r="F2520">
        <v>26</v>
      </c>
      <c r="G2520" t="s">
        <v>300</v>
      </c>
      <c r="H2520" t="s">
        <v>71</v>
      </c>
      <c r="I2520" t="s">
        <v>217</v>
      </c>
    </row>
    <row r="2521" spans="1:9" hidden="1">
      <c r="A2521" t="s">
        <v>6</v>
      </c>
      <c r="B2521" t="s">
        <v>75</v>
      </c>
      <c r="C2521" s="1">
        <v>41813</v>
      </c>
      <c r="D2521" t="s">
        <v>76</v>
      </c>
      <c r="E2521">
        <v>33</v>
      </c>
      <c r="F2521">
        <v>26</v>
      </c>
      <c r="G2521" t="s">
        <v>300</v>
      </c>
      <c r="H2521" t="s">
        <v>71</v>
      </c>
      <c r="I2521" t="s">
        <v>207</v>
      </c>
    </row>
    <row r="2522" spans="1:9" hidden="1">
      <c r="A2522" t="s">
        <v>6</v>
      </c>
      <c r="B2522" t="s">
        <v>75</v>
      </c>
      <c r="C2522" s="1">
        <v>41820</v>
      </c>
      <c r="D2522" t="s">
        <v>76</v>
      </c>
      <c r="E2522">
        <v>40</v>
      </c>
      <c r="F2522">
        <v>27</v>
      </c>
      <c r="G2522" t="s">
        <v>300</v>
      </c>
      <c r="H2522" t="s">
        <v>71</v>
      </c>
      <c r="I2522" t="s">
        <v>207</v>
      </c>
    </row>
    <row r="2523" spans="1:9" hidden="1">
      <c r="A2523" t="s">
        <v>6</v>
      </c>
      <c r="B2523" t="s">
        <v>77</v>
      </c>
      <c r="C2523" s="1">
        <v>41827</v>
      </c>
      <c r="D2523" t="s">
        <v>76</v>
      </c>
      <c r="E2523">
        <v>40</v>
      </c>
      <c r="F2523">
        <v>28</v>
      </c>
      <c r="G2523" t="s">
        <v>300</v>
      </c>
      <c r="H2523" t="s">
        <v>71</v>
      </c>
      <c r="I2523" t="s">
        <v>207</v>
      </c>
    </row>
    <row r="2524" spans="1:9" hidden="1">
      <c r="A2524" t="s">
        <v>6</v>
      </c>
      <c r="B2524" t="s">
        <v>77</v>
      </c>
      <c r="C2524" s="1">
        <v>41834</v>
      </c>
      <c r="D2524" t="s">
        <v>69</v>
      </c>
      <c r="E2524">
        <v>15</v>
      </c>
      <c r="F2524">
        <v>29</v>
      </c>
      <c r="G2524" t="s">
        <v>300</v>
      </c>
      <c r="H2524" t="s">
        <v>71</v>
      </c>
      <c r="I2524" t="s">
        <v>216</v>
      </c>
    </row>
    <row r="2525" spans="1:9" hidden="1">
      <c r="A2525" t="s">
        <v>6</v>
      </c>
      <c r="B2525" t="s">
        <v>77</v>
      </c>
      <c r="C2525" s="1">
        <v>41834</v>
      </c>
      <c r="D2525" t="s">
        <v>76</v>
      </c>
      <c r="E2525">
        <v>25</v>
      </c>
      <c r="F2525">
        <v>29</v>
      </c>
      <c r="G2525" t="s">
        <v>300</v>
      </c>
      <c r="H2525" t="s">
        <v>71</v>
      </c>
      <c r="I2525" t="s">
        <v>207</v>
      </c>
    </row>
    <row r="2526" spans="1:9" hidden="1">
      <c r="A2526" t="s">
        <v>6</v>
      </c>
      <c r="B2526" t="s">
        <v>77</v>
      </c>
      <c r="C2526" s="1">
        <v>41841</v>
      </c>
      <c r="D2526" t="s">
        <v>69</v>
      </c>
      <c r="E2526">
        <v>18</v>
      </c>
      <c r="F2526">
        <v>30</v>
      </c>
      <c r="G2526" t="s">
        <v>300</v>
      </c>
      <c r="H2526" t="s">
        <v>71</v>
      </c>
      <c r="I2526" t="s">
        <v>216</v>
      </c>
    </row>
    <row r="2527" spans="1:9" hidden="1">
      <c r="A2527" t="s">
        <v>6</v>
      </c>
      <c r="B2527" t="s">
        <v>77</v>
      </c>
      <c r="C2527" s="1">
        <v>41841</v>
      </c>
      <c r="D2527" t="s">
        <v>27</v>
      </c>
      <c r="E2527">
        <v>4</v>
      </c>
      <c r="F2527">
        <v>30</v>
      </c>
      <c r="G2527" t="s">
        <v>300</v>
      </c>
      <c r="H2527" t="s">
        <v>71</v>
      </c>
      <c r="I2527" t="s">
        <v>27</v>
      </c>
    </row>
    <row r="2528" spans="1:9" hidden="1">
      <c r="A2528" t="s">
        <v>6</v>
      </c>
      <c r="B2528" t="s">
        <v>77</v>
      </c>
      <c r="C2528" s="1">
        <v>41841</v>
      </c>
      <c r="D2528" t="s">
        <v>76</v>
      </c>
      <c r="E2528">
        <v>18</v>
      </c>
      <c r="F2528">
        <v>30</v>
      </c>
      <c r="G2528" t="s">
        <v>300</v>
      </c>
      <c r="H2528" t="s">
        <v>71</v>
      </c>
      <c r="I2528" t="s">
        <v>207</v>
      </c>
    </row>
    <row r="2529" spans="1:9" hidden="1">
      <c r="A2529" t="s">
        <v>6</v>
      </c>
      <c r="B2529" t="s">
        <v>77</v>
      </c>
      <c r="C2529" s="1">
        <v>41848</v>
      </c>
      <c r="D2529" t="s">
        <v>93</v>
      </c>
      <c r="E2529">
        <v>4</v>
      </c>
      <c r="F2529">
        <v>31</v>
      </c>
      <c r="G2529" t="s">
        <v>300</v>
      </c>
      <c r="H2529" t="s">
        <v>71</v>
      </c>
      <c r="I2529" t="s">
        <v>211</v>
      </c>
    </row>
    <row r="2530" spans="1:9" hidden="1">
      <c r="A2530" t="s">
        <v>6</v>
      </c>
      <c r="B2530" t="s">
        <v>77</v>
      </c>
      <c r="C2530" s="1">
        <v>41848</v>
      </c>
      <c r="D2530" t="s">
        <v>69</v>
      </c>
      <c r="E2530">
        <v>9</v>
      </c>
      <c r="F2530">
        <v>31</v>
      </c>
      <c r="G2530" t="s">
        <v>300</v>
      </c>
      <c r="H2530" t="s">
        <v>71</v>
      </c>
      <c r="I2530" t="s">
        <v>216</v>
      </c>
    </row>
    <row r="2531" spans="1:9" hidden="1">
      <c r="A2531" t="s">
        <v>6</v>
      </c>
      <c r="B2531" t="s">
        <v>77</v>
      </c>
      <c r="C2531" s="1">
        <v>41848</v>
      </c>
      <c r="D2531" t="s">
        <v>82</v>
      </c>
      <c r="E2531">
        <v>27</v>
      </c>
      <c r="F2531">
        <v>31</v>
      </c>
      <c r="G2531" t="s">
        <v>300</v>
      </c>
      <c r="H2531" t="s">
        <v>71</v>
      </c>
      <c r="I2531" t="s">
        <v>217</v>
      </c>
    </row>
    <row r="2532" spans="1:9">
      <c r="A2532" t="s">
        <v>6</v>
      </c>
      <c r="B2532" t="s">
        <v>79</v>
      </c>
      <c r="C2532" s="1">
        <v>41855</v>
      </c>
      <c r="D2532" t="s">
        <v>69</v>
      </c>
      <c r="E2532">
        <v>6</v>
      </c>
      <c r="F2532">
        <v>32</v>
      </c>
      <c r="G2532" t="s">
        <v>300</v>
      </c>
      <c r="H2532" t="s">
        <v>71</v>
      </c>
      <c r="I2532" t="s">
        <v>216</v>
      </c>
    </row>
    <row r="2533" spans="1:9">
      <c r="A2533" t="s">
        <v>6</v>
      </c>
      <c r="B2533" t="s">
        <v>79</v>
      </c>
      <c r="C2533" s="1">
        <v>41855</v>
      </c>
      <c r="D2533" t="s">
        <v>82</v>
      </c>
      <c r="E2533">
        <v>12</v>
      </c>
      <c r="F2533">
        <v>32</v>
      </c>
      <c r="G2533" t="s">
        <v>300</v>
      </c>
      <c r="H2533" t="s">
        <v>71</v>
      </c>
      <c r="I2533" t="s">
        <v>217</v>
      </c>
    </row>
    <row r="2534" spans="1:9">
      <c r="A2534" t="s">
        <v>6</v>
      </c>
      <c r="B2534" t="s">
        <v>79</v>
      </c>
      <c r="C2534" s="1">
        <v>41855</v>
      </c>
      <c r="D2534" t="s">
        <v>76</v>
      </c>
      <c r="E2534">
        <v>4</v>
      </c>
      <c r="F2534">
        <v>32</v>
      </c>
      <c r="G2534" t="s">
        <v>300</v>
      </c>
      <c r="H2534" t="s">
        <v>71</v>
      </c>
      <c r="I2534" t="s">
        <v>207</v>
      </c>
    </row>
    <row r="2535" spans="1:9">
      <c r="A2535" t="s">
        <v>6</v>
      </c>
      <c r="B2535" t="s">
        <v>79</v>
      </c>
      <c r="C2535" s="1">
        <v>41855</v>
      </c>
      <c r="D2535" t="s">
        <v>80</v>
      </c>
      <c r="E2535">
        <v>16</v>
      </c>
      <c r="F2535">
        <v>32</v>
      </c>
      <c r="G2535" t="s">
        <v>300</v>
      </c>
      <c r="H2535" t="s">
        <v>71</v>
      </c>
      <c r="I2535" t="s">
        <v>209</v>
      </c>
    </row>
    <row r="2536" spans="1:9">
      <c r="A2536" t="s">
        <v>6</v>
      </c>
      <c r="B2536" t="s">
        <v>79</v>
      </c>
      <c r="C2536" s="1">
        <v>41855</v>
      </c>
      <c r="D2536" t="s">
        <v>95</v>
      </c>
      <c r="E2536">
        <v>2</v>
      </c>
      <c r="F2536">
        <v>32</v>
      </c>
      <c r="G2536" t="s">
        <v>300</v>
      </c>
      <c r="H2536" t="s">
        <v>71</v>
      </c>
      <c r="I2536" t="s">
        <v>238</v>
      </c>
    </row>
    <row r="2537" spans="1:9">
      <c r="A2537" t="s">
        <v>6</v>
      </c>
      <c r="B2537" t="s">
        <v>79</v>
      </c>
      <c r="C2537" s="1">
        <v>41862</v>
      </c>
      <c r="D2537" t="s">
        <v>69</v>
      </c>
      <c r="E2537">
        <v>16</v>
      </c>
      <c r="F2537">
        <v>33</v>
      </c>
      <c r="G2537" t="s">
        <v>300</v>
      </c>
      <c r="H2537" t="s">
        <v>71</v>
      </c>
      <c r="I2537" t="s">
        <v>216</v>
      </c>
    </row>
    <row r="2538" spans="1:9">
      <c r="A2538" t="s">
        <v>6</v>
      </c>
      <c r="B2538" t="s">
        <v>79</v>
      </c>
      <c r="C2538" s="1">
        <v>41862</v>
      </c>
      <c r="D2538" t="s">
        <v>80</v>
      </c>
      <c r="E2538">
        <v>24</v>
      </c>
      <c r="F2538">
        <v>33</v>
      </c>
      <c r="G2538" t="s">
        <v>300</v>
      </c>
      <c r="H2538" t="s">
        <v>71</v>
      </c>
      <c r="I2538" t="s">
        <v>209</v>
      </c>
    </row>
    <row r="2539" spans="1:9">
      <c r="A2539" t="s">
        <v>6</v>
      </c>
      <c r="B2539" t="s">
        <v>79</v>
      </c>
      <c r="C2539" s="1">
        <v>41869</v>
      </c>
      <c r="D2539" t="s">
        <v>69</v>
      </c>
      <c r="E2539">
        <v>8</v>
      </c>
      <c r="F2539">
        <v>34</v>
      </c>
      <c r="G2539" t="s">
        <v>300</v>
      </c>
      <c r="H2539" t="s">
        <v>71</v>
      </c>
      <c r="I2539" t="s">
        <v>216</v>
      </c>
    </row>
    <row r="2540" spans="1:9">
      <c r="A2540" t="s">
        <v>6</v>
      </c>
      <c r="B2540" t="s">
        <v>79</v>
      </c>
      <c r="C2540" s="1">
        <v>41869</v>
      </c>
      <c r="D2540" t="s">
        <v>80</v>
      </c>
      <c r="E2540">
        <v>32</v>
      </c>
      <c r="F2540">
        <v>34</v>
      </c>
      <c r="G2540" t="s">
        <v>300</v>
      </c>
      <c r="H2540" t="s">
        <v>71</v>
      </c>
      <c r="I2540" t="s">
        <v>209</v>
      </c>
    </row>
    <row r="2541" spans="1:9">
      <c r="A2541" t="s">
        <v>6</v>
      </c>
      <c r="B2541" t="s">
        <v>79</v>
      </c>
      <c r="C2541" s="1">
        <v>41876</v>
      </c>
      <c r="D2541" t="s">
        <v>69</v>
      </c>
      <c r="E2541">
        <v>24</v>
      </c>
      <c r="F2541">
        <v>35</v>
      </c>
      <c r="G2541" t="s">
        <v>300</v>
      </c>
      <c r="H2541" t="s">
        <v>71</v>
      </c>
      <c r="I2541" t="s">
        <v>216</v>
      </c>
    </row>
    <row r="2542" spans="1:9">
      <c r="A2542" t="s">
        <v>6</v>
      </c>
      <c r="B2542" t="s">
        <v>79</v>
      </c>
      <c r="C2542" s="1">
        <v>41876</v>
      </c>
      <c r="D2542" t="s">
        <v>80</v>
      </c>
      <c r="E2542">
        <v>16</v>
      </c>
      <c r="F2542">
        <v>35</v>
      </c>
      <c r="G2542" t="s">
        <v>300</v>
      </c>
      <c r="H2542" t="s">
        <v>71</v>
      </c>
      <c r="I2542" t="s">
        <v>209</v>
      </c>
    </row>
    <row r="2543" spans="1:9" hidden="1">
      <c r="A2543" t="s">
        <v>6</v>
      </c>
      <c r="B2543" t="s">
        <v>81</v>
      </c>
      <c r="C2543" s="1">
        <v>41883</v>
      </c>
      <c r="D2543" t="s">
        <v>69</v>
      </c>
      <c r="E2543">
        <v>12</v>
      </c>
      <c r="F2543">
        <v>36</v>
      </c>
      <c r="G2543" t="s">
        <v>300</v>
      </c>
      <c r="H2543" t="s">
        <v>71</v>
      </c>
      <c r="I2543" t="s">
        <v>216</v>
      </c>
    </row>
    <row r="2544" spans="1:9" hidden="1">
      <c r="A2544" t="s">
        <v>6</v>
      </c>
      <c r="B2544" t="s">
        <v>81</v>
      </c>
      <c r="C2544" s="1">
        <v>41883</v>
      </c>
      <c r="D2544" t="s">
        <v>10</v>
      </c>
      <c r="E2544">
        <v>8</v>
      </c>
      <c r="F2544">
        <v>36</v>
      </c>
      <c r="G2544" t="s">
        <v>300</v>
      </c>
      <c r="H2544" t="s">
        <v>71</v>
      </c>
      <c r="I2544" t="s">
        <v>254</v>
      </c>
    </row>
    <row r="2545" spans="1:9" hidden="1">
      <c r="A2545" t="s">
        <v>6</v>
      </c>
      <c r="B2545" t="s">
        <v>81</v>
      </c>
      <c r="C2545" s="1">
        <v>41883</v>
      </c>
      <c r="D2545" t="s">
        <v>83</v>
      </c>
      <c r="E2545">
        <v>20</v>
      </c>
      <c r="F2545">
        <v>36</v>
      </c>
      <c r="G2545" t="s">
        <v>300</v>
      </c>
      <c r="H2545" t="s">
        <v>71</v>
      </c>
      <c r="I2545" t="s">
        <v>218</v>
      </c>
    </row>
    <row r="2546" spans="1:9" hidden="1">
      <c r="A2546" t="s">
        <v>6</v>
      </c>
      <c r="B2546" t="s">
        <v>81</v>
      </c>
      <c r="C2546" s="1">
        <v>41890</v>
      </c>
      <c r="D2546" t="s">
        <v>69</v>
      </c>
      <c r="E2546">
        <v>24</v>
      </c>
      <c r="F2546">
        <v>37</v>
      </c>
      <c r="G2546" t="s">
        <v>300</v>
      </c>
      <c r="H2546" t="s">
        <v>71</v>
      </c>
      <c r="I2546" t="s">
        <v>216</v>
      </c>
    </row>
    <row r="2547" spans="1:9" hidden="1">
      <c r="A2547" t="s">
        <v>6</v>
      </c>
      <c r="B2547" t="s">
        <v>81</v>
      </c>
      <c r="C2547" s="1">
        <v>41890</v>
      </c>
      <c r="D2547" t="s">
        <v>30</v>
      </c>
      <c r="E2547">
        <v>8</v>
      </c>
      <c r="F2547">
        <v>37</v>
      </c>
      <c r="G2547" t="s">
        <v>300</v>
      </c>
      <c r="H2547" t="s">
        <v>71</v>
      </c>
      <c r="I2547" t="s">
        <v>30</v>
      </c>
    </row>
    <row r="2548" spans="1:9" hidden="1">
      <c r="A2548" t="s">
        <v>6</v>
      </c>
      <c r="B2548" t="s">
        <v>81</v>
      </c>
      <c r="C2548" s="1">
        <v>41890</v>
      </c>
      <c r="D2548" t="s">
        <v>83</v>
      </c>
      <c r="E2548">
        <v>8</v>
      </c>
      <c r="F2548">
        <v>37</v>
      </c>
      <c r="G2548" t="s">
        <v>300</v>
      </c>
      <c r="H2548" t="s">
        <v>71</v>
      </c>
      <c r="I2548" t="s">
        <v>218</v>
      </c>
    </row>
    <row r="2549" spans="1:9" hidden="1">
      <c r="A2549" t="s">
        <v>6</v>
      </c>
      <c r="B2549" t="s">
        <v>81</v>
      </c>
      <c r="C2549" s="1">
        <v>41897</v>
      </c>
      <c r="D2549" t="s">
        <v>69</v>
      </c>
      <c r="E2549">
        <v>27</v>
      </c>
      <c r="F2549">
        <v>38</v>
      </c>
      <c r="G2549" t="s">
        <v>300</v>
      </c>
      <c r="H2549" t="s">
        <v>71</v>
      </c>
      <c r="I2549" t="s">
        <v>216</v>
      </c>
    </row>
    <row r="2550" spans="1:9" hidden="1">
      <c r="A2550" t="s">
        <v>6</v>
      </c>
      <c r="B2550" t="s">
        <v>81</v>
      </c>
      <c r="C2550" s="1">
        <v>41897</v>
      </c>
      <c r="D2550" t="s">
        <v>83</v>
      </c>
      <c r="E2550">
        <v>13</v>
      </c>
      <c r="F2550">
        <v>38</v>
      </c>
      <c r="G2550" t="s">
        <v>300</v>
      </c>
      <c r="H2550" t="s">
        <v>71</v>
      </c>
      <c r="I2550" t="s">
        <v>218</v>
      </c>
    </row>
    <row r="2551" spans="1:9" hidden="1">
      <c r="A2551" t="s">
        <v>6</v>
      </c>
      <c r="B2551" t="s">
        <v>81</v>
      </c>
      <c r="C2551" s="1">
        <v>41904</v>
      </c>
      <c r="D2551" t="s">
        <v>69</v>
      </c>
      <c r="E2551">
        <v>31</v>
      </c>
      <c r="F2551">
        <v>39</v>
      </c>
      <c r="G2551" t="s">
        <v>300</v>
      </c>
      <c r="H2551" t="s">
        <v>71</v>
      </c>
      <c r="I2551" t="s">
        <v>216</v>
      </c>
    </row>
    <row r="2552" spans="1:9" hidden="1">
      <c r="A2552" t="s">
        <v>6</v>
      </c>
      <c r="B2552" t="s">
        <v>81</v>
      </c>
      <c r="C2552" s="1">
        <v>41904</v>
      </c>
      <c r="D2552" t="s">
        <v>83</v>
      </c>
      <c r="E2552">
        <v>9</v>
      </c>
      <c r="F2552">
        <v>39</v>
      </c>
      <c r="G2552" t="s">
        <v>300</v>
      </c>
      <c r="H2552" t="s">
        <v>71</v>
      </c>
      <c r="I2552" t="s">
        <v>218</v>
      </c>
    </row>
    <row r="2553" spans="1:9" hidden="1">
      <c r="A2553" t="s">
        <v>6</v>
      </c>
      <c r="B2553" t="s">
        <v>81</v>
      </c>
      <c r="C2553" s="1">
        <v>41911</v>
      </c>
      <c r="D2553" t="s">
        <v>69</v>
      </c>
      <c r="E2553">
        <v>16</v>
      </c>
      <c r="F2553">
        <v>40</v>
      </c>
      <c r="G2553" t="s">
        <v>300</v>
      </c>
      <c r="H2553" t="s">
        <v>71</v>
      </c>
      <c r="I2553" t="s">
        <v>216</v>
      </c>
    </row>
    <row r="2554" spans="1:9" hidden="1">
      <c r="A2554" t="s">
        <v>6</v>
      </c>
      <c r="B2554" t="s">
        <v>81</v>
      </c>
      <c r="C2554" s="1">
        <v>41911</v>
      </c>
      <c r="D2554" t="s">
        <v>30</v>
      </c>
      <c r="E2554">
        <v>24</v>
      </c>
      <c r="F2554">
        <v>40</v>
      </c>
      <c r="G2554" t="s">
        <v>300</v>
      </c>
      <c r="H2554" t="s">
        <v>71</v>
      </c>
      <c r="I2554" t="s">
        <v>30</v>
      </c>
    </row>
    <row r="2555" spans="1:9" hidden="1">
      <c r="A2555" t="s">
        <v>6</v>
      </c>
      <c r="B2555" t="s">
        <v>183</v>
      </c>
      <c r="C2555" s="1">
        <v>41918</v>
      </c>
      <c r="D2555" t="s">
        <v>69</v>
      </c>
      <c r="E2555">
        <v>32</v>
      </c>
      <c r="F2555">
        <v>41</v>
      </c>
      <c r="G2555" t="s">
        <v>300</v>
      </c>
      <c r="H2555" t="s">
        <v>71</v>
      </c>
      <c r="I2555" t="s">
        <v>216</v>
      </c>
    </row>
    <row r="2556" spans="1:9" hidden="1">
      <c r="A2556" t="s">
        <v>6</v>
      </c>
      <c r="B2556" t="s">
        <v>183</v>
      </c>
      <c r="C2556" s="1">
        <v>41918</v>
      </c>
      <c r="D2556" t="s">
        <v>30</v>
      </c>
      <c r="E2556">
        <v>8</v>
      </c>
      <c r="F2556">
        <v>41</v>
      </c>
      <c r="G2556" t="s">
        <v>300</v>
      </c>
      <c r="H2556" t="s">
        <v>71</v>
      </c>
      <c r="I2556" t="s">
        <v>30</v>
      </c>
    </row>
    <row r="2557" spans="1:9" hidden="1">
      <c r="A2557" t="s">
        <v>6</v>
      </c>
      <c r="B2557" t="s">
        <v>183</v>
      </c>
      <c r="C2557" s="1">
        <v>41925</v>
      </c>
      <c r="D2557" t="s">
        <v>69</v>
      </c>
      <c r="E2557">
        <v>40</v>
      </c>
      <c r="F2557">
        <v>42</v>
      </c>
      <c r="G2557" t="s">
        <v>300</v>
      </c>
      <c r="H2557" t="s">
        <v>71</v>
      </c>
      <c r="I2557" t="s">
        <v>216</v>
      </c>
    </row>
    <row r="2558" spans="1:9" hidden="1">
      <c r="A2558" t="s">
        <v>6</v>
      </c>
      <c r="B2558" t="s">
        <v>183</v>
      </c>
      <c r="C2558" s="1">
        <v>41932</v>
      </c>
      <c r="D2558" t="s">
        <v>69</v>
      </c>
      <c r="E2558">
        <v>40</v>
      </c>
      <c r="F2558">
        <v>43</v>
      </c>
      <c r="G2558" t="s">
        <v>300</v>
      </c>
      <c r="H2558" t="s">
        <v>71</v>
      </c>
      <c r="I2558" t="s">
        <v>216</v>
      </c>
    </row>
    <row r="2559" spans="1:9" hidden="1">
      <c r="A2559" t="s">
        <v>6</v>
      </c>
      <c r="B2559" t="s">
        <v>183</v>
      </c>
      <c r="C2559" s="1">
        <v>41939</v>
      </c>
      <c r="D2559" t="s">
        <v>69</v>
      </c>
      <c r="E2559">
        <v>40</v>
      </c>
      <c r="F2559">
        <v>44</v>
      </c>
      <c r="G2559" t="s">
        <v>300</v>
      </c>
      <c r="H2559" t="s">
        <v>71</v>
      </c>
      <c r="I2559" t="s">
        <v>216</v>
      </c>
    </row>
    <row r="2560" spans="1:9" hidden="1">
      <c r="A2560" t="s">
        <v>6</v>
      </c>
      <c r="B2560" t="s">
        <v>185</v>
      </c>
      <c r="C2560" s="1">
        <v>41946</v>
      </c>
      <c r="D2560" t="s">
        <v>93</v>
      </c>
      <c r="E2560">
        <v>25</v>
      </c>
      <c r="F2560">
        <v>45</v>
      </c>
      <c r="G2560" t="s">
        <v>300</v>
      </c>
      <c r="H2560" t="s">
        <v>71</v>
      </c>
      <c r="I2560" t="s">
        <v>211</v>
      </c>
    </row>
    <row r="2561" spans="1:9" hidden="1">
      <c r="A2561" t="s">
        <v>6</v>
      </c>
      <c r="B2561" t="s">
        <v>185</v>
      </c>
      <c r="C2561" s="1">
        <v>41946</v>
      </c>
      <c r="D2561" t="s">
        <v>186</v>
      </c>
      <c r="E2561">
        <v>15</v>
      </c>
      <c r="F2561">
        <v>45</v>
      </c>
      <c r="G2561" t="s">
        <v>300</v>
      </c>
      <c r="H2561" t="s">
        <v>71</v>
      </c>
      <c r="I2561" t="s">
        <v>212</v>
      </c>
    </row>
    <row r="2562" spans="1:9" hidden="1">
      <c r="A2562" t="s">
        <v>6</v>
      </c>
      <c r="B2562" t="s">
        <v>185</v>
      </c>
      <c r="C2562" s="1">
        <v>41953</v>
      </c>
      <c r="D2562" t="s">
        <v>186</v>
      </c>
      <c r="E2562">
        <v>24</v>
      </c>
      <c r="F2562">
        <v>46</v>
      </c>
      <c r="G2562" t="s">
        <v>300</v>
      </c>
      <c r="H2562" t="s">
        <v>71</v>
      </c>
      <c r="I2562" t="s">
        <v>212</v>
      </c>
    </row>
    <row r="2563" spans="1:9" hidden="1">
      <c r="A2563" t="s">
        <v>6</v>
      </c>
      <c r="B2563" t="s">
        <v>185</v>
      </c>
      <c r="C2563" s="1">
        <v>41953</v>
      </c>
      <c r="D2563" t="s">
        <v>27</v>
      </c>
      <c r="E2563">
        <v>16</v>
      </c>
      <c r="F2563">
        <v>46</v>
      </c>
      <c r="G2563" t="s">
        <v>300</v>
      </c>
      <c r="H2563" t="s">
        <v>71</v>
      </c>
      <c r="I2563" t="s">
        <v>27</v>
      </c>
    </row>
    <row r="2564" spans="1:9" hidden="1">
      <c r="A2564" t="s">
        <v>6</v>
      </c>
      <c r="B2564" t="s">
        <v>185</v>
      </c>
      <c r="C2564" s="1">
        <v>41960</v>
      </c>
      <c r="D2564" t="s">
        <v>186</v>
      </c>
      <c r="E2564">
        <v>24</v>
      </c>
      <c r="F2564">
        <v>47</v>
      </c>
      <c r="G2564" t="s">
        <v>300</v>
      </c>
      <c r="H2564" t="s">
        <v>71</v>
      </c>
      <c r="I2564" t="s">
        <v>212</v>
      </c>
    </row>
    <row r="2565" spans="1:9" hidden="1">
      <c r="A2565" t="s">
        <v>6</v>
      </c>
      <c r="B2565" t="s">
        <v>185</v>
      </c>
      <c r="C2565" s="1">
        <v>41960</v>
      </c>
      <c r="D2565" t="s">
        <v>103</v>
      </c>
      <c r="E2565">
        <v>16</v>
      </c>
      <c r="F2565">
        <v>47</v>
      </c>
      <c r="G2565" t="s">
        <v>300</v>
      </c>
      <c r="H2565" t="s">
        <v>71</v>
      </c>
      <c r="I2565" t="s">
        <v>246</v>
      </c>
    </row>
    <row r="2566" spans="1:9" hidden="1">
      <c r="A2566" t="s">
        <v>6</v>
      </c>
      <c r="B2566" t="s">
        <v>185</v>
      </c>
      <c r="C2566" s="1">
        <v>41967</v>
      </c>
      <c r="D2566" t="s">
        <v>186</v>
      </c>
      <c r="E2566">
        <v>20</v>
      </c>
      <c r="F2566">
        <v>48</v>
      </c>
      <c r="G2566" t="s">
        <v>300</v>
      </c>
      <c r="H2566" t="s">
        <v>71</v>
      </c>
      <c r="I2566" t="s">
        <v>212</v>
      </c>
    </row>
    <row r="2567" spans="1:9" hidden="1">
      <c r="A2567" t="s">
        <v>6</v>
      </c>
      <c r="B2567" t="s">
        <v>185</v>
      </c>
      <c r="C2567" s="1">
        <v>41967</v>
      </c>
      <c r="D2567" t="s">
        <v>90</v>
      </c>
      <c r="E2567">
        <v>20</v>
      </c>
      <c r="F2567">
        <v>48</v>
      </c>
      <c r="G2567" t="s">
        <v>300</v>
      </c>
      <c r="H2567" t="s">
        <v>71</v>
      </c>
      <c r="I2567" t="s">
        <v>214</v>
      </c>
    </row>
    <row r="2568" spans="1:9" hidden="1">
      <c r="A2568" t="s">
        <v>6</v>
      </c>
      <c r="B2568" t="s">
        <v>187</v>
      </c>
      <c r="C2568" s="1">
        <v>42002</v>
      </c>
      <c r="D2568" t="s">
        <v>69</v>
      </c>
      <c r="E2568">
        <v>32</v>
      </c>
      <c r="F2568">
        <v>1</v>
      </c>
      <c r="G2568" t="s">
        <v>300</v>
      </c>
      <c r="H2568" t="s">
        <v>71</v>
      </c>
      <c r="I2568" t="s">
        <v>216</v>
      </c>
    </row>
    <row r="2569" spans="1:9" hidden="1">
      <c r="A2569" t="s">
        <v>6</v>
      </c>
      <c r="B2569" t="s">
        <v>187</v>
      </c>
      <c r="C2569" s="1">
        <v>42002</v>
      </c>
      <c r="D2569" t="s">
        <v>30</v>
      </c>
      <c r="E2569">
        <v>8</v>
      </c>
      <c r="F2569">
        <v>1</v>
      </c>
      <c r="G2569" t="s">
        <v>300</v>
      </c>
      <c r="H2569" t="s">
        <v>71</v>
      </c>
      <c r="I2569" t="s">
        <v>30</v>
      </c>
    </row>
    <row r="2570" spans="1:9" hidden="1">
      <c r="A2570" t="s">
        <v>6</v>
      </c>
      <c r="B2570" t="s">
        <v>187</v>
      </c>
      <c r="C2570" s="1">
        <v>41974</v>
      </c>
      <c r="D2570" t="s">
        <v>69</v>
      </c>
      <c r="E2570">
        <v>40</v>
      </c>
      <c r="F2570">
        <v>49</v>
      </c>
      <c r="G2570" t="s">
        <v>300</v>
      </c>
      <c r="H2570" t="s">
        <v>71</v>
      </c>
      <c r="I2570" t="s">
        <v>216</v>
      </c>
    </row>
    <row r="2571" spans="1:9" hidden="1">
      <c r="A2571" t="s">
        <v>6</v>
      </c>
      <c r="B2571" t="s">
        <v>187</v>
      </c>
      <c r="C2571" s="1">
        <v>41981</v>
      </c>
      <c r="D2571" t="s">
        <v>69</v>
      </c>
      <c r="E2571">
        <v>16</v>
      </c>
      <c r="F2571">
        <v>50</v>
      </c>
      <c r="G2571" t="s">
        <v>300</v>
      </c>
      <c r="H2571" t="s">
        <v>71</v>
      </c>
      <c r="I2571" t="s">
        <v>216</v>
      </c>
    </row>
    <row r="2572" spans="1:9" hidden="1">
      <c r="A2572" t="s">
        <v>6</v>
      </c>
      <c r="B2572" t="s">
        <v>187</v>
      </c>
      <c r="C2572" s="1">
        <v>41981</v>
      </c>
      <c r="D2572" t="s">
        <v>68</v>
      </c>
      <c r="E2572">
        <v>24</v>
      </c>
      <c r="F2572">
        <v>50</v>
      </c>
      <c r="G2572" t="s">
        <v>300</v>
      </c>
      <c r="H2572" t="s">
        <v>71</v>
      </c>
      <c r="I2572" t="s">
        <v>68</v>
      </c>
    </row>
    <row r="2573" spans="1:9" hidden="1">
      <c r="A2573" t="s">
        <v>6</v>
      </c>
      <c r="B2573" t="s">
        <v>187</v>
      </c>
      <c r="C2573" s="1">
        <v>41988</v>
      </c>
      <c r="D2573" t="s">
        <v>69</v>
      </c>
      <c r="E2573">
        <v>40</v>
      </c>
      <c r="F2573">
        <v>51</v>
      </c>
      <c r="G2573" t="s">
        <v>300</v>
      </c>
      <c r="H2573" t="s">
        <v>71</v>
      </c>
      <c r="I2573" t="s">
        <v>216</v>
      </c>
    </row>
    <row r="2574" spans="1:9" hidden="1">
      <c r="A2574" t="s">
        <v>6</v>
      </c>
      <c r="B2574" t="s">
        <v>187</v>
      </c>
      <c r="C2574" s="1">
        <v>41995</v>
      </c>
      <c r="D2574" t="s">
        <v>69</v>
      </c>
      <c r="E2574">
        <v>40</v>
      </c>
      <c r="F2574">
        <v>52</v>
      </c>
      <c r="G2574" t="s">
        <v>300</v>
      </c>
      <c r="H2574" t="s">
        <v>71</v>
      </c>
      <c r="I2574" t="s">
        <v>216</v>
      </c>
    </row>
    <row r="2575" spans="1:9" hidden="1">
      <c r="A2575" t="s">
        <v>266</v>
      </c>
      <c r="B2575" t="s">
        <v>267</v>
      </c>
      <c r="C2575" s="1">
        <v>42009</v>
      </c>
      <c r="D2575" t="s">
        <v>69</v>
      </c>
      <c r="E2575">
        <v>40</v>
      </c>
      <c r="F2575">
        <v>2</v>
      </c>
      <c r="G2575" t="s">
        <v>300</v>
      </c>
      <c r="H2575" t="s">
        <v>71</v>
      </c>
      <c r="I2575" t="s">
        <v>216</v>
      </c>
    </row>
    <row r="2576" spans="1:9" hidden="1">
      <c r="A2576" t="s">
        <v>266</v>
      </c>
      <c r="B2576" t="s">
        <v>267</v>
      </c>
      <c r="C2576" s="1">
        <v>42016</v>
      </c>
      <c r="D2576" t="s">
        <v>69</v>
      </c>
      <c r="E2576">
        <v>36</v>
      </c>
      <c r="F2576">
        <v>3</v>
      </c>
      <c r="G2576" t="s">
        <v>300</v>
      </c>
      <c r="H2576" t="s">
        <v>71</v>
      </c>
      <c r="I2576" t="s">
        <v>216</v>
      </c>
    </row>
    <row r="2577" spans="1:9" hidden="1">
      <c r="A2577" t="s">
        <v>266</v>
      </c>
      <c r="B2577" t="s">
        <v>267</v>
      </c>
      <c r="C2577" s="1">
        <v>42016</v>
      </c>
      <c r="D2577" t="s">
        <v>34</v>
      </c>
      <c r="E2577">
        <v>4</v>
      </c>
      <c r="F2577">
        <v>3</v>
      </c>
      <c r="G2577" t="s">
        <v>300</v>
      </c>
      <c r="H2577" t="s">
        <v>71</v>
      </c>
      <c r="I2577" t="s">
        <v>34</v>
      </c>
    </row>
    <row r="2578" spans="1:9" hidden="1">
      <c r="A2578" t="s">
        <v>266</v>
      </c>
      <c r="B2578" t="s">
        <v>267</v>
      </c>
      <c r="C2578" s="1">
        <v>42023</v>
      </c>
      <c r="D2578" t="s">
        <v>69</v>
      </c>
      <c r="E2578">
        <v>40</v>
      </c>
      <c r="F2578">
        <v>4</v>
      </c>
      <c r="G2578" t="s">
        <v>300</v>
      </c>
      <c r="H2578" t="s">
        <v>71</v>
      </c>
      <c r="I2578" t="s">
        <v>216</v>
      </c>
    </row>
    <row r="2579" spans="1:9" hidden="1">
      <c r="A2579" t="s">
        <v>266</v>
      </c>
      <c r="B2579" t="s">
        <v>267</v>
      </c>
      <c r="C2579" s="1">
        <v>42030</v>
      </c>
      <c r="D2579" t="s">
        <v>69</v>
      </c>
      <c r="E2579">
        <v>40</v>
      </c>
      <c r="F2579">
        <v>5</v>
      </c>
      <c r="G2579" t="s">
        <v>300</v>
      </c>
      <c r="H2579" t="s">
        <v>71</v>
      </c>
      <c r="I2579" t="s">
        <v>216</v>
      </c>
    </row>
    <row r="2580" spans="1:9" hidden="1">
      <c r="A2580" t="s">
        <v>266</v>
      </c>
      <c r="B2580" t="s">
        <v>304</v>
      </c>
      <c r="C2580" s="1">
        <v>42037</v>
      </c>
      <c r="D2580" t="s">
        <v>69</v>
      </c>
      <c r="E2580">
        <v>40</v>
      </c>
      <c r="F2580">
        <v>6</v>
      </c>
      <c r="G2580" t="s">
        <v>300</v>
      </c>
      <c r="H2580" t="s">
        <v>71</v>
      </c>
      <c r="I2580" t="s">
        <v>216</v>
      </c>
    </row>
    <row r="2581" spans="1:9" hidden="1">
      <c r="A2581" t="s">
        <v>266</v>
      </c>
      <c r="B2581" t="s">
        <v>304</v>
      </c>
      <c r="C2581" s="1">
        <v>42044</v>
      </c>
      <c r="D2581" t="s">
        <v>107</v>
      </c>
      <c r="E2581">
        <v>40</v>
      </c>
      <c r="F2581">
        <v>7</v>
      </c>
      <c r="G2581" t="s">
        <v>300</v>
      </c>
      <c r="H2581" t="s">
        <v>71</v>
      </c>
      <c r="I2581" t="s">
        <v>268</v>
      </c>
    </row>
    <row r="2582" spans="1:9" hidden="1">
      <c r="A2582" t="s">
        <v>266</v>
      </c>
      <c r="B2582" t="s">
        <v>304</v>
      </c>
      <c r="C2582" s="1">
        <v>42051</v>
      </c>
      <c r="D2582" t="s">
        <v>30</v>
      </c>
      <c r="E2582">
        <v>24</v>
      </c>
      <c r="F2582">
        <v>8</v>
      </c>
      <c r="G2582" t="s">
        <v>300</v>
      </c>
      <c r="H2582" t="s">
        <v>72</v>
      </c>
      <c r="I2582" t="s">
        <v>30</v>
      </c>
    </row>
    <row r="2583" spans="1:9" hidden="1">
      <c r="A2583" t="s">
        <v>266</v>
      </c>
      <c r="B2583" t="s">
        <v>304</v>
      </c>
      <c r="C2583" s="1">
        <v>42051</v>
      </c>
      <c r="D2583" t="s">
        <v>27</v>
      </c>
      <c r="E2583">
        <v>16</v>
      </c>
      <c r="F2583">
        <v>8</v>
      </c>
      <c r="G2583" t="s">
        <v>300</v>
      </c>
      <c r="H2583" t="s">
        <v>72</v>
      </c>
      <c r="I2583" t="s">
        <v>27</v>
      </c>
    </row>
    <row r="2584" spans="1:9" hidden="1">
      <c r="A2584" t="s">
        <v>266</v>
      </c>
      <c r="B2584" t="s">
        <v>304</v>
      </c>
      <c r="C2584" s="1">
        <v>42058</v>
      </c>
      <c r="D2584" t="s">
        <v>69</v>
      </c>
      <c r="E2584">
        <v>32</v>
      </c>
      <c r="F2584">
        <v>9</v>
      </c>
      <c r="G2584" t="s">
        <v>300</v>
      </c>
      <c r="H2584" t="s">
        <v>72</v>
      </c>
      <c r="I2584" t="s">
        <v>216</v>
      </c>
    </row>
    <row r="2585" spans="1:9" hidden="1">
      <c r="A2585" t="s">
        <v>266</v>
      </c>
      <c r="B2585" t="s">
        <v>304</v>
      </c>
      <c r="C2585" s="1">
        <v>42058</v>
      </c>
      <c r="D2585" t="s">
        <v>27</v>
      </c>
      <c r="E2585">
        <v>8</v>
      </c>
      <c r="F2585">
        <v>9</v>
      </c>
      <c r="G2585" t="s">
        <v>300</v>
      </c>
      <c r="H2585" t="s">
        <v>72</v>
      </c>
      <c r="I2585" t="s">
        <v>27</v>
      </c>
    </row>
    <row r="2586" spans="1:9" hidden="1">
      <c r="A2586" t="s">
        <v>266</v>
      </c>
      <c r="B2586" t="s">
        <v>29</v>
      </c>
      <c r="C2586" s="1">
        <v>42065</v>
      </c>
      <c r="D2586" t="s">
        <v>69</v>
      </c>
      <c r="E2586">
        <v>40</v>
      </c>
      <c r="F2586">
        <v>10</v>
      </c>
      <c r="G2586" t="s">
        <v>300</v>
      </c>
      <c r="H2586" t="s">
        <v>72</v>
      </c>
      <c r="I2586" t="s">
        <v>216</v>
      </c>
    </row>
    <row r="2587" spans="1:9" hidden="1">
      <c r="A2587" t="s">
        <v>6</v>
      </c>
      <c r="B2587" t="s">
        <v>75</v>
      </c>
      <c r="C2587" s="1">
        <v>41820</v>
      </c>
      <c r="D2587" t="s">
        <v>82</v>
      </c>
      <c r="E2587">
        <v>8</v>
      </c>
      <c r="F2587">
        <v>27</v>
      </c>
      <c r="G2587" t="s">
        <v>288</v>
      </c>
      <c r="H2587" t="s">
        <v>71</v>
      </c>
      <c r="I2587" t="s">
        <v>217</v>
      </c>
    </row>
    <row r="2588" spans="1:9" hidden="1">
      <c r="A2588" t="s">
        <v>6</v>
      </c>
      <c r="B2588" t="s">
        <v>75</v>
      </c>
      <c r="C2588" s="1">
        <v>41820</v>
      </c>
      <c r="D2588" t="s">
        <v>83</v>
      </c>
      <c r="E2588">
        <v>32</v>
      </c>
      <c r="F2588">
        <v>27</v>
      </c>
      <c r="G2588" t="s">
        <v>288</v>
      </c>
      <c r="H2588" t="s">
        <v>71</v>
      </c>
      <c r="I2588" t="s">
        <v>218</v>
      </c>
    </row>
    <row r="2589" spans="1:9" hidden="1">
      <c r="A2589" t="s">
        <v>6</v>
      </c>
      <c r="B2589" t="s">
        <v>77</v>
      </c>
      <c r="C2589" s="1">
        <v>41827</v>
      </c>
      <c r="D2589" t="s">
        <v>82</v>
      </c>
      <c r="E2589">
        <v>40</v>
      </c>
      <c r="F2589">
        <v>28</v>
      </c>
      <c r="G2589" t="s">
        <v>288</v>
      </c>
      <c r="H2589" t="s">
        <v>71</v>
      </c>
      <c r="I2589" t="s">
        <v>217</v>
      </c>
    </row>
    <row r="2590" spans="1:9" hidden="1">
      <c r="A2590" t="s">
        <v>6</v>
      </c>
      <c r="B2590" t="s">
        <v>77</v>
      </c>
      <c r="C2590" s="1">
        <v>41834</v>
      </c>
      <c r="D2590" t="s">
        <v>82</v>
      </c>
      <c r="E2590">
        <v>40</v>
      </c>
      <c r="F2590">
        <v>29</v>
      </c>
      <c r="G2590" t="s">
        <v>288</v>
      </c>
      <c r="H2590" t="s">
        <v>71</v>
      </c>
      <c r="I2590" t="s">
        <v>217</v>
      </c>
    </row>
    <row r="2591" spans="1:9" hidden="1">
      <c r="A2591" t="s">
        <v>6</v>
      </c>
      <c r="B2591" t="s">
        <v>77</v>
      </c>
      <c r="C2591" s="1">
        <v>41841</v>
      </c>
      <c r="D2591" t="s">
        <v>82</v>
      </c>
      <c r="E2591">
        <v>26</v>
      </c>
      <c r="F2591">
        <v>30</v>
      </c>
      <c r="G2591" t="s">
        <v>288</v>
      </c>
      <c r="H2591" t="s">
        <v>71</v>
      </c>
      <c r="I2591" t="s">
        <v>217</v>
      </c>
    </row>
    <row r="2592" spans="1:9" hidden="1">
      <c r="A2592" t="s">
        <v>6</v>
      </c>
      <c r="B2592" t="s">
        <v>77</v>
      </c>
      <c r="C2592" s="1">
        <v>41841</v>
      </c>
      <c r="D2592" t="s">
        <v>78</v>
      </c>
      <c r="E2592">
        <v>14</v>
      </c>
      <c r="F2592">
        <v>30</v>
      </c>
      <c r="G2592" t="s">
        <v>288</v>
      </c>
      <c r="H2592" t="s">
        <v>71</v>
      </c>
      <c r="I2592" t="s">
        <v>208</v>
      </c>
    </row>
    <row r="2593" spans="1:9" hidden="1">
      <c r="A2593" t="s">
        <v>6</v>
      </c>
      <c r="B2593" t="s">
        <v>77</v>
      </c>
      <c r="C2593" s="1">
        <v>41848</v>
      </c>
      <c r="D2593" t="s">
        <v>82</v>
      </c>
      <c r="E2593">
        <v>40</v>
      </c>
      <c r="F2593">
        <v>31</v>
      </c>
      <c r="G2593" t="s">
        <v>288</v>
      </c>
      <c r="H2593" t="s">
        <v>71</v>
      </c>
      <c r="I2593" t="s">
        <v>217</v>
      </c>
    </row>
    <row r="2594" spans="1:9">
      <c r="A2594" t="s">
        <v>6</v>
      </c>
      <c r="B2594" t="s">
        <v>79</v>
      </c>
      <c r="C2594" s="1">
        <v>41855</v>
      </c>
      <c r="D2594" t="s">
        <v>82</v>
      </c>
      <c r="E2594">
        <v>40</v>
      </c>
      <c r="F2594">
        <v>32</v>
      </c>
      <c r="G2594" t="s">
        <v>288</v>
      </c>
      <c r="H2594" t="s">
        <v>71</v>
      </c>
      <c r="I2594" t="s">
        <v>217</v>
      </c>
    </row>
    <row r="2595" spans="1:9">
      <c r="A2595" t="s">
        <v>6</v>
      </c>
      <c r="B2595" t="s">
        <v>79</v>
      </c>
      <c r="C2595" s="1">
        <v>41862</v>
      </c>
      <c r="D2595" t="s">
        <v>80</v>
      </c>
      <c r="E2595">
        <v>40</v>
      </c>
      <c r="F2595">
        <v>33</v>
      </c>
      <c r="G2595" t="s">
        <v>288</v>
      </c>
      <c r="H2595" t="s">
        <v>71</v>
      </c>
      <c r="I2595" t="s">
        <v>209</v>
      </c>
    </row>
    <row r="2596" spans="1:9">
      <c r="A2596" t="s">
        <v>6</v>
      </c>
      <c r="B2596" t="s">
        <v>79</v>
      </c>
      <c r="C2596" s="1">
        <v>41869</v>
      </c>
      <c r="D2596" t="s">
        <v>80</v>
      </c>
      <c r="E2596">
        <v>40</v>
      </c>
      <c r="F2596">
        <v>34</v>
      </c>
      <c r="G2596" t="s">
        <v>288</v>
      </c>
      <c r="H2596" t="s">
        <v>71</v>
      </c>
      <c r="I2596" t="s">
        <v>209</v>
      </c>
    </row>
    <row r="2597" spans="1:9">
      <c r="A2597" t="s">
        <v>6</v>
      </c>
      <c r="B2597" t="s">
        <v>79</v>
      </c>
      <c r="C2597" s="1">
        <v>41876</v>
      </c>
      <c r="D2597" t="s">
        <v>78</v>
      </c>
      <c r="E2597">
        <v>8</v>
      </c>
      <c r="F2597">
        <v>35</v>
      </c>
      <c r="G2597" t="s">
        <v>288</v>
      </c>
      <c r="H2597" t="s">
        <v>71</v>
      </c>
      <c r="I2597" t="s">
        <v>208</v>
      </c>
    </row>
    <row r="2598" spans="1:9">
      <c r="A2598" t="s">
        <v>6</v>
      </c>
      <c r="B2598" t="s">
        <v>79</v>
      </c>
      <c r="C2598" s="1">
        <v>41876</v>
      </c>
      <c r="D2598" t="s">
        <v>80</v>
      </c>
      <c r="E2598">
        <v>32</v>
      </c>
      <c r="F2598">
        <v>35</v>
      </c>
      <c r="G2598" t="s">
        <v>288</v>
      </c>
      <c r="H2598" t="s">
        <v>71</v>
      </c>
      <c r="I2598" t="s">
        <v>209</v>
      </c>
    </row>
    <row r="2599" spans="1:9" hidden="1">
      <c r="A2599" t="s">
        <v>6</v>
      </c>
      <c r="B2599" t="s">
        <v>81</v>
      </c>
      <c r="C2599" s="1">
        <v>41883</v>
      </c>
      <c r="D2599" t="s">
        <v>80</v>
      </c>
      <c r="E2599">
        <v>40</v>
      </c>
      <c r="F2599">
        <v>36</v>
      </c>
      <c r="G2599" t="s">
        <v>288</v>
      </c>
      <c r="H2599" t="s">
        <v>71</v>
      </c>
      <c r="I2599" t="s">
        <v>209</v>
      </c>
    </row>
    <row r="2600" spans="1:9" hidden="1">
      <c r="A2600" t="s">
        <v>6</v>
      </c>
      <c r="B2600" t="s">
        <v>81</v>
      </c>
      <c r="C2600" s="1">
        <v>41890</v>
      </c>
      <c r="D2600" t="s">
        <v>30</v>
      </c>
      <c r="E2600">
        <v>8</v>
      </c>
      <c r="F2600">
        <v>37</v>
      </c>
      <c r="G2600" t="s">
        <v>288</v>
      </c>
      <c r="H2600" t="s">
        <v>71</v>
      </c>
      <c r="I2600" t="s">
        <v>30</v>
      </c>
    </row>
    <row r="2601" spans="1:9" hidden="1">
      <c r="A2601" t="s">
        <v>6</v>
      </c>
      <c r="B2601" t="s">
        <v>81</v>
      </c>
      <c r="C2601" s="1">
        <v>41890</v>
      </c>
      <c r="D2601" t="s">
        <v>80</v>
      </c>
      <c r="E2601">
        <v>32</v>
      </c>
      <c r="F2601">
        <v>37</v>
      </c>
      <c r="G2601" t="s">
        <v>288</v>
      </c>
      <c r="H2601" t="s">
        <v>71</v>
      </c>
      <c r="I2601" t="s">
        <v>209</v>
      </c>
    </row>
    <row r="2602" spans="1:9" hidden="1">
      <c r="A2602" t="s">
        <v>6</v>
      </c>
      <c r="B2602" t="s">
        <v>81</v>
      </c>
      <c r="C2602" s="1">
        <v>41897</v>
      </c>
      <c r="D2602" t="s">
        <v>66</v>
      </c>
      <c r="E2602">
        <v>40</v>
      </c>
      <c r="F2602">
        <v>38</v>
      </c>
      <c r="G2602" t="s">
        <v>288</v>
      </c>
      <c r="H2602" t="s">
        <v>71</v>
      </c>
      <c r="I2602" t="s">
        <v>231</v>
      </c>
    </row>
    <row r="2603" spans="1:9" hidden="1">
      <c r="A2603" t="s">
        <v>6</v>
      </c>
      <c r="B2603" t="s">
        <v>81</v>
      </c>
      <c r="C2603" s="1">
        <v>41904</v>
      </c>
      <c r="D2603" t="s">
        <v>66</v>
      </c>
      <c r="E2603">
        <v>40</v>
      </c>
      <c r="F2603">
        <v>39</v>
      </c>
      <c r="G2603" t="s">
        <v>288</v>
      </c>
      <c r="H2603" t="s">
        <v>71</v>
      </c>
      <c r="I2603" t="s">
        <v>231</v>
      </c>
    </row>
    <row r="2604" spans="1:9" hidden="1">
      <c r="A2604" t="s">
        <v>6</v>
      </c>
      <c r="B2604" t="s">
        <v>81</v>
      </c>
      <c r="C2604" s="1">
        <v>41911</v>
      </c>
      <c r="D2604" t="s">
        <v>30</v>
      </c>
      <c r="E2604">
        <v>24</v>
      </c>
      <c r="F2604">
        <v>40</v>
      </c>
      <c r="G2604" t="s">
        <v>288</v>
      </c>
      <c r="H2604" t="s">
        <v>71</v>
      </c>
      <c r="I2604" t="s">
        <v>30</v>
      </c>
    </row>
    <row r="2605" spans="1:9" hidden="1">
      <c r="A2605" t="s">
        <v>6</v>
      </c>
      <c r="B2605" t="s">
        <v>81</v>
      </c>
      <c r="C2605" s="1">
        <v>41911</v>
      </c>
      <c r="D2605" t="s">
        <v>66</v>
      </c>
      <c r="E2605">
        <v>16</v>
      </c>
      <c r="F2605">
        <v>40</v>
      </c>
      <c r="G2605" t="s">
        <v>288</v>
      </c>
      <c r="H2605" t="s">
        <v>71</v>
      </c>
      <c r="I2605" t="s">
        <v>231</v>
      </c>
    </row>
    <row r="2606" spans="1:9" hidden="1">
      <c r="A2606" t="s">
        <v>6</v>
      </c>
      <c r="B2606" t="s">
        <v>183</v>
      </c>
      <c r="C2606" s="1">
        <v>41918</v>
      </c>
      <c r="D2606" t="s">
        <v>66</v>
      </c>
      <c r="E2606">
        <v>40</v>
      </c>
      <c r="F2606">
        <v>41</v>
      </c>
      <c r="G2606" t="s">
        <v>288</v>
      </c>
      <c r="H2606" t="s">
        <v>71</v>
      </c>
      <c r="I2606" t="s">
        <v>231</v>
      </c>
    </row>
    <row r="2607" spans="1:9" hidden="1">
      <c r="A2607" t="s">
        <v>6</v>
      </c>
      <c r="B2607" t="s">
        <v>183</v>
      </c>
      <c r="C2607" s="1">
        <v>41925</v>
      </c>
      <c r="D2607" t="s">
        <v>66</v>
      </c>
      <c r="E2607">
        <v>40</v>
      </c>
      <c r="F2607">
        <v>42</v>
      </c>
      <c r="G2607" t="s">
        <v>288</v>
      </c>
      <c r="H2607" t="s">
        <v>71</v>
      </c>
      <c r="I2607" t="s">
        <v>231</v>
      </c>
    </row>
    <row r="2608" spans="1:9" hidden="1">
      <c r="A2608" t="s">
        <v>6</v>
      </c>
      <c r="B2608" t="s">
        <v>183</v>
      </c>
      <c r="C2608" s="1">
        <v>41932</v>
      </c>
      <c r="D2608" t="s">
        <v>66</v>
      </c>
      <c r="E2608">
        <v>40</v>
      </c>
      <c r="F2608">
        <v>43</v>
      </c>
      <c r="G2608" t="s">
        <v>288</v>
      </c>
      <c r="H2608" t="s">
        <v>71</v>
      </c>
      <c r="I2608" t="s">
        <v>231</v>
      </c>
    </row>
    <row r="2609" spans="1:9" hidden="1">
      <c r="A2609" t="s">
        <v>6</v>
      </c>
      <c r="B2609" t="s">
        <v>183</v>
      </c>
      <c r="C2609" s="1">
        <v>41939</v>
      </c>
      <c r="D2609" t="s">
        <v>66</v>
      </c>
      <c r="E2609">
        <v>40</v>
      </c>
      <c r="F2609">
        <v>44</v>
      </c>
      <c r="G2609" t="s">
        <v>288</v>
      </c>
      <c r="H2609" t="s">
        <v>71</v>
      </c>
      <c r="I2609" t="s">
        <v>231</v>
      </c>
    </row>
    <row r="2610" spans="1:9" hidden="1">
      <c r="A2610" t="s">
        <v>6</v>
      </c>
      <c r="B2610" t="s">
        <v>185</v>
      </c>
      <c r="C2610" s="1">
        <v>41946</v>
      </c>
      <c r="D2610" t="s">
        <v>93</v>
      </c>
      <c r="E2610">
        <v>36</v>
      </c>
      <c r="F2610">
        <v>45</v>
      </c>
      <c r="G2610" t="s">
        <v>288</v>
      </c>
      <c r="H2610" t="s">
        <v>71</v>
      </c>
      <c r="I2610" t="s">
        <v>211</v>
      </c>
    </row>
    <row r="2611" spans="1:9" hidden="1">
      <c r="A2611" t="s">
        <v>6</v>
      </c>
      <c r="B2611" t="s">
        <v>185</v>
      </c>
      <c r="C2611" s="1">
        <v>41946</v>
      </c>
      <c r="D2611" t="s">
        <v>34</v>
      </c>
      <c r="E2611">
        <v>4</v>
      </c>
      <c r="F2611">
        <v>45</v>
      </c>
      <c r="G2611" t="s">
        <v>288</v>
      </c>
      <c r="H2611" t="s">
        <v>71</v>
      </c>
      <c r="I2611" t="s">
        <v>34</v>
      </c>
    </row>
    <row r="2612" spans="1:9" hidden="1">
      <c r="A2612" t="s">
        <v>6</v>
      </c>
      <c r="B2612" t="s">
        <v>185</v>
      </c>
      <c r="C2612" s="1">
        <v>41953</v>
      </c>
      <c r="D2612" t="s">
        <v>93</v>
      </c>
      <c r="E2612">
        <v>40</v>
      </c>
      <c r="F2612">
        <v>46</v>
      </c>
      <c r="G2612" t="s">
        <v>288</v>
      </c>
      <c r="H2612" t="s">
        <v>71</v>
      </c>
      <c r="I2612" t="s">
        <v>211</v>
      </c>
    </row>
    <row r="2613" spans="1:9" hidden="1">
      <c r="A2613" t="s">
        <v>6</v>
      </c>
      <c r="B2613" t="s">
        <v>185</v>
      </c>
      <c r="C2613" s="1">
        <v>41960</v>
      </c>
      <c r="D2613" t="s">
        <v>93</v>
      </c>
      <c r="E2613">
        <v>35</v>
      </c>
      <c r="F2613">
        <v>47</v>
      </c>
      <c r="G2613" t="s">
        <v>288</v>
      </c>
      <c r="H2613" t="s">
        <v>71</v>
      </c>
      <c r="I2613" t="s">
        <v>211</v>
      </c>
    </row>
    <row r="2614" spans="1:9" hidden="1">
      <c r="A2614" t="s">
        <v>6</v>
      </c>
      <c r="B2614" t="s">
        <v>185</v>
      </c>
      <c r="C2614" s="1">
        <v>41960</v>
      </c>
      <c r="D2614" t="s">
        <v>36</v>
      </c>
      <c r="E2614">
        <v>1</v>
      </c>
      <c r="F2614">
        <v>47</v>
      </c>
      <c r="G2614" t="s">
        <v>288</v>
      </c>
      <c r="H2614" t="s">
        <v>71</v>
      </c>
      <c r="I2614" t="s">
        <v>213</v>
      </c>
    </row>
    <row r="2615" spans="1:9" hidden="1">
      <c r="A2615" t="s">
        <v>6</v>
      </c>
      <c r="B2615" t="s">
        <v>185</v>
      </c>
      <c r="C2615" s="1">
        <v>41960</v>
      </c>
      <c r="D2615" t="s">
        <v>90</v>
      </c>
      <c r="E2615">
        <v>4</v>
      </c>
      <c r="F2615">
        <v>47</v>
      </c>
      <c r="G2615" t="s">
        <v>288</v>
      </c>
      <c r="H2615" t="s">
        <v>71</v>
      </c>
      <c r="I2615" t="s">
        <v>214</v>
      </c>
    </row>
    <row r="2616" spans="1:9" hidden="1">
      <c r="A2616" t="s">
        <v>6</v>
      </c>
      <c r="B2616" t="s">
        <v>185</v>
      </c>
      <c r="C2616" s="1">
        <v>41967</v>
      </c>
      <c r="D2616" t="s">
        <v>93</v>
      </c>
      <c r="E2616">
        <v>23</v>
      </c>
      <c r="F2616">
        <v>48</v>
      </c>
      <c r="G2616" t="s">
        <v>288</v>
      </c>
      <c r="H2616" t="s">
        <v>71</v>
      </c>
      <c r="I2616" t="s">
        <v>211</v>
      </c>
    </row>
    <row r="2617" spans="1:9" hidden="1">
      <c r="A2617" t="s">
        <v>6</v>
      </c>
      <c r="B2617" t="s">
        <v>185</v>
      </c>
      <c r="C2617" s="1">
        <v>41967</v>
      </c>
      <c r="D2617" t="s">
        <v>36</v>
      </c>
      <c r="E2617">
        <v>8</v>
      </c>
      <c r="F2617">
        <v>48</v>
      </c>
      <c r="G2617" t="s">
        <v>288</v>
      </c>
      <c r="H2617" t="s">
        <v>71</v>
      </c>
      <c r="I2617" t="s">
        <v>213</v>
      </c>
    </row>
    <row r="2618" spans="1:9" hidden="1">
      <c r="A2618" t="s">
        <v>6</v>
      </c>
      <c r="B2618" t="s">
        <v>185</v>
      </c>
      <c r="C2618" s="1">
        <v>41967</v>
      </c>
      <c r="D2618" t="s">
        <v>97</v>
      </c>
      <c r="E2618">
        <v>9</v>
      </c>
      <c r="F2618">
        <v>48</v>
      </c>
      <c r="G2618" t="s">
        <v>288</v>
      </c>
      <c r="H2618" t="s">
        <v>71</v>
      </c>
      <c r="I2618" t="s">
        <v>97</v>
      </c>
    </row>
    <row r="2619" spans="1:9" hidden="1">
      <c r="A2619" t="s">
        <v>6</v>
      </c>
      <c r="B2619" t="s">
        <v>187</v>
      </c>
      <c r="C2619" s="1">
        <v>42002</v>
      </c>
      <c r="D2619" t="s">
        <v>30</v>
      </c>
      <c r="E2619">
        <v>8</v>
      </c>
      <c r="F2619">
        <v>1</v>
      </c>
      <c r="G2619" t="s">
        <v>288</v>
      </c>
      <c r="H2619" t="s">
        <v>71</v>
      </c>
      <c r="I2619" t="s">
        <v>30</v>
      </c>
    </row>
    <row r="2620" spans="1:9" hidden="1">
      <c r="A2620" t="s">
        <v>6</v>
      </c>
      <c r="B2620" t="s">
        <v>187</v>
      </c>
      <c r="C2620" s="1">
        <v>42002</v>
      </c>
      <c r="D2620" t="s">
        <v>83</v>
      </c>
      <c r="E2620">
        <v>32</v>
      </c>
      <c r="F2620">
        <v>1</v>
      </c>
      <c r="G2620" t="s">
        <v>288</v>
      </c>
      <c r="H2620" t="s">
        <v>71</v>
      </c>
      <c r="I2620" t="s">
        <v>218</v>
      </c>
    </row>
    <row r="2621" spans="1:9" hidden="1">
      <c r="A2621" t="s">
        <v>6</v>
      </c>
      <c r="B2621" t="s">
        <v>187</v>
      </c>
      <c r="C2621" s="1">
        <v>41974</v>
      </c>
      <c r="D2621" t="s">
        <v>36</v>
      </c>
      <c r="E2621">
        <v>40</v>
      </c>
      <c r="F2621">
        <v>49</v>
      </c>
      <c r="G2621" t="s">
        <v>288</v>
      </c>
      <c r="H2621" t="s">
        <v>71</v>
      </c>
      <c r="I2621" t="s">
        <v>213</v>
      </c>
    </row>
    <row r="2622" spans="1:9" hidden="1">
      <c r="A2622" t="s">
        <v>6</v>
      </c>
      <c r="B2622" t="s">
        <v>187</v>
      </c>
      <c r="C2622" s="1">
        <v>41981</v>
      </c>
      <c r="D2622" t="s">
        <v>82</v>
      </c>
      <c r="E2622">
        <v>40</v>
      </c>
      <c r="F2622">
        <v>50</v>
      </c>
      <c r="G2622" t="s">
        <v>288</v>
      </c>
      <c r="H2622" t="s">
        <v>71</v>
      </c>
      <c r="I2622" t="s">
        <v>217</v>
      </c>
    </row>
    <row r="2623" spans="1:9" hidden="1">
      <c r="A2623" t="s">
        <v>6</v>
      </c>
      <c r="B2623" t="s">
        <v>187</v>
      </c>
      <c r="C2623" s="1">
        <v>41988</v>
      </c>
      <c r="D2623" t="s">
        <v>36</v>
      </c>
      <c r="E2623">
        <v>2</v>
      </c>
      <c r="F2623">
        <v>51</v>
      </c>
      <c r="G2623" t="s">
        <v>288</v>
      </c>
      <c r="H2623" t="s">
        <v>71</v>
      </c>
      <c r="I2623" t="s">
        <v>213</v>
      </c>
    </row>
    <row r="2624" spans="1:9" hidden="1">
      <c r="A2624" t="s">
        <v>6</v>
      </c>
      <c r="B2624" t="s">
        <v>187</v>
      </c>
      <c r="C2624" s="1">
        <v>41988</v>
      </c>
      <c r="D2624" t="s">
        <v>83</v>
      </c>
      <c r="E2624">
        <v>38</v>
      </c>
      <c r="F2624">
        <v>51</v>
      </c>
      <c r="G2624" t="s">
        <v>288</v>
      </c>
      <c r="H2624" t="s">
        <v>71</v>
      </c>
      <c r="I2624" t="s">
        <v>218</v>
      </c>
    </row>
    <row r="2625" spans="1:9" hidden="1">
      <c r="A2625" t="s">
        <v>6</v>
      </c>
      <c r="B2625" t="s">
        <v>187</v>
      </c>
      <c r="C2625" s="1">
        <v>41995</v>
      </c>
      <c r="D2625" t="s">
        <v>83</v>
      </c>
      <c r="E2625">
        <v>40</v>
      </c>
      <c r="F2625">
        <v>52</v>
      </c>
      <c r="G2625" t="s">
        <v>288</v>
      </c>
      <c r="H2625" t="s">
        <v>71</v>
      </c>
      <c r="I2625" t="s">
        <v>218</v>
      </c>
    </row>
    <row r="2626" spans="1:9" hidden="1">
      <c r="A2626" t="s">
        <v>266</v>
      </c>
      <c r="B2626" t="s">
        <v>267</v>
      </c>
      <c r="C2626" s="1">
        <v>42009</v>
      </c>
      <c r="D2626" t="s">
        <v>83</v>
      </c>
      <c r="E2626">
        <v>40</v>
      </c>
      <c r="F2626">
        <v>2</v>
      </c>
      <c r="G2626" t="s">
        <v>288</v>
      </c>
      <c r="H2626" t="s">
        <v>71</v>
      </c>
      <c r="I2626" t="s">
        <v>218</v>
      </c>
    </row>
    <row r="2627" spans="1:9" hidden="1">
      <c r="A2627" t="s">
        <v>266</v>
      </c>
      <c r="B2627" t="s">
        <v>267</v>
      </c>
      <c r="C2627" s="1">
        <v>42016</v>
      </c>
      <c r="D2627" t="s">
        <v>36</v>
      </c>
      <c r="E2627">
        <v>40</v>
      </c>
      <c r="F2627">
        <v>3</v>
      </c>
      <c r="G2627" t="s">
        <v>288</v>
      </c>
      <c r="H2627" t="s">
        <v>71</v>
      </c>
      <c r="I2627" t="s">
        <v>213</v>
      </c>
    </row>
    <row r="2628" spans="1:9" hidden="1">
      <c r="A2628" t="s">
        <v>266</v>
      </c>
      <c r="B2628" t="s">
        <v>267</v>
      </c>
      <c r="C2628" s="1">
        <v>42023</v>
      </c>
      <c r="D2628" t="s">
        <v>36</v>
      </c>
      <c r="E2628">
        <v>40</v>
      </c>
      <c r="F2628">
        <v>4</v>
      </c>
      <c r="G2628" t="s">
        <v>288</v>
      </c>
      <c r="H2628" t="s">
        <v>71</v>
      </c>
      <c r="I2628" t="s">
        <v>213</v>
      </c>
    </row>
    <row r="2629" spans="1:9" hidden="1">
      <c r="A2629" t="s">
        <v>266</v>
      </c>
      <c r="B2629" t="s">
        <v>267</v>
      </c>
      <c r="C2629" s="1">
        <v>42030</v>
      </c>
      <c r="D2629" t="s">
        <v>36</v>
      </c>
      <c r="E2629">
        <v>20</v>
      </c>
      <c r="F2629">
        <v>5</v>
      </c>
      <c r="G2629" t="s">
        <v>288</v>
      </c>
      <c r="H2629" t="s">
        <v>71</v>
      </c>
      <c r="I2629" t="s">
        <v>213</v>
      </c>
    </row>
    <row r="2630" spans="1:9" hidden="1">
      <c r="A2630" t="s">
        <v>266</v>
      </c>
      <c r="B2630" t="s">
        <v>267</v>
      </c>
      <c r="C2630" s="1">
        <v>42030</v>
      </c>
      <c r="D2630" t="s">
        <v>102</v>
      </c>
      <c r="E2630">
        <v>4</v>
      </c>
      <c r="F2630">
        <v>5</v>
      </c>
      <c r="G2630" t="s">
        <v>288</v>
      </c>
      <c r="H2630" t="s">
        <v>71</v>
      </c>
      <c r="I2630" t="s">
        <v>102</v>
      </c>
    </row>
    <row r="2631" spans="1:9" hidden="1">
      <c r="A2631" t="s">
        <v>266</v>
      </c>
      <c r="B2631" t="s">
        <v>267</v>
      </c>
      <c r="C2631" s="1">
        <v>42030</v>
      </c>
      <c r="D2631" t="s">
        <v>83</v>
      </c>
      <c r="E2631">
        <v>16</v>
      </c>
      <c r="F2631">
        <v>5</v>
      </c>
      <c r="G2631" t="s">
        <v>288</v>
      </c>
      <c r="H2631" t="s">
        <v>71</v>
      </c>
      <c r="I2631" t="s">
        <v>218</v>
      </c>
    </row>
    <row r="2632" spans="1:9" hidden="1">
      <c r="A2632" t="s">
        <v>266</v>
      </c>
      <c r="B2632" t="s">
        <v>304</v>
      </c>
      <c r="C2632" s="1">
        <v>42037</v>
      </c>
      <c r="D2632" t="s">
        <v>36</v>
      </c>
      <c r="E2632">
        <v>24</v>
      </c>
      <c r="F2632">
        <v>6</v>
      </c>
      <c r="G2632" t="s">
        <v>288</v>
      </c>
      <c r="H2632" t="s">
        <v>71</v>
      </c>
      <c r="I2632" t="s">
        <v>213</v>
      </c>
    </row>
    <row r="2633" spans="1:9" hidden="1">
      <c r="A2633" t="s">
        <v>266</v>
      </c>
      <c r="B2633" t="s">
        <v>304</v>
      </c>
      <c r="C2633" s="1">
        <v>42037</v>
      </c>
      <c r="D2633" t="s">
        <v>83</v>
      </c>
      <c r="E2633">
        <v>16</v>
      </c>
      <c r="F2633">
        <v>6</v>
      </c>
      <c r="G2633" t="s">
        <v>288</v>
      </c>
      <c r="H2633" t="s">
        <v>71</v>
      </c>
      <c r="I2633" t="s">
        <v>218</v>
      </c>
    </row>
    <row r="2634" spans="1:9" hidden="1">
      <c r="A2634" t="s">
        <v>266</v>
      </c>
      <c r="B2634" t="s">
        <v>304</v>
      </c>
      <c r="C2634" s="1">
        <v>42044</v>
      </c>
      <c r="D2634" t="s">
        <v>83</v>
      </c>
      <c r="E2634">
        <v>40</v>
      </c>
      <c r="F2634">
        <v>7</v>
      </c>
      <c r="G2634" t="s">
        <v>288</v>
      </c>
      <c r="H2634" t="s">
        <v>71</v>
      </c>
      <c r="I2634" t="s">
        <v>218</v>
      </c>
    </row>
    <row r="2635" spans="1:9" hidden="1">
      <c r="A2635" t="s">
        <v>266</v>
      </c>
      <c r="B2635" t="s">
        <v>304</v>
      </c>
      <c r="C2635" s="1">
        <v>42058</v>
      </c>
      <c r="D2635" t="s">
        <v>30</v>
      </c>
      <c r="E2635">
        <v>8</v>
      </c>
      <c r="F2635">
        <v>9</v>
      </c>
      <c r="G2635" t="s">
        <v>288</v>
      </c>
      <c r="H2635" t="s">
        <v>71</v>
      </c>
      <c r="I2635" t="s">
        <v>30</v>
      </c>
    </row>
    <row r="2636" spans="1:9" hidden="1">
      <c r="A2636" t="s">
        <v>266</v>
      </c>
      <c r="B2636" t="s">
        <v>304</v>
      </c>
      <c r="C2636" s="1">
        <v>42058</v>
      </c>
      <c r="D2636" t="s">
        <v>83</v>
      </c>
      <c r="E2636">
        <v>32</v>
      </c>
      <c r="F2636">
        <v>9</v>
      </c>
      <c r="G2636" t="s">
        <v>288</v>
      </c>
      <c r="H2636" t="s">
        <v>71</v>
      </c>
      <c r="I2636" t="s">
        <v>218</v>
      </c>
    </row>
    <row r="2637" spans="1:9" hidden="1">
      <c r="A2637" t="s">
        <v>266</v>
      </c>
      <c r="B2637" t="s">
        <v>29</v>
      </c>
      <c r="C2637" s="1">
        <v>42065</v>
      </c>
      <c r="D2637" t="s">
        <v>36</v>
      </c>
      <c r="E2637">
        <v>40</v>
      </c>
      <c r="F2637">
        <v>10</v>
      </c>
      <c r="G2637" t="s">
        <v>288</v>
      </c>
      <c r="H2637" t="s">
        <v>73</v>
      </c>
      <c r="I2637" t="s">
        <v>213</v>
      </c>
    </row>
    <row r="2638" spans="1:9" hidden="1">
      <c r="A2638" t="s">
        <v>6</v>
      </c>
      <c r="B2638" t="s">
        <v>77</v>
      </c>
      <c r="C2638" s="1">
        <v>41834</v>
      </c>
      <c r="D2638" t="s">
        <v>82</v>
      </c>
      <c r="E2638">
        <v>40</v>
      </c>
      <c r="F2638">
        <v>29</v>
      </c>
      <c r="G2638" t="s">
        <v>289</v>
      </c>
      <c r="H2638" t="s">
        <v>71</v>
      </c>
      <c r="I2638" t="s">
        <v>217</v>
      </c>
    </row>
    <row r="2639" spans="1:9" hidden="1">
      <c r="A2639" t="s">
        <v>6</v>
      </c>
      <c r="B2639" t="s">
        <v>77</v>
      </c>
      <c r="C2639" s="1">
        <v>41841</v>
      </c>
      <c r="D2639" t="s">
        <v>82</v>
      </c>
      <c r="E2639">
        <v>40</v>
      </c>
      <c r="F2639">
        <v>30</v>
      </c>
      <c r="G2639" t="s">
        <v>289</v>
      </c>
      <c r="H2639" t="s">
        <v>71</v>
      </c>
      <c r="I2639" t="s">
        <v>217</v>
      </c>
    </row>
    <row r="2640" spans="1:9" hidden="1">
      <c r="A2640" t="s">
        <v>6</v>
      </c>
      <c r="B2640" t="s">
        <v>77</v>
      </c>
      <c r="C2640" s="1">
        <v>41848</v>
      </c>
      <c r="D2640" t="s">
        <v>13</v>
      </c>
      <c r="E2640">
        <v>40</v>
      </c>
      <c r="F2640">
        <v>31</v>
      </c>
      <c r="G2640" t="s">
        <v>289</v>
      </c>
      <c r="H2640" t="s">
        <v>71</v>
      </c>
      <c r="I2640" t="s">
        <v>13</v>
      </c>
    </row>
    <row r="2641" spans="1:9">
      <c r="A2641" t="s">
        <v>6</v>
      </c>
      <c r="B2641" t="s">
        <v>79</v>
      </c>
      <c r="C2641" s="1">
        <v>41855</v>
      </c>
      <c r="D2641" t="s">
        <v>27</v>
      </c>
      <c r="E2641">
        <v>8</v>
      </c>
      <c r="F2641">
        <v>32</v>
      </c>
      <c r="G2641" t="s">
        <v>289</v>
      </c>
      <c r="H2641" t="s">
        <v>71</v>
      </c>
      <c r="I2641" t="s">
        <v>27</v>
      </c>
    </row>
    <row r="2642" spans="1:9">
      <c r="A2642" t="s">
        <v>6</v>
      </c>
      <c r="B2642" t="s">
        <v>79</v>
      </c>
      <c r="C2642" s="1">
        <v>41855</v>
      </c>
      <c r="D2642" t="s">
        <v>13</v>
      </c>
      <c r="E2642">
        <v>24</v>
      </c>
      <c r="F2642">
        <v>32</v>
      </c>
      <c r="G2642" t="s">
        <v>289</v>
      </c>
      <c r="H2642" t="s">
        <v>71</v>
      </c>
      <c r="I2642" t="s">
        <v>13</v>
      </c>
    </row>
    <row r="2643" spans="1:9">
      <c r="A2643" t="s">
        <v>6</v>
      </c>
      <c r="B2643" t="s">
        <v>79</v>
      </c>
      <c r="C2643" s="1">
        <v>41855</v>
      </c>
      <c r="D2643" t="s">
        <v>76</v>
      </c>
      <c r="E2643">
        <v>8</v>
      </c>
      <c r="F2643">
        <v>32</v>
      </c>
      <c r="G2643" t="s">
        <v>289</v>
      </c>
      <c r="H2643" t="s">
        <v>71</v>
      </c>
      <c r="I2643" t="s">
        <v>207</v>
      </c>
    </row>
    <row r="2644" spans="1:9">
      <c r="A2644" t="s">
        <v>6</v>
      </c>
      <c r="B2644" t="s">
        <v>79</v>
      </c>
      <c r="C2644" s="1">
        <v>41862</v>
      </c>
      <c r="D2644" t="s">
        <v>34</v>
      </c>
      <c r="E2644">
        <v>4</v>
      </c>
      <c r="F2644">
        <v>33</v>
      </c>
      <c r="G2644" t="s">
        <v>289</v>
      </c>
      <c r="H2644" t="s">
        <v>71</v>
      </c>
      <c r="I2644" t="s">
        <v>34</v>
      </c>
    </row>
    <row r="2645" spans="1:9">
      <c r="A2645" t="s">
        <v>6</v>
      </c>
      <c r="B2645" t="s">
        <v>79</v>
      </c>
      <c r="C2645" s="1">
        <v>41862</v>
      </c>
      <c r="D2645" t="s">
        <v>13</v>
      </c>
      <c r="E2645">
        <v>36</v>
      </c>
      <c r="F2645">
        <v>33</v>
      </c>
      <c r="G2645" t="s">
        <v>289</v>
      </c>
      <c r="H2645" t="s">
        <v>71</v>
      </c>
      <c r="I2645" t="s">
        <v>13</v>
      </c>
    </row>
    <row r="2646" spans="1:9">
      <c r="A2646" t="s">
        <v>6</v>
      </c>
      <c r="B2646" t="s">
        <v>79</v>
      </c>
      <c r="C2646" s="1">
        <v>41869</v>
      </c>
      <c r="D2646" t="s">
        <v>84</v>
      </c>
      <c r="E2646">
        <v>40</v>
      </c>
      <c r="F2646">
        <v>34</v>
      </c>
      <c r="G2646" t="s">
        <v>289</v>
      </c>
      <c r="H2646" t="s">
        <v>71</v>
      </c>
      <c r="I2646" t="s">
        <v>219</v>
      </c>
    </row>
    <row r="2647" spans="1:9">
      <c r="A2647" t="s">
        <v>6</v>
      </c>
      <c r="B2647" t="s">
        <v>79</v>
      </c>
      <c r="C2647" s="1">
        <v>41876</v>
      </c>
      <c r="D2647" t="s">
        <v>34</v>
      </c>
      <c r="E2647">
        <v>20</v>
      </c>
      <c r="F2647">
        <v>35</v>
      </c>
      <c r="G2647" t="s">
        <v>289</v>
      </c>
      <c r="H2647" t="s">
        <v>71</v>
      </c>
      <c r="I2647" t="s">
        <v>34</v>
      </c>
    </row>
    <row r="2648" spans="1:9">
      <c r="A2648" t="s">
        <v>6</v>
      </c>
      <c r="B2648" t="s">
        <v>79</v>
      </c>
      <c r="C2648" s="1">
        <v>41876</v>
      </c>
      <c r="D2648" t="s">
        <v>84</v>
      </c>
      <c r="E2648">
        <v>20</v>
      </c>
      <c r="F2648">
        <v>35</v>
      </c>
      <c r="G2648" t="s">
        <v>289</v>
      </c>
      <c r="H2648" t="s">
        <v>71</v>
      </c>
      <c r="I2648" t="s">
        <v>219</v>
      </c>
    </row>
    <row r="2649" spans="1:9" hidden="1">
      <c r="A2649" t="s">
        <v>6</v>
      </c>
      <c r="B2649" t="s">
        <v>81</v>
      </c>
      <c r="C2649" s="1">
        <v>41883</v>
      </c>
      <c r="D2649" t="s">
        <v>84</v>
      </c>
      <c r="E2649">
        <v>40</v>
      </c>
      <c r="F2649">
        <v>36</v>
      </c>
      <c r="G2649" t="s">
        <v>289</v>
      </c>
      <c r="H2649" t="s">
        <v>71</v>
      </c>
      <c r="I2649" t="s">
        <v>219</v>
      </c>
    </row>
    <row r="2650" spans="1:9" hidden="1">
      <c r="A2650" t="s">
        <v>6</v>
      </c>
      <c r="B2650" t="s">
        <v>81</v>
      </c>
      <c r="C2650" s="1">
        <v>41890</v>
      </c>
      <c r="D2650" t="s">
        <v>84</v>
      </c>
      <c r="E2650">
        <v>40</v>
      </c>
      <c r="F2650">
        <v>37</v>
      </c>
      <c r="G2650" t="s">
        <v>289</v>
      </c>
      <c r="H2650" t="s">
        <v>71</v>
      </c>
      <c r="I2650" t="s">
        <v>219</v>
      </c>
    </row>
    <row r="2651" spans="1:9" hidden="1">
      <c r="A2651" t="s">
        <v>6</v>
      </c>
      <c r="B2651" t="s">
        <v>81</v>
      </c>
      <c r="C2651" s="1">
        <v>41897</v>
      </c>
      <c r="D2651" t="s">
        <v>84</v>
      </c>
      <c r="E2651">
        <v>40</v>
      </c>
      <c r="F2651">
        <v>38</v>
      </c>
      <c r="G2651" t="s">
        <v>289</v>
      </c>
      <c r="H2651" t="s">
        <v>71</v>
      </c>
      <c r="I2651" t="s">
        <v>219</v>
      </c>
    </row>
    <row r="2652" spans="1:9" hidden="1">
      <c r="A2652" t="s">
        <v>6</v>
      </c>
      <c r="B2652" t="s">
        <v>81</v>
      </c>
      <c r="C2652" s="1">
        <v>41904</v>
      </c>
      <c r="D2652" t="s">
        <v>34</v>
      </c>
      <c r="E2652">
        <v>20</v>
      </c>
      <c r="F2652">
        <v>39</v>
      </c>
      <c r="G2652" t="s">
        <v>289</v>
      </c>
      <c r="H2652" t="s">
        <v>71</v>
      </c>
      <c r="I2652" t="s">
        <v>34</v>
      </c>
    </row>
    <row r="2653" spans="1:9" hidden="1">
      <c r="A2653" t="s">
        <v>6</v>
      </c>
      <c r="B2653" t="s">
        <v>81</v>
      </c>
      <c r="C2653" s="1">
        <v>41904</v>
      </c>
      <c r="D2653" t="s">
        <v>84</v>
      </c>
      <c r="E2653">
        <v>20</v>
      </c>
      <c r="F2653">
        <v>39</v>
      </c>
      <c r="G2653" t="s">
        <v>289</v>
      </c>
      <c r="H2653" t="s">
        <v>71</v>
      </c>
      <c r="I2653" t="s">
        <v>219</v>
      </c>
    </row>
    <row r="2654" spans="1:9" hidden="1">
      <c r="A2654" t="s">
        <v>6</v>
      </c>
      <c r="B2654" t="s">
        <v>81</v>
      </c>
      <c r="C2654" s="1">
        <v>41911</v>
      </c>
      <c r="D2654" t="s">
        <v>30</v>
      </c>
      <c r="E2654">
        <v>24</v>
      </c>
      <c r="F2654">
        <v>40</v>
      </c>
      <c r="G2654" t="s">
        <v>289</v>
      </c>
      <c r="H2654" t="s">
        <v>71</v>
      </c>
      <c r="I2654" t="s">
        <v>30</v>
      </c>
    </row>
    <row r="2655" spans="1:9" hidden="1">
      <c r="A2655" t="s">
        <v>6</v>
      </c>
      <c r="B2655" t="s">
        <v>81</v>
      </c>
      <c r="C2655" s="1">
        <v>41911</v>
      </c>
      <c r="D2655" t="s">
        <v>84</v>
      </c>
      <c r="E2655">
        <v>16</v>
      </c>
      <c r="F2655">
        <v>40</v>
      </c>
      <c r="G2655" t="s">
        <v>289</v>
      </c>
      <c r="H2655" t="s">
        <v>71</v>
      </c>
      <c r="I2655" t="s">
        <v>219</v>
      </c>
    </row>
    <row r="2656" spans="1:9" hidden="1">
      <c r="A2656" t="s">
        <v>6</v>
      </c>
      <c r="B2656" t="s">
        <v>183</v>
      </c>
      <c r="C2656" s="1">
        <v>41918</v>
      </c>
      <c r="D2656" t="s">
        <v>84</v>
      </c>
      <c r="E2656">
        <v>40</v>
      </c>
      <c r="F2656">
        <v>41</v>
      </c>
      <c r="G2656" t="s">
        <v>289</v>
      </c>
      <c r="H2656" t="s">
        <v>71</v>
      </c>
      <c r="I2656" t="s">
        <v>219</v>
      </c>
    </row>
    <row r="2657" spans="1:9" hidden="1">
      <c r="A2657" t="s">
        <v>6</v>
      </c>
      <c r="B2657" t="s">
        <v>183</v>
      </c>
      <c r="C2657" s="1">
        <v>41925</v>
      </c>
      <c r="D2657" t="s">
        <v>34</v>
      </c>
      <c r="E2657">
        <v>4</v>
      </c>
      <c r="F2657">
        <v>42</v>
      </c>
      <c r="G2657" t="s">
        <v>289</v>
      </c>
      <c r="H2657" t="s">
        <v>71</v>
      </c>
      <c r="I2657" t="s">
        <v>34</v>
      </c>
    </row>
    <row r="2658" spans="1:9" hidden="1">
      <c r="A2658" t="s">
        <v>6</v>
      </c>
      <c r="B2658" t="s">
        <v>183</v>
      </c>
      <c r="C2658" s="1">
        <v>41925</v>
      </c>
      <c r="D2658" t="s">
        <v>84</v>
      </c>
      <c r="E2658">
        <v>36</v>
      </c>
      <c r="F2658">
        <v>42</v>
      </c>
      <c r="G2658" t="s">
        <v>289</v>
      </c>
      <c r="H2658" t="s">
        <v>71</v>
      </c>
      <c r="I2658" t="s">
        <v>219</v>
      </c>
    </row>
    <row r="2659" spans="1:9" hidden="1">
      <c r="A2659" t="s">
        <v>6</v>
      </c>
      <c r="B2659" t="s">
        <v>183</v>
      </c>
      <c r="C2659" s="1">
        <v>41932</v>
      </c>
      <c r="D2659" t="s">
        <v>34</v>
      </c>
      <c r="E2659">
        <v>8</v>
      </c>
      <c r="F2659">
        <v>43</v>
      </c>
      <c r="G2659" t="s">
        <v>289</v>
      </c>
      <c r="H2659" t="s">
        <v>71</v>
      </c>
      <c r="I2659" t="s">
        <v>34</v>
      </c>
    </row>
    <row r="2660" spans="1:9" hidden="1">
      <c r="A2660" t="s">
        <v>6</v>
      </c>
      <c r="B2660" t="s">
        <v>183</v>
      </c>
      <c r="C2660" s="1">
        <v>41932</v>
      </c>
      <c r="D2660" t="s">
        <v>84</v>
      </c>
      <c r="E2660">
        <v>32</v>
      </c>
      <c r="F2660">
        <v>43</v>
      </c>
      <c r="G2660" t="s">
        <v>289</v>
      </c>
      <c r="H2660" t="s">
        <v>71</v>
      </c>
      <c r="I2660" t="s">
        <v>219</v>
      </c>
    </row>
    <row r="2661" spans="1:9" hidden="1">
      <c r="A2661" t="s">
        <v>6</v>
      </c>
      <c r="B2661" t="s">
        <v>183</v>
      </c>
      <c r="C2661" s="1">
        <v>41939</v>
      </c>
      <c r="D2661" t="s">
        <v>84</v>
      </c>
      <c r="E2661">
        <v>40</v>
      </c>
      <c r="F2661">
        <v>44</v>
      </c>
      <c r="G2661" t="s">
        <v>289</v>
      </c>
      <c r="H2661" t="s">
        <v>71</v>
      </c>
      <c r="I2661" t="s">
        <v>219</v>
      </c>
    </row>
    <row r="2662" spans="1:9" hidden="1">
      <c r="A2662" t="s">
        <v>6</v>
      </c>
      <c r="B2662" t="s">
        <v>185</v>
      </c>
      <c r="C2662" s="1">
        <v>41946</v>
      </c>
      <c r="D2662" t="s">
        <v>103</v>
      </c>
      <c r="E2662">
        <v>6</v>
      </c>
      <c r="F2662">
        <v>45</v>
      </c>
      <c r="G2662" t="s">
        <v>289</v>
      </c>
      <c r="H2662" t="s">
        <v>71</v>
      </c>
      <c r="I2662" t="s">
        <v>246</v>
      </c>
    </row>
    <row r="2663" spans="1:9" hidden="1">
      <c r="A2663" t="s">
        <v>6</v>
      </c>
      <c r="B2663" t="s">
        <v>185</v>
      </c>
      <c r="C2663" s="1">
        <v>41946</v>
      </c>
      <c r="D2663" t="s">
        <v>84</v>
      </c>
      <c r="E2663">
        <v>34</v>
      </c>
      <c r="F2663">
        <v>45</v>
      </c>
      <c r="G2663" t="s">
        <v>289</v>
      </c>
      <c r="H2663" t="s">
        <v>71</v>
      </c>
      <c r="I2663" t="s">
        <v>219</v>
      </c>
    </row>
    <row r="2664" spans="1:9" hidden="1">
      <c r="A2664" t="s">
        <v>6</v>
      </c>
      <c r="B2664" t="s">
        <v>185</v>
      </c>
      <c r="C2664" s="1">
        <v>41953</v>
      </c>
      <c r="D2664" t="s">
        <v>84</v>
      </c>
      <c r="E2664">
        <v>40</v>
      </c>
      <c r="F2664">
        <v>46</v>
      </c>
      <c r="G2664" t="s">
        <v>289</v>
      </c>
      <c r="H2664" t="s">
        <v>71</v>
      </c>
      <c r="I2664" t="s">
        <v>219</v>
      </c>
    </row>
    <row r="2665" spans="1:9" hidden="1">
      <c r="A2665" t="s">
        <v>6</v>
      </c>
      <c r="B2665" t="s">
        <v>185</v>
      </c>
      <c r="C2665" s="1">
        <v>41960</v>
      </c>
      <c r="D2665" t="s">
        <v>84</v>
      </c>
      <c r="E2665">
        <v>40</v>
      </c>
      <c r="F2665">
        <v>47</v>
      </c>
      <c r="G2665" t="s">
        <v>289</v>
      </c>
      <c r="H2665" t="s">
        <v>71</v>
      </c>
      <c r="I2665" t="s">
        <v>219</v>
      </c>
    </row>
    <row r="2666" spans="1:9" hidden="1">
      <c r="A2666" t="s">
        <v>6</v>
      </c>
      <c r="B2666" t="s">
        <v>185</v>
      </c>
      <c r="C2666" s="1">
        <v>41967</v>
      </c>
      <c r="D2666" t="s">
        <v>84</v>
      </c>
      <c r="E2666">
        <v>40</v>
      </c>
      <c r="F2666">
        <v>48</v>
      </c>
      <c r="G2666" t="s">
        <v>289</v>
      </c>
      <c r="H2666" t="s">
        <v>71</v>
      </c>
      <c r="I2666" t="s">
        <v>219</v>
      </c>
    </row>
    <row r="2667" spans="1:9" hidden="1">
      <c r="A2667" t="s">
        <v>6</v>
      </c>
      <c r="B2667" t="s">
        <v>187</v>
      </c>
      <c r="C2667" s="1">
        <v>42002</v>
      </c>
      <c r="D2667" t="s">
        <v>195</v>
      </c>
      <c r="E2667">
        <v>16</v>
      </c>
      <c r="F2667">
        <v>1</v>
      </c>
      <c r="G2667" t="s">
        <v>289</v>
      </c>
      <c r="H2667" t="s">
        <v>71</v>
      </c>
      <c r="I2667" t="s">
        <v>223</v>
      </c>
    </row>
    <row r="2668" spans="1:9" hidden="1">
      <c r="A2668" t="s">
        <v>6</v>
      </c>
      <c r="B2668" t="s">
        <v>187</v>
      </c>
      <c r="C2668" s="1">
        <v>42002</v>
      </c>
      <c r="D2668" t="s">
        <v>30</v>
      </c>
      <c r="E2668">
        <v>8</v>
      </c>
      <c r="F2668">
        <v>1</v>
      </c>
      <c r="G2668" t="s">
        <v>289</v>
      </c>
      <c r="H2668" t="s">
        <v>71</v>
      </c>
      <c r="I2668" t="s">
        <v>30</v>
      </c>
    </row>
    <row r="2669" spans="1:9" hidden="1">
      <c r="A2669" t="s">
        <v>6</v>
      </c>
      <c r="B2669" t="s">
        <v>187</v>
      </c>
      <c r="C2669" s="1">
        <v>42002</v>
      </c>
      <c r="D2669" t="s">
        <v>196</v>
      </c>
      <c r="E2669">
        <v>16</v>
      </c>
      <c r="F2669">
        <v>1</v>
      </c>
      <c r="G2669" t="s">
        <v>289</v>
      </c>
      <c r="H2669" t="s">
        <v>71</v>
      </c>
      <c r="I2669" t="s">
        <v>224</v>
      </c>
    </row>
    <row r="2670" spans="1:9" hidden="1">
      <c r="A2670" t="s">
        <v>6</v>
      </c>
      <c r="B2670" t="s">
        <v>187</v>
      </c>
      <c r="C2670" s="1">
        <v>41974</v>
      </c>
      <c r="D2670" t="s">
        <v>195</v>
      </c>
      <c r="E2670">
        <v>28</v>
      </c>
      <c r="F2670">
        <v>49</v>
      </c>
      <c r="G2670" t="s">
        <v>289</v>
      </c>
      <c r="H2670" t="s">
        <v>71</v>
      </c>
      <c r="I2670" t="s">
        <v>223</v>
      </c>
    </row>
    <row r="2671" spans="1:9" hidden="1">
      <c r="A2671" t="s">
        <v>6</v>
      </c>
      <c r="B2671" t="s">
        <v>187</v>
      </c>
      <c r="C2671" s="1">
        <v>41974</v>
      </c>
      <c r="D2671" t="s">
        <v>16</v>
      </c>
      <c r="E2671">
        <v>8</v>
      </c>
      <c r="F2671">
        <v>49</v>
      </c>
      <c r="G2671" t="s">
        <v>289</v>
      </c>
      <c r="H2671" t="s">
        <v>71</v>
      </c>
      <c r="I2671" t="s">
        <v>16</v>
      </c>
    </row>
    <row r="2672" spans="1:9" hidden="1">
      <c r="A2672" t="s">
        <v>6</v>
      </c>
      <c r="B2672" t="s">
        <v>187</v>
      </c>
      <c r="C2672" s="1">
        <v>41974</v>
      </c>
      <c r="D2672" t="s">
        <v>76</v>
      </c>
      <c r="E2672">
        <v>4</v>
      </c>
      <c r="F2672">
        <v>49</v>
      </c>
      <c r="G2672" t="s">
        <v>289</v>
      </c>
      <c r="H2672" t="s">
        <v>71</v>
      </c>
      <c r="I2672" t="s">
        <v>207</v>
      </c>
    </row>
    <row r="2673" spans="1:9" hidden="1">
      <c r="A2673" t="s">
        <v>6</v>
      </c>
      <c r="B2673" t="s">
        <v>187</v>
      </c>
      <c r="C2673" s="1">
        <v>41981</v>
      </c>
      <c r="D2673" t="s">
        <v>195</v>
      </c>
      <c r="E2673">
        <v>24</v>
      </c>
      <c r="F2673">
        <v>50</v>
      </c>
      <c r="G2673" t="s">
        <v>289</v>
      </c>
      <c r="H2673" t="s">
        <v>71</v>
      </c>
      <c r="I2673" t="s">
        <v>223</v>
      </c>
    </row>
    <row r="2674" spans="1:9" hidden="1">
      <c r="A2674" t="s">
        <v>6</v>
      </c>
      <c r="B2674" t="s">
        <v>187</v>
      </c>
      <c r="C2674" s="1">
        <v>41981</v>
      </c>
      <c r="D2674" t="s">
        <v>196</v>
      </c>
      <c r="E2674">
        <v>16</v>
      </c>
      <c r="F2674">
        <v>50</v>
      </c>
      <c r="G2674" t="s">
        <v>289</v>
      </c>
      <c r="H2674" t="s">
        <v>71</v>
      </c>
      <c r="I2674" t="s">
        <v>224</v>
      </c>
    </row>
    <row r="2675" spans="1:9" hidden="1">
      <c r="A2675" t="s">
        <v>6</v>
      </c>
      <c r="B2675" t="s">
        <v>187</v>
      </c>
      <c r="C2675" s="1">
        <v>41988</v>
      </c>
      <c r="D2675" t="s">
        <v>195</v>
      </c>
      <c r="E2675">
        <v>16</v>
      </c>
      <c r="F2675">
        <v>51</v>
      </c>
      <c r="G2675" t="s">
        <v>289</v>
      </c>
      <c r="H2675" t="s">
        <v>71</v>
      </c>
      <c r="I2675" t="s">
        <v>223</v>
      </c>
    </row>
    <row r="2676" spans="1:9" hidden="1">
      <c r="A2676" t="s">
        <v>6</v>
      </c>
      <c r="B2676" t="s">
        <v>187</v>
      </c>
      <c r="C2676" s="1">
        <v>41988</v>
      </c>
      <c r="D2676" t="s">
        <v>196</v>
      </c>
      <c r="E2676">
        <v>24</v>
      </c>
      <c r="F2676">
        <v>51</v>
      </c>
      <c r="G2676" t="s">
        <v>289</v>
      </c>
      <c r="H2676" t="s">
        <v>71</v>
      </c>
      <c r="I2676" t="s">
        <v>224</v>
      </c>
    </row>
    <row r="2677" spans="1:9" hidden="1">
      <c r="A2677" t="s">
        <v>6</v>
      </c>
      <c r="B2677" t="s">
        <v>187</v>
      </c>
      <c r="C2677" s="1">
        <v>41995</v>
      </c>
      <c r="D2677" t="s">
        <v>196</v>
      </c>
      <c r="E2677">
        <v>40</v>
      </c>
      <c r="F2677">
        <v>52</v>
      </c>
      <c r="G2677" t="s">
        <v>289</v>
      </c>
      <c r="H2677" t="s">
        <v>71</v>
      </c>
      <c r="I2677" t="s">
        <v>224</v>
      </c>
    </row>
    <row r="2678" spans="1:9" hidden="1">
      <c r="A2678" t="s">
        <v>266</v>
      </c>
      <c r="B2678" t="s">
        <v>267</v>
      </c>
      <c r="C2678" s="1">
        <v>42009</v>
      </c>
      <c r="D2678" t="s">
        <v>84</v>
      </c>
      <c r="E2678">
        <v>32</v>
      </c>
      <c r="F2678">
        <v>2</v>
      </c>
      <c r="G2678" t="s">
        <v>289</v>
      </c>
      <c r="H2678" t="s">
        <v>71</v>
      </c>
      <c r="I2678" t="s">
        <v>219</v>
      </c>
    </row>
    <row r="2679" spans="1:9" hidden="1">
      <c r="A2679" t="s">
        <v>266</v>
      </c>
      <c r="B2679" t="s">
        <v>267</v>
      </c>
      <c r="C2679" s="1">
        <v>42009</v>
      </c>
      <c r="D2679" t="s">
        <v>196</v>
      </c>
      <c r="E2679">
        <v>8</v>
      </c>
      <c r="F2679">
        <v>2</v>
      </c>
      <c r="G2679" t="s">
        <v>289</v>
      </c>
      <c r="H2679" t="s">
        <v>71</v>
      </c>
      <c r="I2679" t="s">
        <v>224</v>
      </c>
    </row>
    <row r="2680" spans="1:9" hidden="1">
      <c r="A2680" t="s">
        <v>266</v>
      </c>
      <c r="B2680" t="s">
        <v>267</v>
      </c>
      <c r="C2680" s="1">
        <v>42016</v>
      </c>
      <c r="D2680" t="s">
        <v>84</v>
      </c>
      <c r="E2680">
        <v>40</v>
      </c>
      <c r="F2680">
        <v>3</v>
      </c>
      <c r="G2680" t="s">
        <v>289</v>
      </c>
      <c r="H2680" t="s">
        <v>71</v>
      </c>
      <c r="I2680" t="s">
        <v>219</v>
      </c>
    </row>
    <row r="2681" spans="1:9" hidden="1">
      <c r="A2681" t="s">
        <v>266</v>
      </c>
      <c r="B2681" t="s">
        <v>267</v>
      </c>
      <c r="C2681" s="1">
        <v>42023</v>
      </c>
      <c r="D2681" t="s">
        <v>84</v>
      </c>
      <c r="E2681">
        <v>40</v>
      </c>
      <c r="F2681">
        <v>4</v>
      </c>
      <c r="G2681" t="s">
        <v>289</v>
      </c>
      <c r="H2681" t="s">
        <v>71</v>
      </c>
      <c r="I2681" t="s">
        <v>219</v>
      </c>
    </row>
    <row r="2682" spans="1:9" hidden="1">
      <c r="A2682" t="s">
        <v>266</v>
      </c>
      <c r="B2682" t="s">
        <v>267</v>
      </c>
      <c r="C2682" s="1">
        <v>42030</v>
      </c>
      <c r="D2682" t="s">
        <v>84</v>
      </c>
      <c r="E2682">
        <v>40</v>
      </c>
      <c r="F2682">
        <v>5</v>
      </c>
      <c r="G2682" t="s">
        <v>289</v>
      </c>
      <c r="H2682" t="s">
        <v>71</v>
      </c>
      <c r="I2682" t="s">
        <v>219</v>
      </c>
    </row>
    <row r="2683" spans="1:9" hidden="1">
      <c r="A2683" t="s">
        <v>266</v>
      </c>
      <c r="B2683" t="s">
        <v>304</v>
      </c>
      <c r="C2683" s="1">
        <v>42037</v>
      </c>
      <c r="D2683" t="s">
        <v>84</v>
      </c>
      <c r="E2683">
        <v>40</v>
      </c>
      <c r="F2683">
        <v>6</v>
      </c>
      <c r="G2683" t="s">
        <v>289</v>
      </c>
      <c r="H2683" t="s">
        <v>71</v>
      </c>
      <c r="I2683" t="s">
        <v>219</v>
      </c>
    </row>
    <row r="2684" spans="1:9" hidden="1">
      <c r="A2684" t="s">
        <v>266</v>
      </c>
      <c r="B2684" t="s">
        <v>304</v>
      </c>
      <c r="C2684" s="1">
        <v>42044</v>
      </c>
      <c r="D2684" t="s">
        <v>84</v>
      </c>
      <c r="E2684">
        <v>40</v>
      </c>
      <c r="F2684">
        <v>7</v>
      </c>
      <c r="G2684" t="s">
        <v>289</v>
      </c>
      <c r="H2684" t="s">
        <v>71</v>
      </c>
      <c r="I2684" t="s">
        <v>219</v>
      </c>
    </row>
    <row r="2685" spans="1:9" hidden="1">
      <c r="A2685" t="s">
        <v>266</v>
      </c>
      <c r="B2685" t="s">
        <v>304</v>
      </c>
      <c r="C2685" s="1">
        <v>42051</v>
      </c>
      <c r="D2685" t="s">
        <v>30</v>
      </c>
      <c r="E2685">
        <v>24</v>
      </c>
      <c r="F2685">
        <v>8</v>
      </c>
      <c r="G2685" t="s">
        <v>289</v>
      </c>
      <c r="H2685" t="s">
        <v>73</v>
      </c>
      <c r="I2685" t="s">
        <v>30</v>
      </c>
    </row>
    <row r="2686" spans="1:9" hidden="1">
      <c r="A2686" t="s">
        <v>266</v>
      </c>
      <c r="B2686" t="s">
        <v>304</v>
      </c>
      <c r="C2686" s="1">
        <v>42051</v>
      </c>
      <c r="D2686" t="s">
        <v>27</v>
      </c>
      <c r="E2686">
        <v>16</v>
      </c>
      <c r="F2686">
        <v>8</v>
      </c>
      <c r="G2686" t="s">
        <v>289</v>
      </c>
      <c r="H2686" t="s">
        <v>73</v>
      </c>
      <c r="I2686" t="s">
        <v>27</v>
      </c>
    </row>
    <row r="2687" spans="1:9" hidden="1">
      <c r="A2687" t="s">
        <v>266</v>
      </c>
      <c r="B2687" t="s">
        <v>304</v>
      </c>
      <c r="C2687" s="1">
        <v>42058</v>
      </c>
      <c r="D2687" t="s">
        <v>84</v>
      </c>
      <c r="E2687">
        <v>32</v>
      </c>
      <c r="F2687">
        <v>9</v>
      </c>
      <c r="G2687" t="s">
        <v>289</v>
      </c>
      <c r="H2687" t="s">
        <v>73</v>
      </c>
      <c r="I2687" t="s">
        <v>219</v>
      </c>
    </row>
    <row r="2688" spans="1:9" hidden="1">
      <c r="A2688" t="s">
        <v>266</v>
      </c>
      <c r="B2688" t="s">
        <v>304</v>
      </c>
      <c r="C2688" s="1">
        <v>42058</v>
      </c>
      <c r="D2688" t="s">
        <v>27</v>
      </c>
      <c r="E2688">
        <v>8</v>
      </c>
      <c r="F2688">
        <v>9</v>
      </c>
      <c r="G2688" t="s">
        <v>289</v>
      </c>
      <c r="H2688" t="s">
        <v>73</v>
      </c>
      <c r="I2688" t="s">
        <v>27</v>
      </c>
    </row>
    <row r="2689" spans="1:9">
      <c r="A2689" t="s">
        <v>6</v>
      </c>
      <c r="B2689" t="s">
        <v>79</v>
      </c>
      <c r="C2689" s="1">
        <v>41855</v>
      </c>
      <c r="D2689" t="s">
        <v>17</v>
      </c>
      <c r="E2689">
        <v>4</v>
      </c>
      <c r="F2689">
        <v>32</v>
      </c>
      <c r="G2689" t="s">
        <v>301</v>
      </c>
      <c r="H2689" t="s">
        <v>71</v>
      </c>
      <c r="I2689" t="s">
        <v>226</v>
      </c>
    </row>
    <row r="2690" spans="1:9">
      <c r="A2690" t="s">
        <v>6</v>
      </c>
      <c r="B2690" t="s">
        <v>79</v>
      </c>
      <c r="C2690" s="1">
        <v>41855</v>
      </c>
      <c r="D2690" t="s">
        <v>16</v>
      </c>
      <c r="E2690">
        <v>8</v>
      </c>
      <c r="F2690">
        <v>32</v>
      </c>
      <c r="G2690" t="s">
        <v>301</v>
      </c>
      <c r="H2690" t="s">
        <v>71</v>
      </c>
      <c r="I2690" t="s">
        <v>16</v>
      </c>
    </row>
    <row r="2691" spans="1:9">
      <c r="A2691" t="s">
        <v>6</v>
      </c>
      <c r="B2691" t="s">
        <v>79</v>
      </c>
      <c r="C2691" s="1">
        <v>41855</v>
      </c>
      <c r="D2691" t="s">
        <v>25</v>
      </c>
      <c r="E2691">
        <v>14</v>
      </c>
      <c r="F2691">
        <v>32</v>
      </c>
      <c r="G2691" t="s">
        <v>301</v>
      </c>
      <c r="H2691" t="s">
        <v>71</v>
      </c>
      <c r="I2691" t="s">
        <v>205</v>
      </c>
    </row>
    <row r="2692" spans="1:9">
      <c r="A2692" t="s">
        <v>6</v>
      </c>
      <c r="B2692" t="s">
        <v>79</v>
      </c>
      <c r="C2692" s="1">
        <v>41855</v>
      </c>
      <c r="D2692" t="s">
        <v>95</v>
      </c>
      <c r="E2692">
        <v>14</v>
      </c>
      <c r="F2692">
        <v>32</v>
      </c>
      <c r="G2692" t="s">
        <v>301</v>
      </c>
      <c r="H2692" t="s">
        <v>71</v>
      </c>
      <c r="I2692" t="s">
        <v>238</v>
      </c>
    </row>
    <row r="2693" spans="1:9">
      <c r="A2693" t="s">
        <v>6</v>
      </c>
      <c r="B2693" t="s">
        <v>79</v>
      </c>
      <c r="C2693" s="1">
        <v>41862</v>
      </c>
      <c r="D2693" t="s">
        <v>8</v>
      </c>
      <c r="E2693">
        <v>17</v>
      </c>
      <c r="F2693">
        <v>33</v>
      </c>
      <c r="G2693" t="s">
        <v>301</v>
      </c>
      <c r="H2693" t="s">
        <v>71</v>
      </c>
      <c r="I2693" t="s">
        <v>8</v>
      </c>
    </row>
    <row r="2694" spans="1:9">
      <c r="A2694" t="s">
        <v>6</v>
      </c>
      <c r="B2694" t="s">
        <v>79</v>
      </c>
      <c r="C2694" s="1">
        <v>41862</v>
      </c>
      <c r="D2694" t="s">
        <v>16</v>
      </c>
      <c r="E2694">
        <v>10</v>
      </c>
      <c r="F2694">
        <v>33</v>
      </c>
      <c r="G2694" t="s">
        <v>301</v>
      </c>
      <c r="H2694" t="s">
        <v>71</v>
      </c>
      <c r="I2694" t="s">
        <v>16</v>
      </c>
    </row>
    <row r="2695" spans="1:9">
      <c r="A2695" t="s">
        <v>6</v>
      </c>
      <c r="B2695" t="s">
        <v>79</v>
      </c>
      <c r="C2695" s="1">
        <v>41862</v>
      </c>
      <c r="D2695" t="s">
        <v>9</v>
      </c>
      <c r="E2695">
        <v>10</v>
      </c>
      <c r="F2695">
        <v>33</v>
      </c>
      <c r="G2695" t="s">
        <v>301</v>
      </c>
      <c r="H2695" t="s">
        <v>71</v>
      </c>
      <c r="I2695" t="s">
        <v>9</v>
      </c>
    </row>
    <row r="2696" spans="1:9">
      <c r="A2696" t="s">
        <v>6</v>
      </c>
      <c r="B2696" t="s">
        <v>79</v>
      </c>
      <c r="C2696" s="1">
        <v>41862</v>
      </c>
      <c r="D2696" t="s">
        <v>95</v>
      </c>
      <c r="E2696">
        <v>3</v>
      </c>
      <c r="F2696">
        <v>33</v>
      </c>
      <c r="G2696" t="s">
        <v>301</v>
      </c>
      <c r="H2696" t="s">
        <v>71</v>
      </c>
      <c r="I2696" t="s">
        <v>238</v>
      </c>
    </row>
    <row r="2697" spans="1:9">
      <c r="A2697" t="s">
        <v>6</v>
      </c>
      <c r="B2697" t="s">
        <v>79</v>
      </c>
      <c r="C2697" s="1">
        <v>41869</v>
      </c>
      <c r="D2697" t="s">
        <v>8</v>
      </c>
      <c r="E2697">
        <v>15</v>
      </c>
      <c r="F2697">
        <v>34</v>
      </c>
      <c r="G2697" t="s">
        <v>301</v>
      </c>
      <c r="H2697" t="s">
        <v>71</v>
      </c>
      <c r="I2697" t="s">
        <v>8</v>
      </c>
    </row>
    <row r="2698" spans="1:9">
      <c r="A2698" t="s">
        <v>6</v>
      </c>
      <c r="B2698" t="s">
        <v>79</v>
      </c>
      <c r="C2698" s="1">
        <v>41869</v>
      </c>
      <c r="D2698" t="s">
        <v>16</v>
      </c>
      <c r="E2698">
        <v>3</v>
      </c>
      <c r="F2698">
        <v>34</v>
      </c>
      <c r="G2698" t="s">
        <v>301</v>
      </c>
      <c r="H2698" t="s">
        <v>71</v>
      </c>
      <c r="I2698" t="s">
        <v>16</v>
      </c>
    </row>
    <row r="2699" spans="1:9">
      <c r="A2699" t="s">
        <v>6</v>
      </c>
      <c r="B2699" t="s">
        <v>79</v>
      </c>
      <c r="C2699" s="1">
        <v>41869</v>
      </c>
      <c r="D2699" t="s">
        <v>9</v>
      </c>
      <c r="E2699">
        <v>16</v>
      </c>
      <c r="F2699">
        <v>34</v>
      </c>
      <c r="G2699" t="s">
        <v>301</v>
      </c>
      <c r="H2699" t="s">
        <v>71</v>
      </c>
      <c r="I2699" t="s">
        <v>9</v>
      </c>
    </row>
    <row r="2700" spans="1:9">
      <c r="A2700" t="s">
        <v>6</v>
      </c>
      <c r="B2700" t="s">
        <v>79</v>
      </c>
      <c r="C2700" s="1">
        <v>41869</v>
      </c>
      <c r="D2700" t="s">
        <v>13</v>
      </c>
      <c r="E2700">
        <v>4</v>
      </c>
      <c r="F2700">
        <v>34</v>
      </c>
      <c r="G2700" t="s">
        <v>301</v>
      </c>
      <c r="H2700" t="s">
        <v>71</v>
      </c>
      <c r="I2700" t="s">
        <v>13</v>
      </c>
    </row>
    <row r="2701" spans="1:9">
      <c r="A2701" t="s">
        <v>6</v>
      </c>
      <c r="B2701" t="s">
        <v>79</v>
      </c>
      <c r="C2701" s="1">
        <v>41869</v>
      </c>
      <c r="D2701" t="s">
        <v>100</v>
      </c>
      <c r="E2701">
        <v>2</v>
      </c>
      <c r="F2701">
        <v>34</v>
      </c>
      <c r="G2701" t="s">
        <v>301</v>
      </c>
      <c r="H2701" t="s">
        <v>71</v>
      </c>
      <c r="I2701" t="s">
        <v>221</v>
      </c>
    </row>
    <row r="2702" spans="1:9">
      <c r="A2702" t="s">
        <v>6</v>
      </c>
      <c r="B2702" t="s">
        <v>79</v>
      </c>
      <c r="C2702" s="1">
        <v>41876</v>
      </c>
      <c r="D2702" t="s">
        <v>84</v>
      </c>
      <c r="E2702">
        <v>3</v>
      </c>
      <c r="F2702">
        <v>35</v>
      </c>
      <c r="G2702" t="s">
        <v>301</v>
      </c>
      <c r="H2702" t="s">
        <v>71</v>
      </c>
      <c r="I2702" t="s">
        <v>219</v>
      </c>
    </row>
    <row r="2703" spans="1:9">
      <c r="A2703" t="s">
        <v>6</v>
      </c>
      <c r="B2703" t="s">
        <v>79</v>
      </c>
      <c r="C2703" s="1">
        <v>41876</v>
      </c>
      <c r="D2703" t="s">
        <v>8</v>
      </c>
      <c r="E2703">
        <v>20</v>
      </c>
      <c r="F2703">
        <v>35</v>
      </c>
      <c r="G2703" t="s">
        <v>301</v>
      </c>
      <c r="H2703" t="s">
        <v>71</v>
      </c>
      <c r="I2703" t="s">
        <v>8</v>
      </c>
    </row>
    <row r="2704" spans="1:9">
      <c r="A2704" t="s">
        <v>6</v>
      </c>
      <c r="B2704" t="s">
        <v>79</v>
      </c>
      <c r="C2704" s="1">
        <v>41876</v>
      </c>
      <c r="D2704" t="s">
        <v>97</v>
      </c>
      <c r="E2704">
        <v>1</v>
      </c>
      <c r="F2704">
        <v>35</v>
      </c>
      <c r="G2704" t="s">
        <v>301</v>
      </c>
      <c r="H2704" t="s">
        <v>71</v>
      </c>
      <c r="I2704" t="s">
        <v>97</v>
      </c>
    </row>
    <row r="2705" spans="1:9">
      <c r="A2705" t="s">
        <v>6</v>
      </c>
      <c r="B2705" t="s">
        <v>79</v>
      </c>
      <c r="C2705" s="1">
        <v>41876</v>
      </c>
      <c r="D2705" t="s">
        <v>16</v>
      </c>
      <c r="E2705">
        <v>4</v>
      </c>
      <c r="F2705">
        <v>35</v>
      </c>
      <c r="G2705" t="s">
        <v>301</v>
      </c>
      <c r="H2705" t="s">
        <v>71</v>
      </c>
      <c r="I2705" t="s">
        <v>16</v>
      </c>
    </row>
    <row r="2706" spans="1:9">
      <c r="A2706" t="s">
        <v>6</v>
      </c>
      <c r="B2706" t="s">
        <v>79</v>
      </c>
      <c r="C2706" s="1">
        <v>41876</v>
      </c>
      <c r="D2706" t="s">
        <v>9</v>
      </c>
      <c r="E2706">
        <v>12</v>
      </c>
      <c r="F2706">
        <v>35</v>
      </c>
      <c r="G2706" t="s">
        <v>301</v>
      </c>
      <c r="H2706" t="s">
        <v>71</v>
      </c>
      <c r="I2706" t="s">
        <v>9</v>
      </c>
    </row>
    <row r="2707" spans="1:9" hidden="1">
      <c r="A2707" t="s">
        <v>6</v>
      </c>
      <c r="B2707" t="s">
        <v>81</v>
      </c>
      <c r="C2707" s="1">
        <v>41883</v>
      </c>
      <c r="D2707" t="s">
        <v>8</v>
      </c>
      <c r="E2707">
        <v>9</v>
      </c>
      <c r="F2707">
        <v>36</v>
      </c>
      <c r="G2707" t="s">
        <v>301</v>
      </c>
      <c r="H2707" t="s">
        <v>71</v>
      </c>
      <c r="I2707" t="s">
        <v>8</v>
      </c>
    </row>
    <row r="2708" spans="1:9" hidden="1">
      <c r="A2708" t="s">
        <v>6</v>
      </c>
      <c r="B2708" t="s">
        <v>81</v>
      </c>
      <c r="C2708" s="1">
        <v>41883</v>
      </c>
      <c r="D2708" t="s">
        <v>97</v>
      </c>
      <c r="E2708">
        <v>1</v>
      </c>
      <c r="F2708">
        <v>36</v>
      </c>
      <c r="G2708" t="s">
        <v>301</v>
      </c>
      <c r="H2708" t="s">
        <v>71</v>
      </c>
      <c r="I2708" t="s">
        <v>97</v>
      </c>
    </row>
    <row r="2709" spans="1:9" hidden="1">
      <c r="A2709" t="s">
        <v>6</v>
      </c>
      <c r="B2709" t="s">
        <v>81</v>
      </c>
      <c r="C2709" s="1">
        <v>41883</v>
      </c>
      <c r="D2709" t="s">
        <v>9</v>
      </c>
      <c r="E2709">
        <v>22</v>
      </c>
      <c r="F2709">
        <v>36</v>
      </c>
      <c r="G2709" t="s">
        <v>301</v>
      </c>
      <c r="H2709" t="s">
        <v>71</v>
      </c>
      <c r="I2709" t="s">
        <v>9</v>
      </c>
    </row>
    <row r="2710" spans="1:9" hidden="1">
      <c r="A2710" t="s">
        <v>6</v>
      </c>
      <c r="B2710" t="s">
        <v>81</v>
      </c>
      <c r="C2710" s="1">
        <v>41883</v>
      </c>
      <c r="D2710" t="s">
        <v>96</v>
      </c>
      <c r="E2710">
        <v>8</v>
      </c>
      <c r="F2710">
        <v>36</v>
      </c>
      <c r="G2710" t="s">
        <v>301</v>
      </c>
      <c r="H2710" t="s">
        <v>71</v>
      </c>
      <c r="I2710" t="s">
        <v>239</v>
      </c>
    </row>
    <row r="2711" spans="1:9" hidden="1">
      <c r="A2711" t="s">
        <v>6</v>
      </c>
      <c r="B2711" t="s">
        <v>81</v>
      </c>
      <c r="C2711" s="1">
        <v>41890</v>
      </c>
      <c r="D2711" t="s">
        <v>30</v>
      </c>
      <c r="E2711">
        <v>8</v>
      </c>
      <c r="F2711">
        <v>37</v>
      </c>
      <c r="G2711" t="s">
        <v>301</v>
      </c>
      <c r="H2711" t="s">
        <v>71</v>
      </c>
      <c r="I2711" t="s">
        <v>30</v>
      </c>
    </row>
    <row r="2712" spans="1:9" hidden="1">
      <c r="A2712" t="s">
        <v>6</v>
      </c>
      <c r="B2712" t="s">
        <v>81</v>
      </c>
      <c r="C2712" s="1">
        <v>41890</v>
      </c>
      <c r="D2712" t="s">
        <v>15</v>
      </c>
      <c r="E2712">
        <v>2</v>
      </c>
      <c r="F2712">
        <v>37</v>
      </c>
      <c r="G2712" t="s">
        <v>301</v>
      </c>
      <c r="H2712" t="s">
        <v>71</v>
      </c>
      <c r="I2712" t="s">
        <v>233</v>
      </c>
    </row>
    <row r="2713" spans="1:9" hidden="1">
      <c r="A2713" t="s">
        <v>6</v>
      </c>
      <c r="B2713" t="s">
        <v>81</v>
      </c>
      <c r="C2713" s="1">
        <v>41890</v>
      </c>
      <c r="D2713" t="s">
        <v>84</v>
      </c>
      <c r="E2713">
        <v>1</v>
      </c>
      <c r="F2713">
        <v>37</v>
      </c>
      <c r="G2713" t="s">
        <v>301</v>
      </c>
      <c r="H2713" t="s">
        <v>71</v>
      </c>
      <c r="I2713" t="s">
        <v>219</v>
      </c>
    </row>
    <row r="2714" spans="1:9" hidden="1">
      <c r="A2714" t="s">
        <v>6</v>
      </c>
      <c r="B2714" t="s">
        <v>81</v>
      </c>
      <c r="C2714" s="1">
        <v>41890</v>
      </c>
      <c r="D2714" t="s">
        <v>8</v>
      </c>
      <c r="E2714">
        <v>16</v>
      </c>
      <c r="F2714">
        <v>37</v>
      </c>
      <c r="G2714" t="s">
        <v>301</v>
      </c>
      <c r="H2714" t="s">
        <v>71</v>
      </c>
      <c r="I2714" t="s">
        <v>8</v>
      </c>
    </row>
    <row r="2715" spans="1:9" hidden="1">
      <c r="A2715" t="s">
        <v>6</v>
      </c>
      <c r="B2715" t="s">
        <v>81</v>
      </c>
      <c r="C2715" s="1">
        <v>41890</v>
      </c>
      <c r="D2715" t="s">
        <v>97</v>
      </c>
      <c r="E2715">
        <v>1</v>
      </c>
      <c r="F2715">
        <v>37</v>
      </c>
      <c r="G2715" t="s">
        <v>301</v>
      </c>
      <c r="H2715" t="s">
        <v>71</v>
      </c>
      <c r="I2715" t="s">
        <v>97</v>
      </c>
    </row>
    <row r="2716" spans="1:9" hidden="1">
      <c r="A2716" t="s">
        <v>6</v>
      </c>
      <c r="B2716" t="s">
        <v>81</v>
      </c>
      <c r="C2716" s="1">
        <v>41890</v>
      </c>
      <c r="D2716" t="s">
        <v>9</v>
      </c>
      <c r="E2716">
        <v>11</v>
      </c>
      <c r="F2716">
        <v>37</v>
      </c>
      <c r="G2716" t="s">
        <v>301</v>
      </c>
      <c r="H2716" t="s">
        <v>71</v>
      </c>
      <c r="I2716" t="s">
        <v>9</v>
      </c>
    </row>
    <row r="2717" spans="1:9" hidden="1">
      <c r="A2717" t="s">
        <v>6</v>
      </c>
      <c r="B2717" t="s">
        <v>81</v>
      </c>
      <c r="C2717" s="1">
        <v>41890</v>
      </c>
      <c r="D2717" t="s">
        <v>95</v>
      </c>
      <c r="E2717">
        <v>1</v>
      </c>
      <c r="F2717">
        <v>37</v>
      </c>
      <c r="G2717" t="s">
        <v>301</v>
      </c>
      <c r="H2717" t="s">
        <v>71</v>
      </c>
      <c r="I2717" t="s">
        <v>238</v>
      </c>
    </row>
    <row r="2718" spans="1:9" hidden="1">
      <c r="A2718" t="s">
        <v>6</v>
      </c>
      <c r="B2718" t="s">
        <v>81</v>
      </c>
      <c r="C2718" s="1">
        <v>41897</v>
      </c>
      <c r="D2718" t="s">
        <v>66</v>
      </c>
      <c r="E2718">
        <v>40</v>
      </c>
      <c r="F2718">
        <v>38</v>
      </c>
      <c r="G2718" t="s">
        <v>301</v>
      </c>
      <c r="H2718" t="s">
        <v>71</v>
      </c>
      <c r="I2718" t="s">
        <v>231</v>
      </c>
    </row>
    <row r="2719" spans="1:9" hidden="1">
      <c r="A2719" t="s">
        <v>6</v>
      </c>
      <c r="B2719" t="s">
        <v>81</v>
      </c>
      <c r="C2719" s="1">
        <v>41904</v>
      </c>
      <c r="D2719" t="s">
        <v>66</v>
      </c>
      <c r="E2719">
        <v>40</v>
      </c>
      <c r="F2719">
        <v>39</v>
      </c>
      <c r="G2719" t="s">
        <v>301</v>
      </c>
      <c r="H2719" t="s">
        <v>71</v>
      </c>
      <c r="I2719" t="s">
        <v>231</v>
      </c>
    </row>
    <row r="2720" spans="1:9" hidden="1">
      <c r="A2720" t="s">
        <v>6</v>
      </c>
      <c r="B2720" t="s">
        <v>81</v>
      </c>
      <c r="C2720" s="1">
        <v>41911</v>
      </c>
      <c r="D2720" t="s">
        <v>30</v>
      </c>
      <c r="E2720">
        <v>24</v>
      </c>
      <c r="F2720">
        <v>40</v>
      </c>
      <c r="G2720" t="s">
        <v>301</v>
      </c>
      <c r="H2720" t="s">
        <v>71</v>
      </c>
      <c r="I2720" t="s">
        <v>30</v>
      </c>
    </row>
    <row r="2721" spans="1:9" hidden="1">
      <c r="A2721" t="s">
        <v>6</v>
      </c>
      <c r="B2721" t="s">
        <v>81</v>
      </c>
      <c r="C2721" s="1">
        <v>41911</v>
      </c>
      <c r="D2721" t="s">
        <v>66</v>
      </c>
      <c r="E2721">
        <v>16</v>
      </c>
      <c r="F2721">
        <v>40</v>
      </c>
      <c r="G2721" t="s">
        <v>301</v>
      </c>
      <c r="H2721" t="s">
        <v>71</v>
      </c>
      <c r="I2721" t="s">
        <v>231</v>
      </c>
    </row>
    <row r="2722" spans="1:9" hidden="1">
      <c r="A2722" t="s">
        <v>6</v>
      </c>
      <c r="B2722" t="s">
        <v>183</v>
      </c>
      <c r="C2722" s="1">
        <v>41918</v>
      </c>
      <c r="D2722" t="s">
        <v>66</v>
      </c>
      <c r="E2722">
        <v>40</v>
      </c>
      <c r="F2722">
        <v>41</v>
      </c>
      <c r="G2722" t="s">
        <v>301</v>
      </c>
      <c r="H2722" t="s">
        <v>71</v>
      </c>
      <c r="I2722" t="s">
        <v>231</v>
      </c>
    </row>
    <row r="2723" spans="1:9" hidden="1">
      <c r="A2723" t="s">
        <v>6</v>
      </c>
      <c r="B2723" t="s">
        <v>183</v>
      </c>
      <c r="C2723" s="1">
        <v>41925</v>
      </c>
      <c r="D2723" t="s">
        <v>66</v>
      </c>
      <c r="E2723">
        <v>40</v>
      </c>
      <c r="F2723">
        <v>42</v>
      </c>
      <c r="G2723" t="s">
        <v>301</v>
      </c>
      <c r="H2723" t="s">
        <v>71</v>
      </c>
      <c r="I2723" t="s">
        <v>231</v>
      </c>
    </row>
    <row r="2724" spans="1:9" hidden="1">
      <c r="A2724" t="s">
        <v>6</v>
      </c>
      <c r="B2724" t="s">
        <v>183</v>
      </c>
      <c r="C2724" s="1">
        <v>41932</v>
      </c>
      <c r="D2724" t="s">
        <v>66</v>
      </c>
      <c r="E2724">
        <v>40</v>
      </c>
      <c r="F2724">
        <v>43</v>
      </c>
      <c r="G2724" t="s">
        <v>301</v>
      </c>
      <c r="H2724" t="s">
        <v>71</v>
      </c>
      <c r="I2724" t="s">
        <v>231</v>
      </c>
    </row>
    <row r="2725" spans="1:9" hidden="1">
      <c r="A2725" t="s">
        <v>6</v>
      </c>
      <c r="B2725" t="s">
        <v>183</v>
      </c>
      <c r="C2725" s="1">
        <v>41939</v>
      </c>
      <c r="D2725" t="s">
        <v>66</v>
      </c>
      <c r="E2725">
        <v>40</v>
      </c>
      <c r="F2725">
        <v>44</v>
      </c>
      <c r="G2725" t="s">
        <v>301</v>
      </c>
      <c r="H2725" t="s">
        <v>71</v>
      </c>
      <c r="I2725" t="s">
        <v>231</v>
      </c>
    </row>
    <row r="2726" spans="1:9" hidden="1">
      <c r="A2726" t="s">
        <v>6</v>
      </c>
      <c r="B2726" t="s">
        <v>185</v>
      </c>
      <c r="C2726" s="1">
        <v>41946</v>
      </c>
      <c r="D2726" t="s">
        <v>36</v>
      </c>
      <c r="E2726">
        <v>17</v>
      </c>
      <c r="F2726">
        <v>45</v>
      </c>
      <c r="G2726" t="s">
        <v>301</v>
      </c>
      <c r="H2726" t="s">
        <v>71</v>
      </c>
      <c r="I2726" t="s">
        <v>213</v>
      </c>
    </row>
    <row r="2727" spans="1:9" hidden="1">
      <c r="A2727" t="s">
        <v>6</v>
      </c>
      <c r="B2727" t="s">
        <v>185</v>
      </c>
      <c r="C2727" s="1">
        <v>41946</v>
      </c>
      <c r="D2727" t="s">
        <v>12</v>
      </c>
      <c r="E2727">
        <v>8</v>
      </c>
      <c r="F2727">
        <v>45</v>
      </c>
      <c r="G2727" t="s">
        <v>301</v>
      </c>
      <c r="H2727" t="s">
        <v>71</v>
      </c>
      <c r="I2727" t="s">
        <v>206</v>
      </c>
    </row>
    <row r="2728" spans="1:9" hidden="1">
      <c r="A2728" t="s">
        <v>6</v>
      </c>
      <c r="B2728" t="s">
        <v>185</v>
      </c>
      <c r="C2728" s="1">
        <v>41946</v>
      </c>
      <c r="D2728" t="s">
        <v>90</v>
      </c>
      <c r="E2728">
        <v>9</v>
      </c>
      <c r="F2728">
        <v>45</v>
      </c>
      <c r="G2728" t="s">
        <v>301</v>
      </c>
      <c r="H2728" t="s">
        <v>71</v>
      </c>
      <c r="I2728" t="s">
        <v>214</v>
      </c>
    </row>
    <row r="2729" spans="1:9" hidden="1">
      <c r="A2729" t="s">
        <v>6</v>
      </c>
      <c r="B2729" t="s">
        <v>185</v>
      </c>
      <c r="C2729" s="1">
        <v>41946</v>
      </c>
      <c r="D2729" t="s">
        <v>178</v>
      </c>
      <c r="E2729">
        <v>6</v>
      </c>
      <c r="F2729">
        <v>45</v>
      </c>
      <c r="G2729" t="s">
        <v>301</v>
      </c>
      <c r="H2729" t="s">
        <v>71</v>
      </c>
      <c r="I2729" t="s">
        <v>244</v>
      </c>
    </row>
    <row r="2730" spans="1:9" hidden="1">
      <c r="A2730" t="s">
        <v>6</v>
      </c>
      <c r="B2730" t="s">
        <v>185</v>
      </c>
      <c r="C2730" s="1">
        <v>41953</v>
      </c>
      <c r="D2730" t="s">
        <v>36</v>
      </c>
      <c r="E2730">
        <v>8</v>
      </c>
      <c r="F2730">
        <v>46</v>
      </c>
      <c r="G2730" t="s">
        <v>301</v>
      </c>
      <c r="H2730" t="s">
        <v>71</v>
      </c>
      <c r="I2730" t="s">
        <v>213</v>
      </c>
    </row>
    <row r="2731" spans="1:9" hidden="1">
      <c r="A2731" t="s">
        <v>6</v>
      </c>
      <c r="B2731" t="s">
        <v>185</v>
      </c>
      <c r="C2731" s="1">
        <v>41953</v>
      </c>
      <c r="D2731" t="s">
        <v>12</v>
      </c>
      <c r="E2731">
        <v>6</v>
      </c>
      <c r="F2731">
        <v>46</v>
      </c>
      <c r="G2731" t="s">
        <v>301</v>
      </c>
      <c r="H2731" t="s">
        <v>71</v>
      </c>
      <c r="I2731" t="s">
        <v>206</v>
      </c>
    </row>
    <row r="2732" spans="1:9" hidden="1">
      <c r="A2732" t="s">
        <v>6</v>
      </c>
      <c r="B2732" t="s">
        <v>185</v>
      </c>
      <c r="C2732" s="1">
        <v>41953</v>
      </c>
      <c r="D2732" t="s">
        <v>90</v>
      </c>
      <c r="E2732">
        <v>10</v>
      </c>
      <c r="F2732">
        <v>46</v>
      </c>
      <c r="G2732" t="s">
        <v>301</v>
      </c>
      <c r="H2732" t="s">
        <v>71</v>
      </c>
      <c r="I2732" t="s">
        <v>214</v>
      </c>
    </row>
    <row r="2733" spans="1:9" hidden="1">
      <c r="A2733" t="s">
        <v>6</v>
      </c>
      <c r="B2733" t="s">
        <v>185</v>
      </c>
      <c r="C2733" s="1">
        <v>41953</v>
      </c>
      <c r="D2733" t="s">
        <v>178</v>
      </c>
      <c r="E2733">
        <v>10</v>
      </c>
      <c r="F2733">
        <v>46</v>
      </c>
      <c r="G2733" t="s">
        <v>301</v>
      </c>
      <c r="H2733" t="s">
        <v>71</v>
      </c>
      <c r="I2733" t="s">
        <v>244</v>
      </c>
    </row>
    <row r="2734" spans="1:9" hidden="1">
      <c r="A2734" t="s">
        <v>6</v>
      </c>
      <c r="B2734" t="s">
        <v>185</v>
      </c>
      <c r="C2734" s="1">
        <v>41953</v>
      </c>
      <c r="D2734" t="s">
        <v>66</v>
      </c>
      <c r="E2734">
        <v>6</v>
      </c>
      <c r="F2734">
        <v>46</v>
      </c>
      <c r="G2734" t="s">
        <v>301</v>
      </c>
      <c r="H2734" t="s">
        <v>71</v>
      </c>
      <c r="I2734" t="s">
        <v>231</v>
      </c>
    </row>
    <row r="2735" spans="1:9" hidden="1">
      <c r="A2735" t="s">
        <v>6</v>
      </c>
      <c r="B2735" t="s">
        <v>185</v>
      </c>
      <c r="C2735" s="1">
        <v>41960</v>
      </c>
      <c r="D2735" t="s">
        <v>36</v>
      </c>
      <c r="E2735">
        <v>24</v>
      </c>
      <c r="F2735">
        <v>47</v>
      </c>
      <c r="G2735" t="s">
        <v>301</v>
      </c>
      <c r="H2735" t="s">
        <v>71</v>
      </c>
      <c r="I2735" t="s">
        <v>213</v>
      </c>
    </row>
    <row r="2736" spans="1:9" hidden="1">
      <c r="A2736" t="s">
        <v>6</v>
      </c>
      <c r="B2736" t="s">
        <v>185</v>
      </c>
      <c r="C2736" s="1">
        <v>41960</v>
      </c>
      <c r="D2736" t="s">
        <v>12</v>
      </c>
      <c r="E2736">
        <v>5</v>
      </c>
      <c r="F2736">
        <v>47</v>
      </c>
      <c r="G2736" t="s">
        <v>301</v>
      </c>
      <c r="H2736" t="s">
        <v>71</v>
      </c>
      <c r="I2736" t="s">
        <v>206</v>
      </c>
    </row>
    <row r="2737" spans="1:9" hidden="1">
      <c r="A2737" t="s">
        <v>6</v>
      </c>
      <c r="B2737" t="s">
        <v>185</v>
      </c>
      <c r="C2737" s="1">
        <v>41960</v>
      </c>
      <c r="D2737" t="s">
        <v>90</v>
      </c>
      <c r="E2737">
        <v>7</v>
      </c>
      <c r="F2737">
        <v>47</v>
      </c>
      <c r="G2737" t="s">
        <v>301</v>
      </c>
      <c r="H2737" t="s">
        <v>71</v>
      </c>
      <c r="I2737" t="s">
        <v>214</v>
      </c>
    </row>
    <row r="2738" spans="1:9" hidden="1">
      <c r="A2738" t="s">
        <v>6</v>
      </c>
      <c r="B2738" t="s">
        <v>185</v>
      </c>
      <c r="C2738" s="1">
        <v>41960</v>
      </c>
      <c r="D2738" t="s">
        <v>178</v>
      </c>
      <c r="E2738">
        <v>4</v>
      </c>
      <c r="F2738">
        <v>47</v>
      </c>
      <c r="G2738" t="s">
        <v>301</v>
      </c>
      <c r="H2738" t="s">
        <v>71</v>
      </c>
      <c r="I2738" t="s">
        <v>244</v>
      </c>
    </row>
    <row r="2739" spans="1:9" hidden="1">
      <c r="A2739" t="s">
        <v>6</v>
      </c>
      <c r="B2739" t="s">
        <v>185</v>
      </c>
      <c r="C2739" s="1">
        <v>41967</v>
      </c>
      <c r="D2739" t="s">
        <v>36</v>
      </c>
      <c r="E2739">
        <v>25</v>
      </c>
      <c r="F2739">
        <v>48</v>
      </c>
      <c r="G2739" t="s">
        <v>301</v>
      </c>
      <c r="H2739" t="s">
        <v>71</v>
      </c>
      <c r="I2739" t="s">
        <v>213</v>
      </c>
    </row>
    <row r="2740" spans="1:9" hidden="1">
      <c r="A2740" t="s">
        <v>6</v>
      </c>
      <c r="B2740" t="s">
        <v>185</v>
      </c>
      <c r="C2740" s="1">
        <v>41967</v>
      </c>
      <c r="D2740" t="s">
        <v>12</v>
      </c>
      <c r="E2740">
        <v>5</v>
      </c>
      <c r="F2740">
        <v>48</v>
      </c>
      <c r="G2740" t="s">
        <v>301</v>
      </c>
      <c r="H2740" t="s">
        <v>71</v>
      </c>
      <c r="I2740" t="s">
        <v>206</v>
      </c>
    </row>
    <row r="2741" spans="1:9" hidden="1">
      <c r="A2741" t="s">
        <v>6</v>
      </c>
      <c r="B2741" t="s">
        <v>185</v>
      </c>
      <c r="C2741" s="1">
        <v>41967</v>
      </c>
      <c r="D2741" t="s">
        <v>90</v>
      </c>
      <c r="E2741">
        <v>4</v>
      </c>
      <c r="F2741">
        <v>48</v>
      </c>
      <c r="G2741" t="s">
        <v>301</v>
      </c>
      <c r="H2741" t="s">
        <v>71</v>
      </c>
      <c r="I2741" t="s">
        <v>214</v>
      </c>
    </row>
    <row r="2742" spans="1:9" hidden="1">
      <c r="A2742" t="s">
        <v>6</v>
      </c>
      <c r="B2742" t="s">
        <v>185</v>
      </c>
      <c r="C2742" s="1">
        <v>41967</v>
      </c>
      <c r="D2742" t="s">
        <v>178</v>
      </c>
      <c r="E2742">
        <v>6</v>
      </c>
      <c r="F2742">
        <v>48</v>
      </c>
      <c r="G2742" t="s">
        <v>301</v>
      </c>
      <c r="H2742" t="s">
        <v>71</v>
      </c>
      <c r="I2742" t="s">
        <v>244</v>
      </c>
    </row>
    <row r="2743" spans="1:9" hidden="1">
      <c r="A2743" t="s">
        <v>6</v>
      </c>
      <c r="B2743" t="s">
        <v>187</v>
      </c>
      <c r="C2743" s="1">
        <v>42002</v>
      </c>
      <c r="D2743" t="s">
        <v>30</v>
      </c>
      <c r="E2743">
        <v>8</v>
      </c>
      <c r="F2743">
        <v>1</v>
      </c>
      <c r="G2743" t="s">
        <v>301</v>
      </c>
      <c r="H2743" t="s">
        <v>71</v>
      </c>
      <c r="I2743" t="s">
        <v>30</v>
      </c>
    </row>
    <row r="2744" spans="1:9" hidden="1">
      <c r="A2744" t="s">
        <v>6</v>
      </c>
      <c r="B2744" t="s">
        <v>187</v>
      </c>
      <c r="C2744" s="1">
        <v>42002</v>
      </c>
      <c r="D2744" t="s">
        <v>36</v>
      </c>
      <c r="E2744">
        <v>3</v>
      </c>
      <c r="F2744">
        <v>1</v>
      </c>
      <c r="G2744" t="s">
        <v>301</v>
      </c>
      <c r="H2744" t="s">
        <v>71</v>
      </c>
      <c r="I2744" t="s">
        <v>213</v>
      </c>
    </row>
    <row r="2745" spans="1:9" hidden="1">
      <c r="A2745" t="s">
        <v>6</v>
      </c>
      <c r="B2745" t="s">
        <v>187</v>
      </c>
      <c r="C2745" s="1">
        <v>42002</v>
      </c>
      <c r="D2745" t="s">
        <v>27</v>
      </c>
      <c r="E2745">
        <v>24</v>
      </c>
      <c r="F2745">
        <v>1</v>
      </c>
      <c r="G2745" t="s">
        <v>301</v>
      </c>
      <c r="H2745" t="s">
        <v>71</v>
      </c>
      <c r="I2745" t="s">
        <v>27</v>
      </c>
    </row>
    <row r="2746" spans="1:9" hidden="1">
      <c r="A2746" t="s">
        <v>6</v>
      </c>
      <c r="B2746" t="s">
        <v>187</v>
      </c>
      <c r="C2746" s="1">
        <v>42002</v>
      </c>
      <c r="D2746" t="s">
        <v>90</v>
      </c>
      <c r="E2746">
        <v>3</v>
      </c>
      <c r="F2746">
        <v>1</v>
      </c>
      <c r="G2746" t="s">
        <v>301</v>
      </c>
      <c r="H2746" t="s">
        <v>71</v>
      </c>
      <c r="I2746" t="s">
        <v>214</v>
      </c>
    </row>
    <row r="2747" spans="1:9" hidden="1">
      <c r="A2747" t="s">
        <v>6</v>
      </c>
      <c r="B2747" t="s">
        <v>187</v>
      </c>
      <c r="C2747" s="1">
        <v>42002</v>
      </c>
      <c r="D2747" t="s">
        <v>66</v>
      </c>
      <c r="E2747">
        <v>2</v>
      </c>
      <c r="F2747">
        <v>1</v>
      </c>
      <c r="G2747" t="s">
        <v>301</v>
      </c>
      <c r="H2747" t="s">
        <v>71</v>
      </c>
      <c r="I2747" t="s">
        <v>231</v>
      </c>
    </row>
    <row r="2748" spans="1:9" hidden="1">
      <c r="A2748" t="s">
        <v>6</v>
      </c>
      <c r="B2748" t="s">
        <v>187</v>
      </c>
      <c r="C2748" s="1">
        <v>41974</v>
      </c>
      <c r="D2748" t="s">
        <v>36</v>
      </c>
      <c r="E2748">
        <v>28</v>
      </c>
      <c r="F2748">
        <v>49</v>
      </c>
      <c r="G2748" t="s">
        <v>301</v>
      </c>
      <c r="H2748" t="s">
        <v>71</v>
      </c>
      <c r="I2748" t="s">
        <v>213</v>
      </c>
    </row>
    <row r="2749" spans="1:9" hidden="1">
      <c r="A2749" t="s">
        <v>6</v>
      </c>
      <c r="B2749" t="s">
        <v>187</v>
      </c>
      <c r="C2749" s="1">
        <v>41974</v>
      </c>
      <c r="D2749" t="s">
        <v>12</v>
      </c>
      <c r="E2749">
        <v>7</v>
      </c>
      <c r="F2749">
        <v>49</v>
      </c>
      <c r="G2749" t="s">
        <v>301</v>
      </c>
      <c r="H2749" t="s">
        <v>71</v>
      </c>
      <c r="I2749" t="s">
        <v>206</v>
      </c>
    </row>
    <row r="2750" spans="1:9" hidden="1">
      <c r="A2750" t="s">
        <v>6</v>
      </c>
      <c r="B2750" t="s">
        <v>187</v>
      </c>
      <c r="C2750" s="1">
        <v>41974</v>
      </c>
      <c r="D2750" t="s">
        <v>178</v>
      </c>
      <c r="E2750">
        <v>5</v>
      </c>
      <c r="F2750">
        <v>49</v>
      </c>
      <c r="G2750" t="s">
        <v>301</v>
      </c>
      <c r="H2750" t="s">
        <v>71</v>
      </c>
      <c r="I2750" t="s">
        <v>244</v>
      </c>
    </row>
    <row r="2751" spans="1:9" hidden="1">
      <c r="A2751" t="s">
        <v>6</v>
      </c>
      <c r="B2751" t="s">
        <v>187</v>
      </c>
      <c r="C2751" s="1">
        <v>41981</v>
      </c>
      <c r="D2751" t="s">
        <v>36</v>
      </c>
      <c r="E2751">
        <v>29</v>
      </c>
      <c r="F2751">
        <v>50</v>
      </c>
      <c r="G2751" t="s">
        <v>301</v>
      </c>
      <c r="H2751" t="s">
        <v>71</v>
      </c>
      <c r="I2751" t="s">
        <v>213</v>
      </c>
    </row>
    <row r="2752" spans="1:9" hidden="1">
      <c r="A2752" t="s">
        <v>6</v>
      </c>
      <c r="B2752" t="s">
        <v>187</v>
      </c>
      <c r="C2752" s="1">
        <v>41981</v>
      </c>
      <c r="D2752" t="s">
        <v>66</v>
      </c>
      <c r="E2752">
        <v>11</v>
      </c>
      <c r="F2752">
        <v>50</v>
      </c>
      <c r="G2752" t="s">
        <v>301</v>
      </c>
      <c r="H2752" t="s">
        <v>71</v>
      </c>
      <c r="I2752" t="s">
        <v>231</v>
      </c>
    </row>
    <row r="2753" spans="1:9" hidden="1">
      <c r="A2753" t="s">
        <v>6</v>
      </c>
      <c r="B2753" t="s">
        <v>187</v>
      </c>
      <c r="C2753" s="1">
        <v>41988</v>
      </c>
      <c r="D2753" t="s">
        <v>36</v>
      </c>
      <c r="E2753">
        <v>21</v>
      </c>
      <c r="F2753">
        <v>51</v>
      </c>
      <c r="G2753" t="s">
        <v>301</v>
      </c>
      <c r="H2753" t="s">
        <v>71</v>
      </c>
      <c r="I2753" t="s">
        <v>213</v>
      </c>
    </row>
    <row r="2754" spans="1:9" hidden="1">
      <c r="A2754" t="s">
        <v>6</v>
      </c>
      <c r="B2754" t="s">
        <v>187</v>
      </c>
      <c r="C2754" s="1">
        <v>41988</v>
      </c>
      <c r="D2754" t="s">
        <v>12</v>
      </c>
      <c r="E2754">
        <v>8</v>
      </c>
      <c r="F2754">
        <v>51</v>
      </c>
      <c r="G2754" t="s">
        <v>301</v>
      </c>
      <c r="H2754" t="s">
        <v>71</v>
      </c>
      <c r="I2754" t="s">
        <v>206</v>
      </c>
    </row>
    <row r="2755" spans="1:9" hidden="1">
      <c r="A2755" t="s">
        <v>6</v>
      </c>
      <c r="B2755" t="s">
        <v>187</v>
      </c>
      <c r="C2755" s="1">
        <v>41988</v>
      </c>
      <c r="D2755" t="s">
        <v>90</v>
      </c>
      <c r="E2755">
        <v>11</v>
      </c>
      <c r="F2755">
        <v>51</v>
      </c>
      <c r="G2755" t="s">
        <v>301</v>
      </c>
      <c r="H2755" t="s">
        <v>71</v>
      </c>
      <c r="I2755" t="s">
        <v>214</v>
      </c>
    </row>
    <row r="2756" spans="1:9" hidden="1">
      <c r="A2756" t="s">
        <v>6</v>
      </c>
      <c r="B2756" t="s">
        <v>187</v>
      </c>
      <c r="C2756" s="1">
        <v>41995</v>
      </c>
      <c r="D2756" t="s">
        <v>27</v>
      </c>
      <c r="E2756">
        <v>40</v>
      </c>
      <c r="F2756">
        <v>52</v>
      </c>
      <c r="G2756" t="s">
        <v>301</v>
      </c>
      <c r="H2756" t="s">
        <v>71</v>
      </c>
      <c r="I2756" t="s">
        <v>27</v>
      </c>
    </row>
    <row r="2757" spans="1:9" hidden="1">
      <c r="A2757" t="s">
        <v>266</v>
      </c>
      <c r="B2757" t="s">
        <v>267</v>
      </c>
      <c r="C2757" s="1">
        <v>42009</v>
      </c>
      <c r="D2757" t="s">
        <v>36</v>
      </c>
      <c r="E2757">
        <v>23</v>
      </c>
      <c r="F2757">
        <v>2</v>
      </c>
      <c r="G2757" t="s">
        <v>301</v>
      </c>
      <c r="H2757" t="s">
        <v>71</v>
      </c>
      <c r="I2757" t="s">
        <v>213</v>
      </c>
    </row>
    <row r="2758" spans="1:9" hidden="1">
      <c r="A2758" t="s">
        <v>266</v>
      </c>
      <c r="B2758" t="s">
        <v>267</v>
      </c>
      <c r="C2758" s="1">
        <v>42009</v>
      </c>
      <c r="D2758" t="s">
        <v>12</v>
      </c>
      <c r="E2758">
        <v>9</v>
      </c>
      <c r="F2758">
        <v>2</v>
      </c>
      <c r="G2758" t="s">
        <v>301</v>
      </c>
      <c r="H2758" t="s">
        <v>71</v>
      </c>
      <c r="I2758" t="s">
        <v>206</v>
      </c>
    </row>
    <row r="2759" spans="1:9" hidden="1">
      <c r="A2759" t="s">
        <v>266</v>
      </c>
      <c r="B2759" t="s">
        <v>267</v>
      </c>
      <c r="C2759" s="1">
        <v>42009</v>
      </c>
      <c r="D2759" t="s">
        <v>199</v>
      </c>
      <c r="E2759">
        <v>8</v>
      </c>
      <c r="F2759">
        <v>2</v>
      </c>
      <c r="G2759" t="s">
        <v>301</v>
      </c>
      <c r="H2759" t="s">
        <v>71</v>
      </c>
      <c r="I2759" t="s">
        <v>262</v>
      </c>
    </row>
    <row r="2760" spans="1:9" hidden="1">
      <c r="A2760" t="s">
        <v>266</v>
      </c>
      <c r="B2760" t="s">
        <v>267</v>
      </c>
      <c r="C2760" s="1">
        <v>42016</v>
      </c>
      <c r="D2760" t="s">
        <v>36</v>
      </c>
      <c r="E2760">
        <v>16</v>
      </c>
      <c r="F2760">
        <v>3</v>
      </c>
      <c r="G2760" t="s">
        <v>301</v>
      </c>
      <c r="H2760" t="s">
        <v>71</v>
      </c>
      <c r="I2760" t="s">
        <v>213</v>
      </c>
    </row>
    <row r="2761" spans="1:9" hidden="1">
      <c r="A2761" t="s">
        <v>266</v>
      </c>
      <c r="B2761" t="s">
        <v>267</v>
      </c>
      <c r="C2761" s="1">
        <v>42016</v>
      </c>
      <c r="D2761" t="s">
        <v>199</v>
      </c>
      <c r="E2761">
        <v>13</v>
      </c>
      <c r="F2761">
        <v>3</v>
      </c>
      <c r="G2761" t="s">
        <v>301</v>
      </c>
      <c r="H2761" t="s">
        <v>71</v>
      </c>
      <c r="I2761" t="s">
        <v>262</v>
      </c>
    </row>
    <row r="2762" spans="1:9" hidden="1">
      <c r="A2762" t="s">
        <v>266</v>
      </c>
      <c r="B2762" t="s">
        <v>267</v>
      </c>
      <c r="C2762" s="1">
        <v>42016</v>
      </c>
      <c r="D2762" t="s">
        <v>90</v>
      </c>
      <c r="E2762">
        <v>7</v>
      </c>
      <c r="F2762">
        <v>3</v>
      </c>
      <c r="G2762" t="s">
        <v>301</v>
      </c>
      <c r="H2762" t="s">
        <v>71</v>
      </c>
      <c r="I2762" t="s">
        <v>214</v>
      </c>
    </row>
    <row r="2763" spans="1:9" hidden="1">
      <c r="A2763" t="s">
        <v>266</v>
      </c>
      <c r="B2763" t="s">
        <v>267</v>
      </c>
      <c r="C2763" s="1">
        <v>42016</v>
      </c>
      <c r="D2763" t="s">
        <v>66</v>
      </c>
      <c r="E2763">
        <v>4</v>
      </c>
      <c r="F2763">
        <v>3</v>
      </c>
      <c r="G2763" t="s">
        <v>301</v>
      </c>
      <c r="H2763" t="s">
        <v>71</v>
      </c>
      <c r="I2763" t="s">
        <v>231</v>
      </c>
    </row>
    <row r="2764" spans="1:9" hidden="1">
      <c r="A2764" t="s">
        <v>266</v>
      </c>
      <c r="B2764" t="s">
        <v>267</v>
      </c>
      <c r="C2764" s="1">
        <v>42023</v>
      </c>
      <c r="D2764" t="s">
        <v>36</v>
      </c>
      <c r="E2764">
        <v>8</v>
      </c>
      <c r="F2764">
        <v>4</v>
      </c>
      <c r="G2764" t="s">
        <v>301</v>
      </c>
      <c r="H2764" t="s">
        <v>71</v>
      </c>
      <c r="I2764" t="s">
        <v>213</v>
      </c>
    </row>
    <row r="2765" spans="1:9" hidden="1">
      <c r="A2765" t="s">
        <v>266</v>
      </c>
      <c r="B2765" t="s">
        <v>267</v>
      </c>
      <c r="C2765" s="1">
        <v>42023</v>
      </c>
      <c r="D2765" t="s">
        <v>12</v>
      </c>
      <c r="E2765">
        <v>16</v>
      </c>
      <c r="F2765">
        <v>4</v>
      </c>
      <c r="G2765" t="s">
        <v>301</v>
      </c>
      <c r="H2765" t="s">
        <v>71</v>
      </c>
      <c r="I2765" t="s">
        <v>206</v>
      </c>
    </row>
    <row r="2766" spans="1:9" hidden="1">
      <c r="A2766" t="s">
        <v>266</v>
      </c>
      <c r="B2766" t="s">
        <v>267</v>
      </c>
      <c r="C2766" s="1">
        <v>42023</v>
      </c>
      <c r="D2766" t="s">
        <v>199</v>
      </c>
      <c r="E2766">
        <v>5</v>
      </c>
      <c r="F2766">
        <v>4</v>
      </c>
      <c r="G2766" t="s">
        <v>301</v>
      </c>
      <c r="H2766" t="s">
        <v>71</v>
      </c>
      <c r="I2766" t="s">
        <v>262</v>
      </c>
    </row>
    <row r="2767" spans="1:9" hidden="1">
      <c r="A2767" t="s">
        <v>266</v>
      </c>
      <c r="B2767" t="s">
        <v>267</v>
      </c>
      <c r="C2767" s="1">
        <v>42023</v>
      </c>
      <c r="D2767" t="s">
        <v>90</v>
      </c>
      <c r="E2767">
        <v>11</v>
      </c>
      <c r="F2767">
        <v>4</v>
      </c>
      <c r="G2767" t="s">
        <v>301</v>
      </c>
      <c r="H2767" t="s">
        <v>71</v>
      </c>
      <c r="I2767" t="s">
        <v>214</v>
      </c>
    </row>
    <row r="2768" spans="1:9" hidden="1">
      <c r="A2768" t="s">
        <v>266</v>
      </c>
      <c r="B2768" t="s">
        <v>267</v>
      </c>
      <c r="C2768" s="1">
        <v>42030</v>
      </c>
      <c r="D2768" t="s">
        <v>34</v>
      </c>
      <c r="E2768">
        <v>8</v>
      </c>
      <c r="F2768">
        <v>5</v>
      </c>
      <c r="G2768" t="s">
        <v>301</v>
      </c>
      <c r="H2768" t="s">
        <v>71</v>
      </c>
      <c r="I2768" t="s">
        <v>34</v>
      </c>
    </row>
    <row r="2769" spans="1:9" hidden="1">
      <c r="A2769" t="s">
        <v>266</v>
      </c>
      <c r="B2769" t="s">
        <v>267</v>
      </c>
      <c r="C2769" s="1">
        <v>42030</v>
      </c>
      <c r="D2769" t="s">
        <v>36</v>
      </c>
      <c r="E2769">
        <v>13</v>
      </c>
      <c r="F2769">
        <v>5</v>
      </c>
      <c r="G2769" t="s">
        <v>301</v>
      </c>
      <c r="H2769" t="s">
        <v>71</v>
      </c>
      <c r="I2769" t="s">
        <v>213</v>
      </c>
    </row>
    <row r="2770" spans="1:9" hidden="1">
      <c r="A2770" t="s">
        <v>266</v>
      </c>
      <c r="B2770" t="s">
        <v>267</v>
      </c>
      <c r="C2770" s="1">
        <v>42030</v>
      </c>
      <c r="D2770" t="s">
        <v>199</v>
      </c>
      <c r="E2770">
        <v>4</v>
      </c>
      <c r="F2770">
        <v>5</v>
      </c>
      <c r="G2770" t="s">
        <v>301</v>
      </c>
      <c r="H2770" t="s">
        <v>71</v>
      </c>
      <c r="I2770" t="s">
        <v>262</v>
      </c>
    </row>
    <row r="2771" spans="1:9" hidden="1">
      <c r="A2771" t="s">
        <v>266</v>
      </c>
      <c r="B2771" t="s">
        <v>267</v>
      </c>
      <c r="C2771" s="1">
        <v>42030</v>
      </c>
      <c r="D2771" t="s">
        <v>90</v>
      </c>
      <c r="E2771">
        <v>11</v>
      </c>
      <c r="F2771">
        <v>5</v>
      </c>
      <c r="G2771" t="s">
        <v>301</v>
      </c>
      <c r="H2771" t="s">
        <v>71</v>
      </c>
      <c r="I2771" t="s">
        <v>214</v>
      </c>
    </row>
    <row r="2772" spans="1:9" hidden="1">
      <c r="A2772" t="s">
        <v>266</v>
      </c>
      <c r="B2772" t="s">
        <v>267</v>
      </c>
      <c r="C2772" s="1">
        <v>42030</v>
      </c>
      <c r="D2772" t="s">
        <v>196</v>
      </c>
      <c r="E2772">
        <v>4</v>
      </c>
      <c r="F2772">
        <v>5</v>
      </c>
      <c r="G2772" t="s">
        <v>301</v>
      </c>
      <c r="H2772" t="s">
        <v>71</v>
      </c>
      <c r="I2772" t="s">
        <v>224</v>
      </c>
    </row>
    <row r="2773" spans="1:9" hidden="1">
      <c r="A2773" t="s">
        <v>266</v>
      </c>
      <c r="B2773" t="s">
        <v>304</v>
      </c>
      <c r="C2773" s="1">
        <v>42037</v>
      </c>
      <c r="D2773" t="s">
        <v>36</v>
      </c>
      <c r="E2773">
        <v>40</v>
      </c>
      <c r="F2773">
        <v>6</v>
      </c>
      <c r="G2773" t="s">
        <v>310</v>
      </c>
      <c r="H2773" t="s">
        <v>71</v>
      </c>
      <c r="I2773" t="s">
        <v>213</v>
      </c>
    </row>
    <row r="2774" spans="1:9" hidden="1">
      <c r="A2774" t="s">
        <v>266</v>
      </c>
      <c r="B2774" t="s">
        <v>304</v>
      </c>
      <c r="C2774" s="1">
        <v>42044</v>
      </c>
      <c r="D2774" t="s">
        <v>36</v>
      </c>
      <c r="E2774">
        <v>48</v>
      </c>
      <c r="F2774">
        <v>7</v>
      </c>
      <c r="G2774" t="s">
        <v>310</v>
      </c>
      <c r="H2774" t="s">
        <v>71</v>
      </c>
      <c r="I2774" t="s">
        <v>213</v>
      </c>
    </row>
    <row r="2775" spans="1:9" hidden="1">
      <c r="A2775" t="s">
        <v>266</v>
      </c>
      <c r="B2775" t="s">
        <v>304</v>
      </c>
      <c r="C2775" s="1">
        <v>42051</v>
      </c>
      <c r="D2775" t="s">
        <v>36</v>
      </c>
      <c r="E2775">
        <v>8</v>
      </c>
      <c r="F2775">
        <v>8</v>
      </c>
      <c r="G2775" t="s">
        <v>310</v>
      </c>
      <c r="H2775" t="s">
        <v>71</v>
      </c>
      <c r="I2775" t="s">
        <v>213</v>
      </c>
    </row>
    <row r="2776" spans="1:9" hidden="1">
      <c r="A2776" t="s">
        <v>266</v>
      </c>
      <c r="B2776" t="s">
        <v>304</v>
      </c>
      <c r="C2776" s="1">
        <v>42058</v>
      </c>
      <c r="D2776" t="s">
        <v>36</v>
      </c>
      <c r="E2776">
        <v>32</v>
      </c>
      <c r="F2776">
        <v>9</v>
      </c>
      <c r="G2776" t="s">
        <v>310</v>
      </c>
      <c r="H2776" t="s">
        <v>71</v>
      </c>
      <c r="I2776" t="s">
        <v>213</v>
      </c>
    </row>
    <row r="2777" spans="1:9" hidden="1">
      <c r="A2777" t="s">
        <v>6</v>
      </c>
      <c r="B2777" t="s">
        <v>81</v>
      </c>
      <c r="C2777" s="1">
        <v>41883</v>
      </c>
      <c r="D2777" t="s">
        <v>8</v>
      </c>
      <c r="E2777">
        <v>40</v>
      </c>
      <c r="F2777">
        <v>36</v>
      </c>
      <c r="G2777" t="s">
        <v>291</v>
      </c>
      <c r="H2777" t="s">
        <v>71</v>
      </c>
      <c r="I2777" t="s">
        <v>8</v>
      </c>
    </row>
    <row r="2778" spans="1:9" hidden="1">
      <c r="A2778" t="s">
        <v>6</v>
      </c>
      <c r="B2778" t="s">
        <v>81</v>
      </c>
      <c r="C2778" s="1">
        <v>41890</v>
      </c>
      <c r="D2778" t="s">
        <v>30</v>
      </c>
      <c r="E2778">
        <v>8</v>
      </c>
      <c r="F2778">
        <v>37</v>
      </c>
      <c r="G2778" t="s">
        <v>291</v>
      </c>
      <c r="H2778" t="s">
        <v>71</v>
      </c>
      <c r="I2778" t="s">
        <v>30</v>
      </c>
    </row>
    <row r="2779" spans="1:9" hidden="1">
      <c r="A2779" t="s">
        <v>6</v>
      </c>
      <c r="B2779" t="s">
        <v>81</v>
      </c>
      <c r="C2779" s="1">
        <v>41890</v>
      </c>
      <c r="D2779" t="s">
        <v>8</v>
      </c>
      <c r="E2779">
        <v>32</v>
      </c>
      <c r="F2779">
        <v>37</v>
      </c>
      <c r="G2779" t="s">
        <v>291</v>
      </c>
      <c r="H2779" t="s">
        <v>71</v>
      </c>
      <c r="I2779" t="s">
        <v>8</v>
      </c>
    </row>
    <row r="2780" spans="1:9" hidden="1">
      <c r="A2780" t="s">
        <v>6</v>
      </c>
      <c r="B2780" t="s">
        <v>81</v>
      </c>
      <c r="C2780" s="1">
        <v>41897</v>
      </c>
      <c r="D2780" t="s">
        <v>8</v>
      </c>
      <c r="E2780">
        <v>40</v>
      </c>
      <c r="F2780">
        <v>38</v>
      </c>
      <c r="G2780" t="s">
        <v>291</v>
      </c>
      <c r="H2780" t="s">
        <v>71</v>
      </c>
      <c r="I2780" t="s">
        <v>8</v>
      </c>
    </row>
    <row r="2781" spans="1:9" hidden="1">
      <c r="A2781" t="s">
        <v>6</v>
      </c>
      <c r="B2781" t="s">
        <v>81</v>
      </c>
      <c r="C2781" s="1">
        <v>41904</v>
      </c>
      <c r="D2781" t="s">
        <v>8</v>
      </c>
      <c r="E2781">
        <v>40</v>
      </c>
      <c r="F2781">
        <v>39</v>
      </c>
      <c r="G2781" t="s">
        <v>291</v>
      </c>
      <c r="H2781" t="s">
        <v>71</v>
      </c>
      <c r="I2781" t="s">
        <v>8</v>
      </c>
    </row>
    <row r="2782" spans="1:9" hidden="1">
      <c r="A2782" t="s">
        <v>6</v>
      </c>
      <c r="B2782" t="s">
        <v>81</v>
      </c>
      <c r="C2782" s="1">
        <v>41911</v>
      </c>
      <c r="D2782" t="s">
        <v>30</v>
      </c>
      <c r="E2782">
        <v>24</v>
      </c>
      <c r="F2782">
        <v>40</v>
      </c>
      <c r="G2782" t="s">
        <v>291</v>
      </c>
      <c r="H2782" t="s">
        <v>71</v>
      </c>
      <c r="I2782" t="s">
        <v>30</v>
      </c>
    </row>
    <row r="2783" spans="1:9" hidden="1">
      <c r="A2783" t="s">
        <v>6</v>
      </c>
      <c r="B2783" t="s">
        <v>81</v>
      </c>
      <c r="C2783" s="1">
        <v>41911</v>
      </c>
      <c r="D2783" t="s">
        <v>8</v>
      </c>
      <c r="E2783">
        <v>16</v>
      </c>
      <c r="F2783">
        <v>40</v>
      </c>
      <c r="G2783" t="s">
        <v>291</v>
      </c>
      <c r="H2783" t="s">
        <v>71</v>
      </c>
      <c r="I2783" t="s">
        <v>8</v>
      </c>
    </row>
    <row r="2784" spans="1:9" hidden="1">
      <c r="A2784" t="s">
        <v>6</v>
      </c>
      <c r="B2784" t="s">
        <v>183</v>
      </c>
      <c r="C2784" s="1">
        <v>41918</v>
      </c>
      <c r="D2784" t="s">
        <v>30</v>
      </c>
      <c r="E2784">
        <v>8</v>
      </c>
      <c r="F2784">
        <v>41</v>
      </c>
      <c r="G2784" t="s">
        <v>291</v>
      </c>
      <c r="H2784" t="s">
        <v>71</v>
      </c>
      <c r="I2784" t="s">
        <v>30</v>
      </c>
    </row>
    <row r="2785" spans="1:9" hidden="1">
      <c r="A2785" t="s">
        <v>6</v>
      </c>
      <c r="B2785" t="s">
        <v>183</v>
      </c>
      <c r="C2785" s="1">
        <v>41918</v>
      </c>
      <c r="D2785" t="s">
        <v>8</v>
      </c>
      <c r="E2785">
        <v>32</v>
      </c>
      <c r="F2785">
        <v>41</v>
      </c>
      <c r="G2785" t="s">
        <v>291</v>
      </c>
      <c r="H2785" t="s">
        <v>71</v>
      </c>
      <c r="I2785" t="s">
        <v>8</v>
      </c>
    </row>
    <row r="2786" spans="1:9" hidden="1">
      <c r="A2786" t="s">
        <v>6</v>
      </c>
      <c r="B2786" t="s">
        <v>183</v>
      </c>
      <c r="C2786" s="1">
        <v>41925</v>
      </c>
      <c r="D2786" t="s">
        <v>8</v>
      </c>
      <c r="E2786">
        <v>40</v>
      </c>
      <c r="F2786">
        <v>42</v>
      </c>
      <c r="G2786" t="s">
        <v>291</v>
      </c>
      <c r="H2786" t="s">
        <v>71</v>
      </c>
      <c r="I2786" t="s">
        <v>8</v>
      </c>
    </row>
    <row r="2787" spans="1:9" hidden="1">
      <c r="A2787" t="s">
        <v>6</v>
      </c>
      <c r="B2787" t="s">
        <v>183</v>
      </c>
      <c r="C2787" s="1">
        <v>41932</v>
      </c>
      <c r="D2787" t="s">
        <v>8</v>
      </c>
      <c r="E2787">
        <v>40</v>
      </c>
      <c r="F2787">
        <v>43</v>
      </c>
      <c r="G2787" t="s">
        <v>291</v>
      </c>
      <c r="H2787" t="s">
        <v>71</v>
      </c>
      <c r="I2787" t="s">
        <v>8</v>
      </c>
    </row>
    <row r="2788" spans="1:9" hidden="1">
      <c r="A2788" t="s">
        <v>6</v>
      </c>
      <c r="B2788" t="s">
        <v>183</v>
      </c>
      <c r="C2788" s="1">
        <v>41939</v>
      </c>
      <c r="D2788" t="s">
        <v>8</v>
      </c>
      <c r="E2788">
        <v>40</v>
      </c>
      <c r="F2788">
        <v>44</v>
      </c>
      <c r="G2788" t="s">
        <v>291</v>
      </c>
      <c r="H2788" t="s">
        <v>71</v>
      </c>
      <c r="I2788" t="s">
        <v>8</v>
      </c>
    </row>
    <row r="2789" spans="1:9" hidden="1">
      <c r="A2789" t="s">
        <v>6</v>
      </c>
      <c r="B2789" t="s">
        <v>185</v>
      </c>
      <c r="C2789" s="1">
        <v>41946</v>
      </c>
      <c r="D2789" t="s">
        <v>8</v>
      </c>
      <c r="E2789">
        <v>40</v>
      </c>
      <c r="F2789">
        <v>45</v>
      </c>
      <c r="G2789" t="s">
        <v>291</v>
      </c>
      <c r="H2789" t="s">
        <v>71</v>
      </c>
      <c r="I2789" t="s">
        <v>8</v>
      </c>
    </row>
    <row r="2790" spans="1:9" hidden="1">
      <c r="A2790" t="s">
        <v>6</v>
      </c>
      <c r="B2790" t="s">
        <v>185</v>
      </c>
      <c r="C2790" s="1">
        <v>41953</v>
      </c>
      <c r="D2790" t="s">
        <v>8</v>
      </c>
      <c r="E2790">
        <v>40</v>
      </c>
      <c r="F2790">
        <v>46</v>
      </c>
      <c r="G2790" t="s">
        <v>291</v>
      </c>
      <c r="H2790" t="s">
        <v>71</v>
      </c>
      <c r="I2790" t="s">
        <v>8</v>
      </c>
    </row>
    <row r="2791" spans="1:9" hidden="1">
      <c r="A2791" t="s">
        <v>6</v>
      </c>
      <c r="B2791" t="s">
        <v>185</v>
      </c>
      <c r="C2791" s="1">
        <v>41960</v>
      </c>
      <c r="D2791" t="s">
        <v>8</v>
      </c>
      <c r="E2791">
        <v>40</v>
      </c>
      <c r="F2791">
        <v>47</v>
      </c>
      <c r="G2791" t="s">
        <v>291</v>
      </c>
      <c r="H2791" t="s">
        <v>71</v>
      </c>
      <c r="I2791" t="s">
        <v>8</v>
      </c>
    </row>
    <row r="2792" spans="1:9" hidden="1">
      <c r="A2792" t="s">
        <v>6</v>
      </c>
      <c r="B2792" t="s">
        <v>185</v>
      </c>
      <c r="C2792" s="1">
        <v>41967</v>
      </c>
      <c r="D2792" t="s">
        <v>8</v>
      </c>
      <c r="E2792">
        <v>40</v>
      </c>
      <c r="F2792">
        <v>48</v>
      </c>
      <c r="G2792" t="s">
        <v>291</v>
      </c>
      <c r="H2792" t="s">
        <v>71</v>
      </c>
      <c r="I2792" t="s">
        <v>8</v>
      </c>
    </row>
    <row r="2793" spans="1:9" hidden="1">
      <c r="A2793" t="s">
        <v>6</v>
      </c>
      <c r="B2793" t="s">
        <v>187</v>
      </c>
      <c r="C2793" s="1">
        <v>42002</v>
      </c>
      <c r="D2793" t="s">
        <v>30</v>
      </c>
      <c r="E2793">
        <v>8</v>
      </c>
      <c r="F2793">
        <v>1</v>
      </c>
      <c r="G2793" t="s">
        <v>291</v>
      </c>
      <c r="H2793" t="s">
        <v>71</v>
      </c>
      <c r="I2793" t="s">
        <v>30</v>
      </c>
    </row>
    <row r="2794" spans="1:9" hidden="1">
      <c r="A2794" t="s">
        <v>6</v>
      </c>
      <c r="B2794" t="s">
        <v>187</v>
      </c>
      <c r="C2794" s="1">
        <v>42002</v>
      </c>
      <c r="D2794" t="s">
        <v>8</v>
      </c>
      <c r="E2794">
        <v>32</v>
      </c>
      <c r="F2794">
        <v>1</v>
      </c>
      <c r="G2794" t="s">
        <v>291</v>
      </c>
      <c r="H2794" t="s">
        <v>71</v>
      </c>
      <c r="I2794" t="s">
        <v>8</v>
      </c>
    </row>
    <row r="2795" spans="1:9" hidden="1">
      <c r="A2795" t="s">
        <v>6</v>
      </c>
      <c r="B2795" t="s">
        <v>187</v>
      </c>
      <c r="C2795" s="1">
        <v>41974</v>
      </c>
      <c r="D2795" t="s">
        <v>8</v>
      </c>
      <c r="E2795">
        <v>40</v>
      </c>
      <c r="F2795">
        <v>49</v>
      </c>
      <c r="G2795" t="s">
        <v>291</v>
      </c>
      <c r="H2795" t="s">
        <v>71</v>
      </c>
      <c r="I2795" t="s">
        <v>8</v>
      </c>
    </row>
    <row r="2796" spans="1:9" hidden="1">
      <c r="A2796" t="s">
        <v>6</v>
      </c>
      <c r="B2796" t="s">
        <v>187</v>
      </c>
      <c r="C2796" s="1">
        <v>41981</v>
      </c>
      <c r="D2796" t="s">
        <v>8</v>
      </c>
      <c r="E2796">
        <v>40</v>
      </c>
      <c r="F2796">
        <v>50</v>
      </c>
      <c r="G2796" t="s">
        <v>291</v>
      </c>
      <c r="H2796" t="s">
        <v>71</v>
      </c>
      <c r="I2796" t="s">
        <v>8</v>
      </c>
    </row>
    <row r="2797" spans="1:9" hidden="1">
      <c r="A2797" t="s">
        <v>6</v>
      </c>
      <c r="B2797" t="s">
        <v>187</v>
      </c>
      <c r="C2797" s="1">
        <v>41988</v>
      </c>
      <c r="D2797" t="s">
        <v>8</v>
      </c>
      <c r="E2797">
        <v>40</v>
      </c>
      <c r="F2797">
        <v>51</v>
      </c>
      <c r="G2797" t="s">
        <v>291</v>
      </c>
      <c r="H2797" t="s">
        <v>71</v>
      </c>
      <c r="I2797" t="s">
        <v>8</v>
      </c>
    </row>
    <row r="2798" spans="1:9" hidden="1">
      <c r="A2798" t="s">
        <v>6</v>
      </c>
      <c r="B2798" t="s">
        <v>187</v>
      </c>
      <c r="C2798" s="1">
        <v>41995</v>
      </c>
      <c r="D2798" t="s">
        <v>8</v>
      </c>
      <c r="E2798">
        <v>40</v>
      </c>
      <c r="F2798">
        <v>52</v>
      </c>
      <c r="G2798" t="s">
        <v>291</v>
      </c>
      <c r="H2798" t="s">
        <v>71</v>
      </c>
      <c r="I2798" t="s">
        <v>8</v>
      </c>
    </row>
    <row r="2799" spans="1:9" hidden="1">
      <c r="A2799" t="s">
        <v>266</v>
      </c>
      <c r="B2799" t="s">
        <v>267</v>
      </c>
      <c r="C2799" s="1">
        <v>42009</v>
      </c>
      <c r="D2799" t="s">
        <v>8</v>
      </c>
      <c r="E2799">
        <v>40</v>
      </c>
      <c r="F2799">
        <v>2</v>
      </c>
      <c r="G2799" t="s">
        <v>291</v>
      </c>
      <c r="H2799" t="s">
        <v>71</v>
      </c>
      <c r="I2799" t="s">
        <v>8</v>
      </c>
    </row>
    <row r="2800" spans="1:9" hidden="1">
      <c r="A2800" t="s">
        <v>266</v>
      </c>
      <c r="B2800" t="s">
        <v>267</v>
      </c>
      <c r="C2800" s="1">
        <v>42016</v>
      </c>
      <c r="D2800" t="s">
        <v>8</v>
      </c>
      <c r="E2800">
        <v>40</v>
      </c>
      <c r="F2800">
        <v>3</v>
      </c>
      <c r="G2800" t="s">
        <v>291</v>
      </c>
      <c r="H2800" t="s">
        <v>71</v>
      </c>
      <c r="I2800" t="s">
        <v>8</v>
      </c>
    </row>
    <row r="2801" spans="1:9" hidden="1">
      <c r="A2801" t="s">
        <v>266</v>
      </c>
      <c r="B2801" t="s">
        <v>267</v>
      </c>
      <c r="C2801" s="1">
        <v>42023</v>
      </c>
      <c r="D2801" t="s">
        <v>27</v>
      </c>
      <c r="E2801">
        <v>40</v>
      </c>
      <c r="F2801">
        <v>4</v>
      </c>
      <c r="G2801" t="s">
        <v>291</v>
      </c>
      <c r="H2801" t="s">
        <v>71</v>
      </c>
      <c r="I2801" t="s">
        <v>27</v>
      </c>
    </row>
    <row r="2802" spans="1:9" hidden="1">
      <c r="A2802" t="s">
        <v>266</v>
      </c>
      <c r="B2802" t="s">
        <v>267</v>
      </c>
      <c r="C2802" s="1">
        <v>42030</v>
      </c>
      <c r="D2802" t="s">
        <v>8</v>
      </c>
      <c r="E2802">
        <v>40</v>
      </c>
      <c r="F2802">
        <v>5</v>
      </c>
      <c r="G2802" t="s">
        <v>291</v>
      </c>
      <c r="H2802" t="s">
        <v>71</v>
      </c>
      <c r="I2802" t="s">
        <v>8</v>
      </c>
    </row>
    <row r="2803" spans="1:9" hidden="1">
      <c r="A2803" t="s">
        <v>266</v>
      </c>
      <c r="B2803" t="s">
        <v>304</v>
      </c>
      <c r="C2803" s="1">
        <v>42037</v>
      </c>
      <c r="D2803" t="s">
        <v>8</v>
      </c>
      <c r="E2803">
        <v>40</v>
      </c>
      <c r="F2803">
        <v>6</v>
      </c>
      <c r="G2803" t="s">
        <v>291</v>
      </c>
      <c r="H2803" t="s">
        <v>73</v>
      </c>
      <c r="I2803" t="s">
        <v>8</v>
      </c>
    </row>
    <row r="2804" spans="1:9" hidden="1">
      <c r="A2804" t="s">
        <v>266</v>
      </c>
      <c r="B2804" t="s">
        <v>304</v>
      </c>
      <c r="C2804" s="1">
        <v>42044</v>
      </c>
      <c r="D2804" t="s">
        <v>8</v>
      </c>
      <c r="E2804">
        <v>40</v>
      </c>
      <c r="F2804">
        <v>7</v>
      </c>
      <c r="G2804" t="s">
        <v>291</v>
      </c>
      <c r="H2804" t="s">
        <v>73</v>
      </c>
      <c r="I2804" t="s">
        <v>8</v>
      </c>
    </row>
    <row r="2805" spans="1:9" hidden="1">
      <c r="A2805" t="s">
        <v>266</v>
      </c>
      <c r="B2805" t="s">
        <v>304</v>
      </c>
      <c r="C2805" s="1">
        <v>42051</v>
      </c>
      <c r="D2805" t="s">
        <v>30</v>
      </c>
      <c r="E2805">
        <v>24</v>
      </c>
      <c r="F2805">
        <v>8</v>
      </c>
      <c r="G2805" t="s">
        <v>291</v>
      </c>
      <c r="H2805" t="s">
        <v>73</v>
      </c>
      <c r="I2805" t="s">
        <v>30</v>
      </c>
    </row>
    <row r="2806" spans="1:9" hidden="1">
      <c r="A2806" t="s">
        <v>266</v>
      </c>
      <c r="B2806" t="s">
        <v>304</v>
      </c>
      <c r="C2806" s="1">
        <v>42051</v>
      </c>
      <c r="D2806" t="s">
        <v>27</v>
      </c>
      <c r="E2806">
        <v>16</v>
      </c>
      <c r="F2806">
        <v>8</v>
      </c>
      <c r="G2806" t="s">
        <v>291</v>
      </c>
      <c r="H2806" t="s">
        <v>73</v>
      </c>
      <c r="I2806" t="s">
        <v>27</v>
      </c>
    </row>
    <row r="2807" spans="1:9" hidden="1">
      <c r="A2807" t="s">
        <v>266</v>
      </c>
      <c r="B2807" t="s">
        <v>304</v>
      </c>
      <c r="C2807" s="1">
        <v>42058</v>
      </c>
      <c r="D2807" t="s">
        <v>8</v>
      </c>
      <c r="E2807">
        <v>40</v>
      </c>
      <c r="F2807">
        <v>9</v>
      </c>
      <c r="G2807" t="s">
        <v>291</v>
      </c>
      <c r="H2807" t="s">
        <v>73</v>
      </c>
      <c r="I2807" t="s">
        <v>8</v>
      </c>
    </row>
    <row r="2808" spans="1:9" hidden="1">
      <c r="A2808" t="s">
        <v>266</v>
      </c>
      <c r="B2808" t="s">
        <v>29</v>
      </c>
      <c r="C2808" s="1">
        <v>42065</v>
      </c>
      <c r="D2808" t="s">
        <v>8</v>
      </c>
      <c r="E2808">
        <v>40</v>
      </c>
      <c r="F2808">
        <v>10</v>
      </c>
      <c r="G2808" t="s">
        <v>291</v>
      </c>
      <c r="H2808" t="s">
        <v>73</v>
      </c>
      <c r="I2808" t="s">
        <v>8</v>
      </c>
    </row>
    <row r="2809" spans="1:9" hidden="1">
      <c r="A2809" t="s">
        <v>266</v>
      </c>
      <c r="B2809" t="s">
        <v>29</v>
      </c>
      <c r="C2809" s="1">
        <v>42079</v>
      </c>
      <c r="D2809" t="s">
        <v>30</v>
      </c>
      <c r="E2809">
        <v>0</v>
      </c>
      <c r="F2809">
        <v>12</v>
      </c>
      <c r="G2809" t="s">
        <v>291</v>
      </c>
      <c r="H2809" t="s">
        <v>72</v>
      </c>
      <c r="I2809" t="s">
        <v>30</v>
      </c>
    </row>
    <row r="2810" spans="1:9" hidden="1">
      <c r="A2810" t="s">
        <v>266</v>
      </c>
      <c r="B2810" t="s">
        <v>29</v>
      </c>
      <c r="C2810" s="1">
        <v>42079</v>
      </c>
      <c r="D2810" t="s">
        <v>8</v>
      </c>
      <c r="E2810">
        <v>32</v>
      </c>
      <c r="F2810">
        <v>12</v>
      </c>
      <c r="G2810" t="s">
        <v>291</v>
      </c>
      <c r="H2810" t="s">
        <v>72</v>
      </c>
      <c r="I2810" t="s">
        <v>8</v>
      </c>
    </row>
    <row r="2811" spans="1:9" hidden="1">
      <c r="A2811" t="s">
        <v>6</v>
      </c>
      <c r="B2811" t="s">
        <v>81</v>
      </c>
      <c r="C2811" s="1">
        <v>41897</v>
      </c>
      <c r="D2811" t="s">
        <v>13</v>
      </c>
      <c r="E2811">
        <v>40</v>
      </c>
      <c r="F2811">
        <v>38</v>
      </c>
      <c r="G2811" t="s">
        <v>290</v>
      </c>
      <c r="H2811" t="s">
        <v>71</v>
      </c>
      <c r="I2811" t="s">
        <v>13</v>
      </c>
    </row>
    <row r="2812" spans="1:9" hidden="1">
      <c r="A2812" t="s">
        <v>6</v>
      </c>
      <c r="B2812" t="s">
        <v>81</v>
      </c>
      <c r="C2812" s="1">
        <v>41904</v>
      </c>
      <c r="D2812" t="s">
        <v>34</v>
      </c>
      <c r="E2812">
        <v>8</v>
      </c>
      <c r="F2812">
        <v>39</v>
      </c>
      <c r="G2812" t="s">
        <v>290</v>
      </c>
      <c r="H2812" t="s">
        <v>71</v>
      </c>
      <c r="I2812" t="s">
        <v>34</v>
      </c>
    </row>
    <row r="2813" spans="1:9" hidden="1">
      <c r="A2813" t="s">
        <v>6</v>
      </c>
      <c r="B2813" t="s">
        <v>81</v>
      </c>
      <c r="C2813" s="1">
        <v>41904</v>
      </c>
      <c r="D2813" t="s">
        <v>9</v>
      </c>
      <c r="E2813">
        <v>32</v>
      </c>
      <c r="F2813">
        <v>39</v>
      </c>
      <c r="G2813" t="s">
        <v>290</v>
      </c>
      <c r="H2813" t="s">
        <v>71</v>
      </c>
      <c r="I2813" t="s">
        <v>9</v>
      </c>
    </row>
    <row r="2814" spans="1:9" hidden="1">
      <c r="A2814" t="s">
        <v>6</v>
      </c>
      <c r="B2814" t="s">
        <v>81</v>
      </c>
      <c r="C2814" s="1">
        <v>41911</v>
      </c>
      <c r="D2814" t="s">
        <v>30</v>
      </c>
      <c r="E2814">
        <v>24</v>
      </c>
      <c r="F2814">
        <v>40</v>
      </c>
      <c r="G2814" t="s">
        <v>290</v>
      </c>
      <c r="H2814" t="s">
        <v>71</v>
      </c>
      <c r="I2814" t="s">
        <v>30</v>
      </c>
    </row>
    <row r="2815" spans="1:9" hidden="1">
      <c r="A2815" t="s">
        <v>6</v>
      </c>
      <c r="B2815" t="s">
        <v>81</v>
      </c>
      <c r="C2815" s="1">
        <v>41911</v>
      </c>
      <c r="D2815" t="s">
        <v>9</v>
      </c>
      <c r="E2815">
        <v>16</v>
      </c>
      <c r="F2815">
        <v>40</v>
      </c>
      <c r="G2815" t="s">
        <v>290</v>
      </c>
      <c r="H2815" t="s">
        <v>71</v>
      </c>
      <c r="I2815" t="s">
        <v>9</v>
      </c>
    </row>
    <row r="2816" spans="1:9" hidden="1">
      <c r="A2816" t="s">
        <v>6</v>
      </c>
      <c r="B2816" t="s">
        <v>183</v>
      </c>
      <c r="C2816" s="1">
        <v>41918</v>
      </c>
      <c r="D2816" t="s">
        <v>9</v>
      </c>
      <c r="E2816">
        <v>40</v>
      </c>
      <c r="F2816">
        <v>41</v>
      </c>
      <c r="G2816" t="s">
        <v>290</v>
      </c>
      <c r="H2816" t="s">
        <v>71</v>
      </c>
      <c r="I2816" t="s">
        <v>9</v>
      </c>
    </row>
    <row r="2817" spans="1:9" hidden="1">
      <c r="A2817" t="s">
        <v>6</v>
      </c>
      <c r="B2817" t="s">
        <v>183</v>
      </c>
      <c r="C2817" s="1">
        <v>41925</v>
      </c>
      <c r="D2817" t="s">
        <v>9</v>
      </c>
      <c r="E2817">
        <v>40</v>
      </c>
      <c r="F2817">
        <v>42</v>
      </c>
      <c r="G2817" t="s">
        <v>290</v>
      </c>
      <c r="H2817" t="s">
        <v>71</v>
      </c>
      <c r="I2817" t="s">
        <v>9</v>
      </c>
    </row>
    <row r="2818" spans="1:9" hidden="1">
      <c r="A2818" t="s">
        <v>6</v>
      </c>
      <c r="B2818" t="s">
        <v>183</v>
      </c>
      <c r="C2818" s="1">
        <v>41932</v>
      </c>
      <c r="D2818" t="s">
        <v>9</v>
      </c>
      <c r="E2818">
        <v>40</v>
      </c>
      <c r="F2818">
        <v>43</v>
      </c>
      <c r="G2818" t="s">
        <v>290</v>
      </c>
      <c r="H2818" t="s">
        <v>71</v>
      </c>
      <c r="I2818" t="s">
        <v>9</v>
      </c>
    </row>
    <row r="2819" spans="1:9" hidden="1">
      <c r="A2819" t="s">
        <v>6</v>
      </c>
      <c r="B2819" t="s">
        <v>183</v>
      </c>
      <c r="C2819" s="1">
        <v>41939</v>
      </c>
      <c r="D2819" t="s">
        <v>9</v>
      </c>
      <c r="E2819">
        <v>40</v>
      </c>
      <c r="F2819">
        <v>44</v>
      </c>
      <c r="G2819" t="s">
        <v>290</v>
      </c>
      <c r="H2819" t="s">
        <v>71</v>
      </c>
      <c r="I2819" t="s">
        <v>9</v>
      </c>
    </row>
    <row r="2820" spans="1:9" hidden="1">
      <c r="A2820" t="s">
        <v>6</v>
      </c>
      <c r="B2820" t="s">
        <v>185</v>
      </c>
      <c r="C2820" s="1">
        <v>41946</v>
      </c>
      <c r="D2820" t="s">
        <v>9</v>
      </c>
      <c r="E2820">
        <v>40</v>
      </c>
      <c r="F2820">
        <v>45</v>
      </c>
      <c r="G2820" t="s">
        <v>290</v>
      </c>
      <c r="H2820" t="s">
        <v>71</v>
      </c>
      <c r="I2820" t="s">
        <v>9</v>
      </c>
    </row>
    <row r="2821" spans="1:9" hidden="1">
      <c r="A2821" t="s">
        <v>6</v>
      </c>
      <c r="B2821" t="s">
        <v>185</v>
      </c>
      <c r="C2821" s="1">
        <v>41953</v>
      </c>
      <c r="D2821" t="s">
        <v>9</v>
      </c>
      <c r="E2821">
        <v>40</v>
      </c>
      <c r="F2821">
        <v>46</v>
      </c>
      <c r="G2821" t="s">
        <v>290</v>
      </c>
      <c r="H2821" t="s">
        <v>71</v>
      </c>
      <c r="I2821" t="s">
        <v>9</v>
      </c>
    </row>
    <row r="2822" spans="1:9" hidden="1">
      <c r="A2822" t="s">
        <v>6</v>
      </c>
      <c r="B2822" t="s">
        <v>185</v>
      </c>
      <c r="C2822" s="1">
        <v>41960</v>
      </c>
      <c r="D2822" t="s">
        <v>192</v>
      </c>
      <c r="E2822">
        <v>4</v>
      </c>
      <c r="F2822">
        <v>47</v>
      </c>
      <c r="G2822" t="s">
        <v>290</v>
      </c>
      <c r="H2822" t="s">
        <v>71</v>
      </c>
      <c r="I2822" t="s">
        <v>271</v>
      </c>
    </row>
    <row r="2823" spans="1:9" hidden="1">
      <c r="A2823" t="s">
        <v>6</v>
      </c>
      <c r="B2823" t="s">
        <v>185</v>
      </c>
      <c r="C2823" s="1">
        <v>41960</v>
      </c>
      <c r="D2823" t="s">
        <v>194</v>
      </c>
      <c r="E2823">
        <v>8</v>
      </c>
      <c r="F2823">
        <v>47</v>
      </c>
      <c r="G2823" t="s">
        <v>290</v>
      </c>
      <c r="H2823" t="s">
        <v>71</v>
      </c>
      <c r="I2823" t="s">
        <v>261</v>
      </c>
    </row>
    <row r="2824" spans="1:9" hidden="1">
      <c r="A2824" t="s">
        <v>6</v>
      </c>
      <c r="B2824" t="s">
        <v>185</v>
      </c>
      <c r="C2824" s="1">
        <v>41960</v>
      </c>
      <c r="D2824" t="s">
        <v>193</v>
      </c>
      <c r="E2824">
        <v>8</v>
      </c>
      <c r="F2824">
        <v>47</v>
      </c>
      <c r="G2824" t="s">
        <v>290</v>
      </c>
      <c r="H2824" t="s">
        <v>71</v>
      </c>
      <c r="I2824" t="s">
        <v>272</v>
      </c>
    </row>
    <row r="2825" spans="1:9" hidden="1">
      <c r="A2825" t="s">
        <v>6</v>
      </c>
      <c r="B2825" t="s">
        <v>185</v>
      </c>
      <c r="C2825" s="1">
        <v>41960</v>
      </c>
      <c r="D2825" t="s">
        <v>9</v>
      </c>
      <c r="E2825">
        <v>20</v>
      </c>
      <c r="F2825">
        <v>47</v>
      </c>
      <c r="G2825" t="s">
        <v>290</v>
      </c>
      <c r="H2825" t="s">
        <v>71</v>
      </c>
      <c r="I2825" t="s">
        <v>9</v>
      </c>
    </row>
    <row r="2826" spans="1:9" hidden="1">
      <c r="A2826" t="s">
        <v>6</v>
      </c>
      <c r="B2826" t="s">
        <v>185</v>
      </c>
      <c r="C2826" s="1">
        <v>41967</v>
      </c>
      <c r="D2826" t="s">
        <v>192</v>
      </c>
      <c r="E2826">
        <v>8</v>
      </c>
      <c r="F2826">
        <v>48</v>
      </c>
      <c r="G2826" t="s">
        <v>290</v>
      </c>
      <c r="H2826" t="s">
        <v>71</v>
      </c>
      <c r="I2826" t="s">
        <v>271</v>
      </c>
    </row>
    <row r="2827" spans="1:9" hidden="1">
      <c r="A2827" t="s">
        <v>6</v>
      </c>
      <c r="B2827" t="s">
        <v>185</v>
      </c>
      <c r="C2827" s="1">
        <v>41967</v>
      </c>
      <c r="D2827" t="s">
        <v>194</v>
      </c>
      <c r="E2827">
        <v>8</v>
      </c>
      <c r="F2827">
        <v>48</v>
      </c>
      <c r="G2827" t="s">
        <v>290</v>
      </c>
      <c r="H2827" t="s">
        <v>71</v>
      </c>
      <c r="I2827" t="s">
        <v>261</v>
      </c>
    </row>
    <row r="2828" spans="1:9" hidden="1">
      <c r="A2828" t="s">
        <v>6</v>
      </c>
      <c r="B2828" t="s">
        <v>185</v>
      </c>
      <c r="C2828" s="1">
        <v>41967</v>
      </c>
      <c r="D2828" t="s">
        <v>9</v>
      </c>
      <c r="E2828">
        <v>24</v>
      </c>
      <c r="F2828">
        <v>48</v>
      </c>
      <c r="G2828" t="s">
        <v>290</v>
      </c>
      <c r="H2828" t="s">
        <v>71</v>
      </c>
      <c r="I2828" t="s">
        <v>9</v>
      </c>
    </row>
    <row r="2829" spans="1:9" hidden="1">
      <c r="A2829" t="s">
        <v>6</v>
      </c>
      <c r="B2829" t="s">
        <v>187</v>
      </c>
      <c r="C2829" s="1">
        <v>42002</v>
      </c>
      <c r="D2829" t="s">
        <v>194</v>
      </c>
      <c r="E2829">
        <v>16</v>
      </c>
      <c r="F2829">
        <v>1</v>
      </c>
      <c r="G2829" t="s">
        <v>290</v>
      </c>
      <c r="H2829" t="s">
        <v>71</v>
      </c>
      <c r="I2829" t="s">
        <v>261</v>
      </c>
    </row>
    <row r="2830" spans="1:9" hidden="1">
      <c r="A2830" t="s">
        <v>6</v>
      </c>
      <c r="B2830" t="s">
        <v>187</v>
      </c>
      <c r="C2830" s="1">
        <v>42002</v>
      </c>
      <c r="D2830" t="s">
        <v>9</v>
      </c>
      <c r="E2830">
        <v>24</v>
      </c>
      <c r="F2830">
        <v>1</v>
      </c>
      <c r="G2830" t="s">
        <v>290</v>
      </c>
      <c r="H2830" t="s">
        <v>71</v>
      </c>
      <c r="I2830" t="s">
        <v>9</v>
      </c>
    </row>
    <row r="2831" spans="1:9" hidden="1">
      <c r="A2831" t="s">
        <v>6</v>
      </c>
      <c r="B2831" t="s">
        <v>187</v>
      </c>
      <c r="C2831" s="1">
        <v>41974</v>
      </c>
      <c r="D2831" t="s">
        <v>93</v>
      </c>
      <c r="E2831">
        <v>32</v>
      </c>
      <c r="F2831">
        <v>49</v>
      </c>
      <c r="G2831" t="s">
        <v>290</v>
      </c>
      <c r="H2831" t="s">
        <v>71</v>
      </c>
      <c r="I2831" t="s">
        <v>211</v>
      </c>
    </row>
    <row r="2832" spans="1:9" hidden="1">
      <c r="A2832" t="s">
        <v>6</v>
      </c>
      <c r="B2832" t="s">
        <v>187</v>
      </c>
      <c r="C2832" s="1">
        <v>41974</v>
      </c>
      <c r="D2832" t="s">
        <v>194</v>
      </c>
      <c r="E2832">
        <v>4</v>
      </c>
      <c r="F2832">
        <v>49</v>
      </c>
      <c r="G2832" t="s">
        <v>290</v>
      </c>
      <c r="H2832" t="s">
        <v>71</v>
      </c>
      <c r="I2832" t="s">
        <v>261</v>
      </c>
    </row>
    <row r="2833" spans="1:9" hidden="1">
      <c r="A2833" t="s">
        <v>6</v>
      </c>
      <c r="B2833" t="s">
        <v>187</v>
      </c>
      <c r="C2833" s="1">
        <v>41974</v>
      </c>
      <c r="D2833" t="s">
        <v>9</v>
      </c>
      <c r="E2833">
        <v>4</v>
      </c>
      <c r="F2833">
        <v>49</v>
      </c>
      <c r="G2833" t="s">
        <v>290</v>
      </c>
      <c r="H2833" t="s">
        <v>71</v>
      </c>
      <c r="I2833" t="s">
        <v>9</v>
      </c>
    </row>
    <row r="2834" spans="1:9" hidden="1">
      <c r="A2834" t="s">
        <v>6</v>
      </c>
      <c r="B2834" t="s">
        <v>187</v>
      </c>
      <c r="C2834" s="1">
        <v>41981</v>
      </c>
      <c r="D2834" t="s">
        <v>93</v>
      </c>
      <c r="E2834">
        <v>24</v>
      </c>
      <c r="F2834">
        <v>50</v>
      </c>
      <c r="G2834" t="s">
        <v>290</v>
      </c>
      <c r="H2834" t="s">
        <v>71</v>
      </c>
      <c r="I2834" t="s">
        <v>211</v>
      </c>
    </row>
    <row r="2835" spans="1:9" hidden="1">
      <c r="A2835" t="s">
        <v>6</v>
      </c>
      <c r="B2835" t="s">
        <v>187</v>
      </c>
      <c r="C2835" s="1">
        <v>41981</v>
      </c>
      <c r="D2835" t="s">
        <v>199</v>
      </c>
      <c r="E2835">
        <v>8</v>
      </c>
      <c r="F2835">
        <v>50</v>
      </c>
      <c r="G2835" t="s">
        <v>290</v>
      </c>
      <c r="H2835" t="s">
        <v>71</v>
      </c>
      <c r="I2835" t="s">
        <v>262</v>
      </c>
    </row>
    <row r="2836" spans="1:9" hidden="1">
      <c r="A2836" t="s">
        <v>6</v>
      </c>
      <c r="B2836" t="s">
        <v>187</v>
      </c>
      <c r="C2836" s="1">
        <v>41981</v>
      </c>
      <c r="D2836" t="s">
        <v>9</v>
      </c>
      <c r="E2836">
        <v>8</v>
      </c>
      <c r="F2836">
        <v>50</v>
      </c>
      <c r="G2836" t="s">
        <v>290</v>
      </c>
      <c r="H2836" t="s">
        <v>71</v>
      </c>
      <c r="I2836" t="s">
        <v>9</v>
      </c>
    </row>
    <row r="2837" spans="1:9" hidden="1">
      <c r="A2837" t="s">
        <v>6</v>
      </c>
      <c r="B2837" t="s">
        <v>187</v>
      </c>
      <c r="C2837" s="1">
        <v>41988</v>
      </c>
      <c r="D2837" t="s">
        <v>93</v>
      </c>
      <c r="E2837">
        <v>16</v>
      </c>
      <c r="F2837">
        <v>51</v>
      </c>
      <c r="G2837" t="s">
        <v>290</v>
      </c>
      <c r="H2837" t="s">
        <v>71</v>
      </c>
      <c r="I2837" t="s">
        <v>211</v>
      </c>
    </row>
    <row r="2838" spans="1:9" hidden="1">
      <c r="A2838" t="s">
        <v>6</v>
      </c>
      <c r="B2838" t="s">
        <v>187</v>
      </c>
      <c r="C2838" s="1">
        <v>41988</v>
      </c>
      <c r="D2838" t="s">
        <v>194</v>
      </c>
      <c r="E2838">
        <v>8</v>
      </c>
      <c r="F2838">
        <v>51</v>
      </c>
      <c r="G2838" t="s">
        <v>290</v>
      </c>
      <c r="H2838" t="s">
        <v>71</v>
      </c>
      <c r="I2838" t="s">
        <v>261</v>
      </c>
    </row>
    <row r="2839" spans="1:9" hidden="1">
      <c r="A2839" t="s">
        <v>6</v>
      </c>
      <c r="B2839" t="s">
        <v>187</v>
      </c>
      <c r="C2839" s="1">
        <v>41988</v>
      </c>
      <c r="D2839" t="s">
        <v>199</v>
      </c>
      <c r="E2839">
        <v>4</v>
      </c>
      <c r="F2839">
        <v>51</v>
      </c>
      <c r="G2839" t="s">
        <v>290</v>
      </c>
      <c r="H2839" t="s">
        <v>71</v>
      </c>
      <c r="I2839" t="s">
        <v>262</v>
      </c>
    </row>
    <row r="2840" spans="1:9" hidden="1">
      <c r="A2840" t="s">
        <v>6</v>
      </c>
      <c r="B2840" t="s">
        <v>187</v>
      </c>
      <c r="C2840" s="1">
        <v>41988</v>
      </c>
      <c r="D2840" t="s">
        <v>197</v>
      </c>
      <c r="E2840">
        <v>4</v>
      </c>
      <c r="F2840">
        <v>51</v>
      </c>
      <c r="G2840" t="s">
        <v>290</v>
      </c>
      <c r="H2840" t="s">
        <v>71</v>
      </c>
      <c r="I2840" t="s">
        <v>249</v>
      </c>
    </row>
    <row r="2841" spans="1:9" hidden="1">
      <c r="A2841" t="s">
        <v>6</v>
      </c>
      <c r="B2841" t="s">
        <v>187</v>
      </c>
      <c r="C2841" s="1">
        <v>41988</v>
      </c>
      <c r="D2841" t="s">
        <v>9</v>
      </c>
      <c r="E2841">
        <v>8</v>
      </c>
      <c r="F2841">
        <v>51</v>
      </c>
      <c r="G2841" t="s">
        <v>290</v>
      </c>
      <c r="H2841" t="s">
        <v>71</v>
      </c>
      <c r="I2841" t="s">
        <v>9</v>
      </c>
    </row>
    <row r="2842" spans="1:9" hidden="1">
      <c r="A2842" t="s">
        <v>6</v>
      </c>
      <c r="B2842" t="s">
        <v>187</v>
      </c>
      <c r="C2842" s="1">
        <v>41995</v>
      </c>
      <c r="D2842" t="s">
        <v>93</v>
      </c>
      <c r="E2842">
        <v>24</v>
      </c>
      <c r="F2842">
        <v>52</v>
      </c>
      <c r="G2842" t="s">
        <v>290</v>
      </c>
      <c r="H2842" t="s">
        <v>71</v>
      </c>
      <c r="I2842" t="s">
        <v>211</v>
      </c>
    </row>
    <row r="2843" spans="1:9" hidden="1">
      <c r="A2843" t="s">
        <v>6</v>
      </c>
      <c r="B2843" t="s">
        <v>187</v>
      </c>
      <c r="C2843" s="1">
        <v>41995</v>
      </c>
      <c r="D2843" t="s">
        <v>194</v>
      </c>
      <c r="E2843">
        <v>4</v>
      </c>
      <c r="F2843">
        <v>52</v>
      </c>
      <c r="G2843" t="s">
        <v>290</v>
      </c>
      <c r="H2843" t="s">
        <v>71</v>
      </c>
      <c r="I2843" t="s">
        <v>261</v>
      </c>
    </row>
    <row r="2844" spans="1:9" hidden="1">
      <c r="A2844" t="s">
        <v>6</v>
      </c>
      <c r="B2844" t="s">
        <v>187</v>
      </c>
      <c r="C2844" s="1">
        <v>41995</v>
      </c>
      <c r="D2844" t="s">
        <v>199</v>
      </c>
      <c r="E2844">
        <v>4</v>
      </c>
      <c r="F2844">
        <v>52</v>
      </c>
      <c r="G2844" t="s">
        <v>290</v>
      </c>
      <c r="H2844" t="s">
        <v>71</v>
      </c>
      <c r="I2844" t="s">
        <v>262</v>
      </c>
    </row>
    <row r="2845" spans="1:9" hidden="1">
      <c r="A2845" t="s">
        <v>6</v>
      </c>
      <c r="B2845" t="s">
        <v>187</v>
      </c>
      <c r="C2845" s="1">
        <v>41995</v>
      </c>
      <c r="D2845" t="s">
        <v>9</v>
      </c>
      <c r="E2845">
        <v>8</v>
      </c>
      <c r="F2845">
        <v>52</v>
      </c>
      <c r="G2845" t="s">
        <v>290</v>
      </c>
      <c r="H2845" t="s">
        <v>71</v>
      </c>
      <c r="I2845" t="s">
        <v>9</v>
      </c>
    </row>
    <row r="2846" spans="1:9" hidden="1">
      <c r="A2846" t="s">
        <v>266</v>
      </c>
      <c r="B2846" t="s">
        <v>267</v>
      </c>
      <c r="C2846" s="1">
        <v>42009</v>
      </c>
      <c r="D2846" t="s">
        <v>194</v>
      </c>
      <c r="E2846">
        <v>8</v>
      </c>
      <c r="F2846">
        <v>2</v>
      </c>
      <c r="G2846" t="s">
        <v>290</v>
      </c>
      <c r="H2846" t="s">
        <v>71</v>
      </c>
      <c r="I2846" t="s">
        <v>261</v>
      </c>
    </row>
    <row r="2847" spans="1:9" hidden="1">
      <c r="A2847" t="s">
        <v>266</v>
      </c>
      <c r="B2847" t="s">
        <v>267</v>
      </c>
      <c r="C2847" s="1">
        <v>42009</v>
      </c>
      <c r="D2847" t="s">
        <v>199</v>
      </c>
      <c r="E2847">
        <v>16</v>
      </c>
      <c r="F2847">
        <v>2</v>
      </c>
      <c r="G2847" t="s">
        <v>290</v>
      </c>
      <c r="H2847" t="s">
        <v>71</v>
      </c>
      <c r="I2847" t="s">
        <v>262</v>
      </c>
    </row>
    <row r="2848" spans="1:9" hidden="1">
      <c r="A2848" t="s">
        <v>266</v>
      </c>
      <c r="B2848" t="s">
        <v>267</v>
      </c>
      <c r="C2848" s="1">
        <v>42009</v>
      </c>
      <c r="D2848" t="s">
        <v>9</v>
      </c>
      <c r="E2848">
        <v>16</v>
      </c>
      <c r="F2848">
        <v>2</v>
      </c>
      <c r="G2848" t="s">
        <v>290</v>
      </c>
      <c r="H2848" t="s">
        <v>71</v>
      </c>
      <c r="I2848" t="s">
        <v>9</v>
      </c>
    </row>
    <row r="2849" spans="1:9" hidden="1">
      <c r="A2849" t="s">
        <v>266</v>
      </c>
      <c r="B2849" t="s">
        <v>267</v>
      </c>
      <c r="C2849" s="1">
        <v>42016</v>
      </c>
      <c r="D2849" t="s">
        <v>199</v>
      </c>
      <c r="E2849">
        <v>16</v>
      </c>
      <c r="F2849">
        <v>3</v>
      </c>
      <c r="G2849" t="s">
        <v>290</v>
      </c>
      <c r="H2849" t="s">
        <v>71</v>
      </c>
      <c r="I2849" t="s">
        <v>262</v>
      </c>
    </row>
    <row r="2850" spans="1:9" hidden="1">
      <c r="A2850" t="s">
        <v>266</v>
      </c>
      <c r="B2850" t="s">
        <v>267</v>
      </c>
      <c r="C2850" s="1">
        <v>42016</v>
      </c>
      <c r="D2850" t="s">
        <v>297</v>
      </c>
      <c r="E2850">
        <v>8</v>
      </c>
      <c r="F2850">
        <v>3</v>
      </c>
      <c r="G2850" t="s">
        <v>290</v>
      </c>
      <c r="H2850" t="s">
        <v>71</v>
      </c>
      <c r="I2850" t="s">
        <v>298</v>
      </c>
    </row>
    <row r="2851" spans="1:9" hidden="1">
      <c r="A2851" t="s">
        <v>266</v>
      </c>
      <c r="B2851" t="s">
        <v>267</v>
      </c>
      <c r="C2851" s="1">
        <v>42016</v>
      </c>
      <c r="D2851" t="s">
        <v>9</v>
      </c>
      <c r="E2851">
        <v>16</v>
      </c>
      <c r="F2851">
        <v>3</v>
      </c>
      <c r="G2851" t="s">
        <v>290</v>
      </c>
      <c r="H2851" t="s">
        <v>71</v>
      </c>
      <c r="I2851" t="s">
        <v>9</v>
      </c>
    </row>
    <row r="2852" spans="1:9" hidden="1">
      <c r="A2852" t="s">
        <v>266</v>
      </c>
      <c r="B2852" t="s">
        <v>267</v>
      </c>
      <c r="C2852" s="1">
        <v>42023</v>
      </c>
      <c r="D2852" t="s">
        <v>194</v>
      </c>
      <c r="E2852">
        <v>4</v>
      </c>
      <c r="F2852">
        <v>4</v>
      </c>
      <c r="G2852" t="s">
        <v>290</v>
      </c>
      <c r="H2852" t="s">
        <v>71</v>
      </c>
      <c r="I2852" t="s">
        <v>261</v>
      </c>
    </row>
    <row r="2853" spans="1:9" hidden="1">
      <c r="A2853" t="s">
        <v>266</v>
      </c>
      <c r="B2853" t="s">
        <v>267</v>
      </c>
      <c r="C2853" s="1">
        <v>42023</v>
      </c>
      <c r="D2853" t="s">
        <v>199</v>
      </c>
      <c r="E2853">
        <v>16</v>
      </c>
      <c r="F2853">
        <v>4</v>
      </c>
      <c r="G2853" t="s">
        <v>290</v>
      </c>
      <c r="H2853" t="s">
        <v>71</v>
      </c>
      <c r="I2853" t="s">
        <v>262</v>
      </c>
    </row>
    <row r="2854" spans="1:9" hidden="1">
      <c r="A2854" t="s">
        <v>266</v>
      </c>
      <c r="B2854" t="s">
        <v>267</v>
      </c>
      <c r="C2854" s="1">
        <v>42023</v>
      </c>
      <c r="D2854" t="s">
        <v>297</v>
      </c>
      <c r="E2854">
        <v>4</v>
      </c>
      <c r="F2854">
        <v>4</v>
      </c>
      <c r="G2854" t="s">
        <v>290</v>
      </c>
      <c r="H2854" t="s">
        <v>71</v>
      </c>
      <c r="I2854" t="s">
        <v>298</v>
      </c>
    </row>
    <row r="2855" spans="1:9" hidden="1">
      <c r="A2855" t="s">
        <v>266</v>
      </c>
      <c r="B2855" t="s">
        <v>267</v>
      </c>
      <c r="C2855" s="1">
        <v>42023</v>
      </c>
      <c r="D2855" t="s">
        <v>9</v>
      </c>
      <c r="E2855">
        <v>16</v>
      </c>
      <c r="F2855">
        <v>4</v>
      </c>
      <c r="G2855" t="s">
        <v>290</v>
      </c>
      <c r="H2855" t="s">
        <v>71</v>
      </c>
      <c r="I2855" t="s">
        <v>9</v>
      </c>
    </row>
    <row r="2856" spans="1:9" hidden="1">
      <c r="A2856" t="s">
        <v>266</v>
      </c>
      <c r="B2856" t="s">
        <v>267</v>
      </c>
      <c r="C2856" s="1">
        <v>42030</v>
      </c>
      <c r="D2856" t="s">
        <v>194</v>
      </c>
      <c r="E2856">
        <v>8</v>
      </c>
      <c r="F2856">
        <v>5</v>
      </c>
      <c r="G2856" t="s">
        <v>290</v>
      </c>
      <c r="H2856" t="s">
        <v>71</v>
      </c>
      <c r="I2856" t="s">
        <v>261</v>
      </c>
    </row>
    <row r="2857" spans="1:9" hidden="1">
      <c r="A2857" t="s">
        <v>266</v>
      </c>
      <c r="B2857" t="s">
        <v>267</v>
      </c>
      <c r="C2857" s="1">
        <v>42030</v>
      </c>
      <c r="D2857" t="s">
        <v>199</v>
      </c>
      <c r="E2857">
        <v>12</v>
      </c>
      <c r="F2857">
        <v>5</v>
      </c>
      <c r="G2857" t="s">
        <v>290</v>
      </c>
      <c r="H2857" t="s">
        <v>71</v>
      </c>
      <c r="I2857" t="s">
        <v>262</v>
      </c>
    </row>
    <row r="2858" spans="1:9" hidden="1">
      <c r="A2858" t="s">
        <v>266</v>
      </c>
      <c r="B2858" t="s">
        <v>267</v>
      </c>
      <c r="C2858" s="1">
        <v>42030</v>
      </c>
      <c r="D2858" t="s">
        <v>9</v>
      </c>
      <c r="E2858">
        <v>20</v>
      </c>
      <c r="F2858">
        <v>5</v>
      </c>
      <c r="G2858" t="s">
        <v>290</v>
      </c>
      <c r="H2858" t="s">
        <v>71</v>
      </c>
      <c r="I2858" t="s">
        <v>9</v>
      </c>
    </row>
    <row r="2859" spans="1:9" hidden="1">
      <c r="A2859" t="s">
        <v>266</v>
      </c>
      <c r="B2859" t="s">
        <v>304</v>
      </c>
      <c r="C2859" s="1">
        <v>42037</v>
      </c>
      <c r="D2859" t="s">
        <v>194</v>
      </c>
      <c r="E2859">
        <v>8</v>
      </c>
      <c r="F2859">
        <v>6</v>
      </c>
      <c r="G2859" t="s">
        <v>290</v>
      </c>
      <c r="H2859" t="s">
        <v>71</v>
      </c>
      <c r="I2859" t="s">
        <v>261</v>
      </c>
    </row>
    <row r="2860" spans="1:9" hidden="1">
      <c r="A2860" t="s">
        <v>266</v>
      </c>
      <c r="B2860" t="s">
        <v>304</v>
      </c>
      <c r="C2860" s="1">
        <v>42037</v>
      </c>
      <c r="D2860" t="s">
        <v>199</v>
      </c>
      <c r="E2860">
        <v>12</v>
      </c>
      <c r="F2860">
        <v>6</v>
      </c>
      <c r="G2860" t="s">
        <v>290</v>
      </c>
      <c r="H2860" t="s">
        <v>71</v>
      </c>
      <c r="I2860" t="s">
        <v>262</v>
      </c>
    </row>
    <row r="2861" spans="1:9" hidden="1">
      <c r="A2861" t="s">
        <v>266</v>
      </c>
      <c r="B2861" t="s">
        <v>304</v>
      </c>
      <c r="C2861" s="1">
        <v>42037</v>
      </c>
      <c r="D2861" t="s">
        <v>9</v>
      </c>
      <c r="E2861">
        <v>20</v>
      </c>
      <c r="F2861">
        <v>6</v>
      </c>
      <c r="G2861" t="s">
        <v>290</v>
      </c>
      <c r="H2861" t="s">
        <v>71</v>
      </c>
      <c r="I2861" t="s">
        <v>9</v>
      </c>
    </row>
    <row r="2862" spans="1:9" hidden="1">
      <c r="A2862" t="s">
        <v>266</v>
      </c>
      <c r="B2862" t="s">
        <v>304</v>
      </c>
      <c r="C2862" s="1">
        <v>42044</v>
      </c>
      <c r="D2862" t="s">
        <v>194</v>
      </c>
      <c r="E2862">
        <v>8</v>
      </c>
      <c r="F2862">
        <v>7</v>
      </c>
      <c r="G2862" t="s">
        <v>290</v>
      </c>
      <c r="H2862" t="s">
        <v>73</v>
      </c>
      <c r="I2862" t="s">
        <v>261</v>
      </c>
    </row>
    <row r="2863" spans="1:9" hidden="1">
      <c r="A2863" t="s">
        <v>266</v>
      </c>
      <c r="B2863" t="s">
        <v>304</v>
      </c>
      <c r="C2863" s="1">
        <v>42044</v>
      </c>
      <c r="D2863" t="s">
        <v>199</v>
      </c>
      <c r="E2863">
        <v>20</v>
      </c>
      <c r="F2863">
        <v>7</v>
      </c>
      <c r="G2863" t="s">
        <v>290</v>
      </c>
      <c r="H2863" t="s">
        <v>73</v>
      </c>
      <c r="I2863" t="s">
        <v>262</v>
      </c>
    </row>
    <row r="2864" spans="1:9" hidden="1">
      <c r="A2864" t="s">
        <v>266</v>
      </c>
      <c r="B2864" t="s">
        <v>304</v>
      </c>
      <c r="C2864" s="1">
        <v>42044</v>
      </c>
      <c r="D2864" t="s">
        <v>9</v>
      </c>
      <c r="E2864">
        <v>12</v>
      </c>
      <c r="F2864">
        <v>7</v>
      </c>
      <c r="G2864" t="s">
        <v>290</v>
      </c>
      <c r="H2864" t="s">
        <v>73</v>
      </c>
      <c r="I2864" t="s">
        <v>9</v>
      </c>
    </row>
    <row r="2865" spans="1:9" hidden="1">
      <c r="A2865" t="s">
        <v>266</v>
      </c>
      <c r="B2865" t="s">
        <v>304</v>
      </c>
      <c r="C2865" s="1">
        <v>42051</v>
      </c>
      <c r="D2865" t="s">
        <v>30</v>
      </c>
      <c r="E2865">
        <v>24</v>
      </c>
      <c r="F2865">
        <v>8</v>
      </c>
      <c r="G2865" t="s">
        <v>290</v>
      </c>
      <c r="H2865" t="s">
        <v>73</v>
      </c>
      <c r="I2865" t="s">
        <v>30</v>
      </c>
    </row>
    <row r="2866" spans="1:9" hidden="1">
      <c r="A2866" t="s">
        <v>266</v>
      </c>
      <c r="B2866" t="s">
        <v>304</v>
      </c>
      <c r="C2866" s="1">
        <v>42051</v>
      </c>
      <c r="D2866" t="s">
        <v>197</v>
      </c>
      <c r="E2866">
        <v>8</v>
      </c>
      <c r="F2866">
        <v>8</v>
      </c>
      <c r="G2866" t="s">
        <v>290</v>
      </c>
      <c r="H2866" t="s">
        <v>73</v>
      </c>
      <c r="I2866" t="s">
        <v>249</v>
      </c>
    </row>
    <row r="2867" spans="1:9" hidden="1">
      <c r="A2867" t="s">
        <v>266</v>
      </c>
      <c r="B2867" t="s">
        <v>304</v>
      </c>
      <c r="C2867" s="1">
        <v>42051</v>
      </c>
      <c r="D2867" t="s">
        <v>9</v>
      </c>
      <c r="E2867">
        <v>8</v>
      </c>
      <c r="F2867">
        <v>8</v>
      </c>
      <c r="G2867" t="s">
        <v>290</v>
      </c>
      <c r="H2867" t="s">
        <v>73</v>
      </c>
      <c r="I2867" t="s">
        <v>9</v>
      </c>
    </row>
    <row r="2868" spans="1:9" hidden="1">
      <c r="A2868" t="s">
        <v>266</v>
      </c>
      <c r="B2868" t="s">
        <v>304</v>
      </c>
      <c r="C2868" s="1">
        <v>42058</v>
      </c>
      <c r="D2868" t="s">
        <v>199</v>
      </c>
      <c r="E2868">
        <v>16</v>
      </c>
      <c r="F2868">
        <v>9</v>
      </c>
      <c r="G2868" t="s">
        <v>290</v>
      </c>
      <c r="H2868" t="s">
        <v>73</v>
      </c>
      <c r="I2868" t="s">
        <v>262</v>
      </c>
    </row>
    <row r="2869" spans="1:9" hidden="1">
      <c r="A2869" t="s">
        <v>266</v>
      </c>
      <c r="B2869" t="s">
        <v>304</v>
      </c>
      <c r="C2869" s="1">
        <v>42058</v>
      </c>
      <c r="D2869" t="s">
        <v>297</v>
      </c>
      <c r="E2869">
        <v>12</v>
      </c>
      <c r="F2869">
        <v>9</v>
      </c>
      <c r="G2869" t="s">
        <v>290</v>
      </c>
      <c r="H2869" t="s">
        <v>73</v>
      </c>
      <c r="I2869" t="s">
        <v>298</v>
      </c>
    </row>
    <row r="2870" spans="1:9" hidden="1">
      <c r="A2870" t="s">
        <v>266</v>
      </c>
      <c r="B2870" t="s">
        <v>304</v>
      </c>
      <c r="C2870" s="1">
        <v>42058</v>
      </c>
      <c r="D2870" t="s">
        <v>9</v>
      </c>
      <c r="E2870">
        <v>12</v>
      </c>
      <c r="F2870">
        <v>9</v>
      </c>
      <c r="G2870" t="s">
        <v>290</v>
      </c>
      <c r="H2870" t="s">
        <v>73</v>
      </c>
      <c r="I2870" t="s">
        <v>9</v>
      </c>
    </row>
    <row r="2871" spans="1:9" hidden="1">
      <c r="A2871" t="s">
        <v>6</v>
      </c>
      <c r="B2871" t="s">
        <v>81</v>
      </c>
      <c r="C2871" s="1">
        <v>41897</v>
      </c>
      <c r="D2871" t="s">
        <v>9</v>
      </c>
      <c r="E2871">
        <v>8</v>
      </c>
      <c r="F2871">
        <v>38</v>
      </c>
      <c r="G2871" t="s">
        <v>311</v>
      </c>
      <c r="H2871" t="s">
        <v>71</v>
      </c>
      <c r="I2871" t="s">
        <v>9</v>
      </c>
    </row>
    <row r="2872" spans="1:9" hidden="1">
      <c r="A2872" t="s">
        <v>6</v>
      </c>
      <c r="B2872" t="s">
        <v>81</v>
      </c>
      <c r="C2872" s="1">
        <v>41897</v>
      </c>
      <c r="D2872" t="s">
        <v>13</v>
      </c>
      <c r="E2872">
        <v>32</v>
      </c>
      <c r="F2872">
        <v>38</v>
      </c>
      <c r="G2872" t="s">
        <v>311</v>
      </c>
      <c r="H2872" t="s">
        <v>71</v>
      </c>
      <c r="I2872" t="s">
        <v>13</v>
      </c>
    </row>
    <row r="2873" spans="1:9" hidden="1">
      <c r="A2873" t="s">
        <v>6</v>
      </c>
      <c r="B2873" t="s">
        <v>81</v>
      </c>
      <c r="C2873" s="1">
        <v>41904</v>
      </c>
      <c r="D2873" t="s">
        <v>9</v>
      </c>
      <c r="E2873">
        <v>24</v>
      </c>
      <c r="F2873">
        <v>39</v>
      </c>
      <c r="G2873" t="s">
        <v>311</v>
      </c>
      <c r="H2873" t="s">
        <v>71</v>
      </c>
      <c r="I2873" t="s">
        <v>9</v>
      </c>
    </row>
    <row r="2874" spans="1:9" hidden="1">
      <c r="A2874" t="s">
        <v>6</v>
      </c>
      <c r="B2874" t="s">
        <v>81</v>
      </c>
      <c r="C2874" s="1">
        <v>41904</v>
      </c>
      <c r="D2874" t="s">
        <v>13</v>
      </c>
      <c r="E2874">
        <v>16</v>
      </c>
      <c r="F2874">
        <v>39</v>
      </c>
      <c r="G2874" t="s">
        <v>311</v>
      </c>
      <c r="H2874" t="s">
        <v>71</v>
      </c>
      <c r="I2874" t="s">
        <v>13</v>
      </c>
    </row>
    <row r="2875" spans="1:9" hidden="1">
      <c r="A2875" t="s">
        <v>6</v>
      </c>
      <c r="B2875" t="s">
        <v>81</v>
      </c>
      <c r="C2875" s="1">
        <v>41911</v>
      </c>
      <c r="D2875" t="s">
        <v>30</v>
      </c>
      <c r="E2875">
        <v>24</v>
      </c>
      <c r="F2875">
        <v>40</v>
      </c>
      <c r="G2875" t="s">
        <v>311</v>
      </c>
      <c r="H2875" t="s">
        <v>71</v>
      </c>
      <c r="I2875" t="s">
        <v>30</v>
      </c>
    </row>
    <row r="2876" spans="1:9" hidden="1">
      <c r="A2876" t="s">
        <v>6</v>
      </c>
      <c r="B2876" t="s">
        <v>81</v>
      </c>
      <c r="C2876" s="1">
        <v>41911</v>
      </c>
      <c r="D2876" t="s">
        <v>9</v>
      </c>
      <c r="E2876">
        <v>16</v>
      </c>
      <c r="F2876">
        <v>40</v>
      </c>
      <c r="G2876" t="s">
        <v>311</v>
      </c>
      <c r="H2876" t="s">
        <v>71</v>
      </c>
      <c r="I2876" t="s">
        <v>9</v>
      </c>
    </row>
    <row r="2877" spans="1:9" hidden="1">
      <c r="A2877" t="s">
        <v>6</v>
      </c>
      <c r="B2877" t="s">
        <v>183</v>
      </c>
      <c r="C2877" s="1">
        <v>41918</v>
      </c>
      <c r="D2877" t="s">
        <v>18</v>
      </c>
      <c r="E2877">
        <v>12</v>
      </c>
      <c r="F2877">
        <v>41</v>
      </c>
      <c r="G2877" t="s">
        <v>311</v>
      </c>
      <c r="H2877" t="s">
        <v>71</v>
      </c>
      <c r="I2877" t="s">
        <v>210</v>
      </c>
    </row>
    <row r="2878" spans="1:9" hidden="1">
      <c r="A2878" t="s">
        <v>6</v>
      </c>
      <c r="B2878" t="s">
        <v>183</v>
      </c>
      <c r="C2878" s="1">
        <v>41918</v>
      </c>
      <c r="D2878" t="s">
        <v>9</v>
      </c>
      <c r="E2878">
        <v>28</v>
      </c>
      <c r="F2878">
        <v>41</v>
      </c>
      <c r="G2878" t="s">
        <v>311</v>
      </c>
      <c r="H2878" t="s">
        <v>71</v>
      </c>
      <c r="I2878" t="s">
        <v>9</v>
      </c>
    </row>
    <row r="2879" spans="1:9" hidden="1">
      <c r="A2879" t="s">
        <v>6</v>
      </c>
      <c r="B2879" t="s">
        <v>183</v>
      </c>
      <c r="C2879" s="1">
        <v>41925</v>
      </c>
      <c r="D2879" t="s">
        <v>9</v>
      </c>
      <c r="E2879">
        <v>40</v>
      </c>
      <c r="F2879">
        <v>42</v>
      </c>
      <c r="G2879" t="s">
        <v>311</v>
      </c>
      <c r="H2879" t="s">
        <v>71</v>
      </c>
      <c r="I2879" t="s">
        <v>9</v>
      </c>
    </row>
    <row r="2880" spans="1:9" hidden="1">
      <c r="A2880" t="s">
        <v>6</v>
      </c>
      <c r="B2880" t="s">
        <v>183</v>
      </c>
      <c r="C2880" s="1">
        <v>41932</v>
      </c>
      <c r="D2880" t="s">
        <v>9</v>
      </c>
      <c r="E2880">
        <v>40</v>
      </c>
      <c r="F2880">
        <v>43</v>
      </c>
      <c r="G2880" t="s">
        <v>311</v>
      </c>
      <c r="H2880" t="s">
        <v>71</v>
      </c>
      <c r="I2880" t="s">
        <v>9</v>
      </c>
    </row>
    <row r="2881" spans="1:9" hidden="1">
      <c r="A2881" t="s">
        <v>6</v>
      </c>
      <c r="B2881" t="s">
        <v>183</v>
      </c>
      <c r="C2881" s="1">
        <v>41939</v>
      </c>
      <c r="D2881" t="s">
        <v>9</v>
      </c>
      <c r="E2881">
        <v>40</v>
      </c>
      <c r="F2881">
        <v>44</v>
      </c>
      <c r="G2881" t="s">
        <v>311</v>
      </c>
      <c r="H2881" t="s">
        <v>71</v>
      </c>
      <c r="I2881" t="s">
        <v>9</v>
      </c>
    </row>
    <row r="2882" spans="1:9" hidden="1">
      <c r="A2882" t="s">
        <v>6</v>
      </c>
      <c r="B2882" t="s">
        <v>185</v>
      </c>
      <c r="C2882" s="1">
        <v>41946</v>
      </c>
      <c r="D2882" t="s">
        <v>186</v>
      </c>
      <c r="E2882">
        <v>40</v>
      </c>
      <c r="F2882">
        <v>45</v>
      </c>
      <c r="G2882" t="s">
        <v>311</v>
      </c>
      <c r="H2882" t="s">
        <v>71</v>
      </c>
      <c r="I2882" t="s">
        <v>212</v>
      </c>
    </row>
    <row r="2883" spans="1:9" hidden="1">
      <c r="A2883" t="s">
        <v>6</v>
      </c>
      <c r="B2883" t="s">
        <v>185</v>
      </c>
      <c r="C2883" s="1">
        <v>41953</v>
      </c>
      <c r="D2883" t="s">
        <v>186</v>
      </c>
      <c r="E2883">
        <v>40</v>
      </c>
      <c r="F2883">
        <v>46</v>
      </c>
      <c r="G2883" t="s">
        <v>311</v>
      </c>
      <c r="H2883" t="s">
        <v>71</v>
      </c>
      <c r="I2883" t="s">
        <v>212</v>
      </c>
    </row>
    <row r="2884" spans="1:9" hidden="1">
      <c r="A2884" t="s">
        <v>6</v>
      </c>
      <c r="B2884" t="s">
        <v>185</v>
      </c>
      <c r="C2884" s="1">
        <v>41960</v>
      </c>
      <c r="D2884" t="s">
        <v>93</v>
      </c>
      <c r="E2884">
        <v>40</v>
      </c>
      <c r="F2884">
        <v>47</v>
      </c>
      <c r="G2884" t="s">
        <v>311</v>
      </c>
      <c r="H2884" t="s">
        <v>71</v>
      </c>
      <c r="I2884" t="s">
        <v>211</v>
      </c>
    </row>
    <row r="2885" spans="1:9" hidden="1">
      <c r="A2885" t="s">
        <v>6</v>
      </c>
      <c r="B2885" t="s">
        <v>185</v>
      </c>
      <c r="C2885" s="1">
        <v>41967</v>
      </c>
      <c r="D2885" t="s">
        <v>186</v>
      </c>
      <c r="E2885">
        <v>36</v>
      </c>
      <c r="F2885">
        <v>48</v>
      </c>
      <c r="G2885" t="s">
        <v>311</v>
      </c>
      <c r="H2885" t="s">
        <v>71</v>
      </c>
      <c r="I2885" t="s">
        <v>212</v>
      </c>
    </row>
    <row r="2886" spans="1:9" hidden="1">
      <c r="A2886" t="s">
        <v>6</v>
      </c>
      <c r="B2886" t="s">
        <v>185</v>
      </c>
      <c r="C2886" s="1">
        <v>41967</v>
      </c>
      <c r="D2886" t="s">
        <v>34</v>
      </c>
      <c r="E2886">
        <v>4</v>
      </c>
      <c r="F2886">
        <v>48</v>
      </c>
      <c r="G2886" t="s">
        <v>311</v>
      </c>
      <c r="H2886" t="s">
        <v>71</v>
      </c>
      <c r="I2886" t="s">
        <v>34</v>
      </c>
    </row>
    <row r="2887" spans="1:9" hidden="1">
      <c r="A2887" t="s">
        <v>6</v>
      </c>
      <c r="B2887" t="s">
        <v>187</v>
      </c>
      <c r="C2887" s="1">
        <v>41974</v>
      </c>
      <c r="D2887" t="s">
        <v>195</v>
      </c>
      <c r="E2887">
        <v>40</v>
      </c>
      <c r="F2887">
        <v>49</v>
      </c>
      <c r="G2887" t="s">
        <v>311</v>
      </c>
      <c r="H2887" t="s">
        <v>71</v>
      </c>
      <c r="I2887" t="s">
        <v>223</v>
      </c>
    </row>
    <row r="2888" spans="1:9" hidden="1">
      <c r="A2888" t="s">
        <v>6</v>
      </c>
      <c r="B2888" t="s">
        <v>187</v>
      </c>
      <c r="C2888" s="1">
        <v>41981</v>
      </c>
      <c r="D2888" t="s">
        <v>195</v>
      </c>
      <c r="E2888">
        <v>40</v>
      </c>
      <c r="F2888">
        <v>50</v>
      </c>
      <c r="G2888" t="s">
        <v>311</v>
      </c>
      <c r="H2888" t="s">
        <v>71</v>
      </c>
      <c r="I2888" t="s">
        <v>223</v>
      </c>
    </row>
    <row r="2889" spans="1:9" hidden="1">
      <c r="A2889" t="s">
        <v>6</v>
      </c>
      <c r="B2889" t="s">
        <v>187</v>
      </c>
      <c r="C2889" s="1">
        <v>41988</v>
      </c>
      <c r="D2889" t="s">
        <v>195</v>
      </c>
      <c r="E2889">
        <v>40</v>
      </c>
      <c r="F2889">
        <v>51</v>
      </c>
      <c r="G2889" t="s">
        <v>311</v>
      </c>
      <c r="H2889" t="s">
        <v>71</v>
      </c>
      <c r="I2889" t="s">
        <v>223</v>
      </c>
    </row>
    <row r="2890" spans="1:9" hidden="1">
      <c r="A2890" t="s">
        <v>6</v>
      </c>
      <c r="B2890" t="s">
        <v>187</v>
      </c>
      <c r="C2890" s="1">
        <v>41995</v>
      </c>
      <c r="D2890" t="s">
        <v>195</v>
      </c>
      <c r="E2890">
        <v>32</v>
      </c>
      <c r="F2890">
        <v>52</v>
      </c>
      <c r="G2890" t="s">
        <v>311</v>
      </c>
      <c r="H2890" t="s">
        <v>71</v>
      </c>
      <c r="I2890" t="s">
        <v>223</v>
      </c>
    </row>
    <row r="2891" spans="1:9" hidden="1">
      <c r="A2891" t="s">
        <v>6</v>
      </c>
      <c r="B2891" t="s">
        <v>183</v>
      </c>
      <c r="C2891" s="1">
        <v>41918</v>
      </c>
      <c r="D2891" t="s">
        <v>9</v>
      </c>
      <c r="E2891">
        <v>5</v>
      </c>
      <c r="F2891">
        <v>41</v>
      </c>
      <c r="G2891" t="s">
        <v>312</v>
      </c>
      <c r="H2891" t="s">
        <v>71</v>
      </c>
      <c r="I2891" t="s">
        <v>9</v>
      </c>
    </row>
    <row r="2892" spans="1:9" hidden="1">
      <c r="A2892" t="s">
        <v>6</v>
      </c>
      <c r="B2892" t="s">
        <v>183</v>
      </c>
      <c r="C2892" s="1">
        <v>41918</v>
      </c>
      <c r="D2892" t="s">
        <v>13</v>
      </c>
      <c r="E2892">
        <v>27</v>
      </c>
      <c r="F2892">
        <v>41</v>
      </c>
      <c r="G2892" t="s">
        <v>312</v>
      </c>
      <c r="H2892" t="s">
        <v>71</v>
      </c>
      <c r="I2892" t="s">
        <v>13</v>
      </c>
    </row>
    <row r="2893" spans="1:9" hidden="1">
      <c r="A2893" t="s">
        <v>6</v>
      </c>
      <c r="B2893" t="s">
        <v>183</v>
      </c>
      <c r="C2893" s="1">
        <v>41925</v>
      </c>
      <c r="D2893" t="s">
        <v>8</v>
      </c>
      <c r="E2893">
        <v>16</v>
      </c>
      <c r="F2893">
        <v>42</v>
      </c>
      <c r="G2893" t="s">
        <v>312</v>
      </c>
      <c r="H2893" t="s">
        <v>71</v>
      </c>
      <c r="I2893" t="s">
        <v>8</v>
      </c>
    </row>
    <row r="2894" spans="1:9" hidden="1">
      <c r="A2894" t="s">
        <v>6</v>
      </c>
      <c r="B2894" t="s">
        <v>183</v>
      </c>
      <c r="C2894" s="1">
        <v>41925</v>
      </c>
      <c r="D2894" t="s">
        <v>105</v>
      </c>
      <c r="E2894">
        <v>8</v>
      </c>
      <c r="F2894">
        <v>42</v>
      </c>
      <c r="G2894" t="s">
        <v>312</v>
      </c>
      <c r="H2894" t="s">
        <v>71</v>
      </c>
      <c r="I2894" t="s">
        <v>264</v>
      </c>
    </row>
    <row r="2895" spans="1:9" hidden="1">
      <c r="A2895" t="s">
        <v>6</v>
      </c>
      <c r="B2895" t="s">
        <v>183</v>
      </c>
      <c r="C2895" s="1">
        <v>41925</v>
      </c>
      <c r="D2895" t="s">
        <v>9</v>
      </c>
      <c r="E2895">
        <v>16</v>
      </c>
      <c r="F2895">
        <v>42</v>
      </c>
      <c r="G2895" t="s">
        <v>312</v>
      </c>
      <c r="H2895" t="s">
        <v>71</v>
      </c>
      <c r="I2895" t="s">
        <v>9</v>
      </c>
    </row>
    <row r="2896" spans="1:9" hidden="1">
      <c r="A2896" t="s">
        <v>6</v>
      </c>
      <c r="B2896" t="s">
        <v>183</v>
      </c>
      <c r="C2896" s="1">
        <v>41932</v>
      </c>
      <c r="D2896" t="s">
        <v>8</v>
      </c>
      <c r="E2896">
        <v>40</v>
      </c>
      <c r="F2896">
        <v>43</v>
      </c>
      <c r="G2896" t="s">
        <v>312</v>
      </c>
      <c r="H2896" t="s">
        <v>71</v>
      </c>
      <c r="I2896" t="s">
        <v>8</v>
      </c>
    </row>
    <row r="2897" spans="1:9" hidden="1">
      <c r="A2897" t="s">
        <v>6</v>
      </c>
      <c r="B2897" t="s">
        <v>183</v>
      </c>
      <c r="C2897" s="1">
        <v>41932</v>
      </c>
      <c r="D2897" t="s">
        <v>105</v>
      </c>
      <c r="E2897">
        <v>0</v>
      </c>
      <c r="F2897">
        <v>43</v>
      </c>
      <c r="G2897" t="s">
        <v>312</v>
      </c>
      <c r="H2897" t="s">
        <v>71</v>
      </c>
      <c r="I2897" t="s">
        <v>264</v>
      </c>
    </row>
    <row r="2898" spans="1:9" hidden="1">
      <c r="A2898" t="s">
        <v>6</v>
      </c>
      <c r="B2898" t="s">
        <v>183</v>
      </c>
      <c r="C2898" s="1">
        <v>41932</v>
      </c>
      <c r="D2898" t="s">
        <v>13</v>
      </c>
      <c r="E2898">
        <v>0</v>
      </c>
      <c r="F2898">
        <v>43</v>
      </c>
      <c r="G2898" t="s">
        <v>312</v>
      </c>
      <c r="H2898" t="s">
        <v>71</v>
      </c>
      <c r="I2898" t="s">
        <v>13</v>
      </c>
    </row>
    <row r="2899" spans="1:9" hidden="1">
      <c r="A2899" t="s">
        <v>6</v>
      </c>
      <c r="B2899" t="s">
        <v>183</v>
      </c>
      <c r="C2899" s="1">
        <v>41939</v>
      </c>
      <c r="D2899" t="s">
        <v>8</v>
      </c>
      <c r="E2899">
        <v>0</v>
      </c>
      <c r="F2899">
        <v>44</v>
      </c>
      <c r="G2899" t="s">
        <v>312</v>
      </c>
      <c r="H2899" t="s">
        <v>71</v>
      </c>
      <c r="I2899" t="s">
        <v>8</v>
      </c>
    </row>
    <row r="2900" spans="1:9" hidden="1">
      <c r="A2900" t="s">
        <v>6</v>
      </c>
      <c r="B2900" t="s">
        <v>183</v>
      </c>
      <c r="C2900" s="1">
        <v>41939</v>
      </c>
      <c r="D2900" t="s">
        <v>13</v>
      </c>
      <c r="E2900">
        <v>40</v>
      </c>
      <c r="F2900">
        <v>44</v>
      </c>
      <c r="G2900" t="s">
        <v>312</v>
      </c>
      <c r="H2900" t="s">
        <v>71</v>
      </c>
      <c r="I2900" t="s">
        <v>13</v>
      </c>
    </row>
    <row r="2901" spans="1:9" hidden="1">
      <c r="A2901" t="s">
        <v>6</v>
      </c>
      <c r="B2901" t="s">
        <v>185</v>
      </c>
      <c r="C2901" s="1">
        <v>41946</v>
      </c>
      <c r="D2901" t="s">
        <v>105</v>
      </c>
      <c r="E2901">
        <v>16</v>
      </c>
      <c r="F2901">
        <v>45</v>
      </c>
      <c r="G2901" t="s">
        <v>312</v>
      </c>
      <c r="H2901" t="s">
        <v>71</v>
      </c>
      <c r="I2901" t="s">
        <v>264</v>
      </c>
    </row>
    <row r="2902" spans="1:9" hidden="1">
      <c r="A2902" t="s">
        <v>6</v>
      </c>
      <c r="B2902" t="s">
        <v>183</v>
      </c>
      <c r="C2902" s="1">
        <v>41932</v>
      </c>
      <c r="D2902" t="s">
        <v>103</v>
      </c>
      <c r="E2902">
        <v>20</v>
      </c>
      <c r="F2902">
        <v>43</v>
      </c>
      <c r="G2902" t="s">
        <v>292</v>
      </c>
      <c r="H2902" t="s">
        <v>71</v>
      </c>
      <c r="I2902" t="s">
        <v>246</v>
      </c>
    </row>
    <row r="2903" spans="1:9" hidden="1">
      <c r="A2903" t="s">
        <v>6</v>
      </c>
      <c r="B2903" t="s">
        <v>183</v>
      </c>
      <c r="C2903" s="1">
        <v>41932</v>
      </c>
      <c r="D2903" t="s">
        <v>62</v>
      </c>
      <c r="E2903">
        <v>8</v>
      </c>
      <c r="F2903">
        <v>43</v>
      </c>
      <c r="G2903" t="s">
        <v>292</v>
      </c>
      <c r="H2903" t="s">
        <v>71</v>
      </c>
      <c r="I2903" t="s">
        <v>227</v>
      </c>
    </row>
    <row r="2904" spans="1:9" hidden="1">
      <c r="A2904" t="s">
        <v>6</v>
      </c>
      <c r="B2904" t="s">
        <v>183</v>
      </c>
      <c r="C2904" s="1">
        <v>41932</v>
      </c>
      <c r="D2904" t="s">
        <v>90</v>
      </c>
      <c r="E2904">
        <v>4</v>
      </c>
      <c r="F2904">
        <v>43</v>
      </c>
      <c r="G2904" t="s">
        <v>292</v>
      </c>
      <c r="H2904" t="s">
        <v>71</v>
      </c>
      <c r="I2904" t="s">
        <v>214</v>
      </c>
    </row>
    <row r="2905" spans="1:9" hidden="1">
      <c r="A2905" t="s">
        <v>6</v>
      </c>
      <c r="B2905" t="s">
        <v>183</v>
      </c>
      <c r="C2905" s="1">
        <v>41939</v>
      </c>
      <c r="D2905" t="s">
        <v>103</v>
      </c>
      <c r="E2905">
        <v>12</v>
      </c>
      <c r="F2905">
        <v>44</v>
      </c>
      <c r="G2905" t="s">
        <v>292</v>
      </c>
      <c r="H2905" t="s">
        <v>71</v>
      </c>
      <c r="I2905" t="s">
        <v>246</v>
      </c>
    </row>
    <row r="2906" spans="1:9" hidden="1">
      <c r="A2906" t="s">
        <v>6</v>
      </c>
      <c r="B2906" t="s">
        <v>183</v>
      </c>
      <c r="C2906" s="1">
        <v>41939</v>
      </c>
      <c r="D2906" t="s">
        <v>9</v>
      </c>
      <c r="E2906">
        <v>16</v>
      </c>
      <c r="F2906">
        <v>44</v>
      </c>
      <c r="G2906" t="s">
        <v>292</v>
      </c>
      <c r="H2906" t="s">
        <v>71</v>
      </c>
      <c r="I2906" t="s">
        <v>9</v>
      </c>
    </row>
    <row r="2907" spans="1:9" hidden="1">
      <c r="A2907" t="s">
        <v>6</v>
      </c>
      <c r="B2907" t="s">
        <v>183</v>
      </c>
      <c r="C2907" s="1">
        <v>41939</v>
      </c>
      <c r="D2907" t="s">
        <v>62</v>
      </c>
      <c r="E2907">
        <v>12</v>
      </c>
      <c r="F2907">
        <v>44</v>
      </c>
      <c r="G2907" t="s">
        <v>292</v>
      </c>
      <c r="H2907" t="s">
        <v>71</v>
      </c>
      <c r="I2907" t="s">
        <v>227</v>
      </c>
    </row>
    <row r="2908" spans="1:9" hidden="1">
      <c r="A2908" t="s">
        <v>6</v>
      </c>
      <c r="B2908" t="s">
        <v>185</v>
      </c>
      <c r="C2908" s="1">
        <v>41946</v>
      </c>
      <c r="D2908" t="s">
        <v>103</v>
      </c>
      <c r="E2908">
        <v>40</v>
      </c>
      <c r="F2908">
        <v>45</v>
      </c>
      <c r="G2908" t="s">
        <v>292</v>
      </c>
      <c r="H2908" t="s">
        <v>71</v>
      </c>
      <c r="I2908" t="s">
        <v>246</v>
      </c>
    </row>
    <row r="2909" spans="1:9" hidden="1">
      <c r="A2909" t="s">
        <v>6</v>
      </c>
      <c r="B2909" t="s">
        <v>185</v>
      </c>
      <c r="C2909" s="1">
        <v>41953</v>
      </c>
      <c r="D2909" t="s">
        <v>36</v>
      </c>
      <c r="E2909">
        <v>40</v>
      </c>
      <c r="F2909">
        <v>46</v>
      </c>
      <c r="G2909" t="s">
        <v>292</v>
      </c>
      <c r="H2909" t="s">
        <v>71</v>
      </c>
      <c r="I2909" t="s">
        <v>213</v>
      </c>
    </row>
    <row r="2910" spans="1:9" hidden="1">
      <c r="A2910" t="s">
        <v>6</v>
      </c>
      <c r="B2910" t="s">
        <v>185</v>
      </c>
      <c r="C2910" s="1">
        <v>41960</v>
      </c>
      <c r="D2910" t="s">
        <v>36</v>
      </c>
      <c r="E2910">
        <v>40</v>
      </c>
      <c r="F2910">
        <v>47</v>
      </c>
      <c r="G2910" t="s">
        <v>292</v>
      </c>
      <c r="H2910" t="s">
        <v>71</v>
      </c>
      <c r="I2910" t="s">
        <v>213</v>
      </c>
    </row>
    <row r="2911" spans="1:9" hidden="1">
      <c r="A2911" t="s">
        <v>6</v>
      </c>
      <c r="B2911" t="s">
        <v>185</v>
      </c>
      <c r="C2911" s="1">
        <v>41967</v>
      </c>
      <c r="D2911" t="s">
        <v>36</v>
      </c>
      <c r="E2911">
        <v>40</v>
      </c>
      <c r="F2911">
        <v>48</v>
      </c>
      <c r="G2911" t="s">
        <v>292</v>
      </c>
      <c r="H2911" t="s">
        <v>71</v>
      </c>
      <c r="I2911" t="s">
        <v>213</v>
      </c>
    </row>
    <row r="2912" spans="1:9" hidden="1">
      <c r="A2912" t="s">
        <v>6</v>
      </c>
      <c r="B2912" t="s">
        <v>187</v>
      </c>
      <c r="C2912" s="1">
        <v>42002</v>
      </c>
      <c r="D2912" t="s">
        <v>34</v>
      </c>
      <c r="E2912">
        <v>4</v>
      </c>
      <c r="F2912">
        <v>1</v>
      </c>
      <c r="G2912" t="s">
        <v>292</v>
      </c>
      <c r="H2912" t="s">
        <v>71</v>
      </c>
      <c r="I2912" t="s">
        <v>34</v>
      </c>
    </row>
    <row r="2913" spans="1:9" hidden="1">
      <c r="A2913" t="s">
        <v>6</v>
      </c>
      <c r="B2913" t="s">
        <v>187</v>
      </c>
      <c r="C2913" s="1">
        <v>42002</v>
      </c>
      <c r="D2913" t="s">
        <v>30</v>
      </c>
      <c r="E2913">
        <v>8</v>
      </c>
      <c r="F2913">
        <v>1</v>
      </c>
      <c r="G2913" t="s">
        <v>292</v>
      </c>
      <c r="H2913" t="s">
        <v>71</v>
      </c>
      <c r="I2913" t="s">
        <v>30</v>
      </c>
    </row>
    <row r="2914" spans="1:9" hidden="1">
      <c r="A2914" t="s">
        <v>6</v>
      </c>
      <c r="B2914" t="s">
        <v>187</v>
      </c>
      <c r="C2914" s="1">
        <v>42002</v>
      </c>
      <c r="D2914" t="s">
        <v>62</v>
      </c>
      <c r="E2914">
        <v>28</v>
      </c>
      <c r="F2914">
        <v>1</v>
      </c>
      <c r="G2914" t="s">
        <v>292</v>
      </c>
      <c r="H2914" t="s">
        <v>71</v>
      </c>
      <c r="I2914" t="s">
        <v>227</v>
      </c>
    </row>
    <row r="2915" spans="1:9" hidden="1">
      <c r="A2915" t="s">
        <v>6</v>
      </c>
      <c r="B2915" t="s">
        <v>187</v>
      </c>
      <c r="C2915" s="1">
        <v>41974</v>
      </c>
      <c r="D2915" t="s">
        <v>36</v>
      </c>
      <c r="E2915">
        <v>40</v>
      </c>
      <c r="F2915">
        <v>49</v>
      </c>
      <c r="G2915" t="s">
        <v>292</v>
      </c>
      <c r="H2915" t="s">
        <v>71</v>
      </c>
      <c r="I2915" t="s">
        <v>213</v>
      </c>
    </row>
    <row r="2916" spans="1:9" hidden="1">
      <c r="A2916" t="s">
        <v>6</v>
      </c>
      <c r="B2916" t="s">
        <v>187</v>
      </c>
      <c r="C2916" s="1">
        <v>41981</v>
      </c>
      <c r="D2916" t="s">
        <v>36</v>
      </c>
      <c r="E2916">
        <v>40</v>
      </c>
      <c r="F2916">
        <v>50</v>
      </c>
      <c r="G2916" t="s">
        <v>292</v>
      </c>
      <c r="H2916" t="s">
        <v>71</v>
      </c>
      <c r="I2916" t="s">
        <v>213</v>
      </c>
    </row>
    <row r="2917" spans="1:9" hidden="1">
      <c r="A2917" t="s">
        <v>6</v>
      </c>
      <c r="B2917" t="s">
        <v>187</v>
      </c>
      <c r="C2917" s="1">
        <v>41988</v>
      </c>
      <c r="D2917" t="s">
        <v>191</v>
      </c>
      <c r="E2917">
        <v>24</v>
      </c>
      <c r="F2917">
        <v>51</v>
      </c>
      <c r="G2917" t="s">
        <v>292</v>
      </c>
      <c r="H2917" t="s">
        <v>71</v>
      </c>
      <c r="I2917" t="s">
        <v>250</v>
      </c>
    </row>
    <row r="2918" spans="1:9" hidden="1">
      <c r="A2918" t="s">
        <v>6</v>
      </c>
      <c r="B2918" t="s">
        <v>187</v>
      </c>
      <c r="C2918" s="1">
        <v>41988</v>
      </c>
      <c r="D2918" t="s">
        <v>90</v>
      </c>
      <c r="E2918">
        <v>16</v>
      </c>
      <c r="F2918">
        <v>51</v>
      </c>
      <c r="G2918" t="s">
        <v>292</v>
      </c>
      <c r="H2918" t="s">
        <v>71</v>
      </c>
      <c r="I2918" t="s">
        <v>214</v>
      </c>
    </row>
    <row r="2919" spans="1:9" hidden="1">
      <c r="A2919" t="s">
        <v>6</v>
      </c>
      <c r="B2919" t="s">
        <v>187</v>
      </c>
      <c r="C2919" s="1">
        <v>41995</v>
      </c>
      <c r="D2919" t="s">
        <v>62</v>
      </c>
      <c r="E2919">
        <v>40</v>
      </c>
      <c r="F2919">
        <v>52</v>
      </c>
      <c r="G2919" t="s">
        <v>292</v>
      </c>
      <c r="H2919" t="s">
        <v>71</v>
      </c>
      <c r="I2919" t="s">
        <v>227</v>
      </c>
    </row>
    <row r="2920" spans="1:9" hidden="1">
      <c r="A2920" t="s">
        <v>266</v>
      </c>
      <c r="B2920" t="s">
        <v>267</v>
      </c>
      <c r="C2920" s="1">
        <v>42009</v>
      </c>
      <c r="D2920" t="s">
        <v>34</v>
      </c>
      <c r="E2920">
        <v>16</v>
      </c>
      <c r="F2920">
        <v>2</v>
      </c>
      <c r="G2920" t="s">
        <v>292</v>
      </c>
      <c r="H2920" t="s">
        <v>71</v>
      </c>
      <c r="I2920" t="s">
        <v>34</v>
      </c>
    </row>
    <row r="2921" spans="1:9" hidden="1">
      <c r="A2921" t="s">
        <v>266</v>
      </c>
      <c r="B2921" t="s">
        <v>267</v>
      </c>
      <c r="C2921" s="1">
        <v>42009</v>
      </c>
      <c r="D2921" t="s">
        <v>27</v>
      </c>
      <c r="E2921">
        <v>24</v>
      </c>
      <c r="F2921">
        <v>2</v>
      </c>
      <c r="G2921" t="s">
        <v>292</v>
      </c>
      <c r="H2921" t="s">
        <v>71</v>
      </c>
      <c r="I2921" t="s">
        <v>27</v>
      </c>
    </row>
    <row r="2922" spans="1:9" hidden="1">
      <c r="A2922" t="s">
        <v>266</v>
      </c>
      <c r="B2922" t="s">
        <v>267</v>
      </c>
      <c r="C2922" s="1">
        <v>42016</v>
      </c>
      <c r="D2922" t="s">
        <v>62</v>
      </c>
      <c r="E2922">
        <v>40</v>
      </c>
      <c r="F2922">
        <v>3</v>
      </c>
      <c r="G2922" t="s">
        <v>292</v>
      </c>
      <c r="H2922" t="s">
        <v>71</v>
      </c>
      <c r="I2922" t="s">
        <v>227</v>
      </c>
    </row>
    <row r="2923" spans="1:9" hidden="1">
      <c r="A2923" t="s">
        <v>266</v>
      </c>
      <c r="B2923" t="s">
        <v>267</v>
      </c>
      <c r="C2923" s="1">
        <v>42023</v>
      </c>
      <c r="D2923" t="s">
        <v>12</v>
      </c>
      <c r="E2923">
        <v>4</v>
      </c>
      <c r="F2923">
        <v>4</v>
      </c>
      <c r="G2923" t="s">
        <v>292</v>
      </c>
      <c r="H2923" t="s">
        <v>71</v>
      </c>
      <c r="I2923" t="s">
        <v>206</v>
      </c>
    </row>
    <row r="2924" spans="1:9" hidden="1">
      <c r="A2924" t="s">
        <v>266</v>
      </c>
      <c r="B2924" t="s">
        <v>267</v>
      </c>
      <c r="C2924" s="1">
        <v>42023</v>
      </c>
      <c r="D2924" t="s">
        <v>16</v>
      </c>
      <c r="E2924">
        <v>8</v>
      </c>
      <c r="F2924">
        <v>4</v>
      </c>
      <c r="G2924" t="s">
        <v>292</v>
      </c>
      <c r="H2924" t="s">
        <v>71</v>
      </c>
      <c r="I2924" t="s">
        <v>16</v>
      </c>
    </row>
    <row r="2925" spans="1:9" hidden="1">
      <c r="A2925" t="s">
        <v>266</v>
      </c>
      <c r="B2925" t="s">
        <v>267</v>
      </c>
      <c r="C2925" s="1">
        <v>42023</v>
      </c>
      <c r="D2925" t="s">
        <v>62</v>
      </c>
      <c r="E2925">
        <v>28</v>
      </c>
      <c r="F2925">
        <v>4</v>
      </c>
      <c r="G2925" t="s">
        <v>292</v>
      </c>
      <c r="H2925" t="s">
        <v>71</v>
      </c>
      <c r="I2925" t="s">
        <v>227</v>
      </c>
    </row>
    <row r="2926" spans="1:9" hidden="1">
      <c r="A2926" t="s">
        <v>266</v>
      </c>
      <c r="B2926" t="s">
        <v>267</v>
      </c>
      <c r="C2926" s="1">
        <v>42030</v>
      </c>
      <c r="D2926" t="s">
        <v>36</v>
      </c>
      <c r="E2926">
        <v>23</v>
      </c>
      <c r="F2926">
        <v>5</v>
      </c>
      <c r="G2926" t="s">
        <v>292</v>
      </c>
      <c r="H2926" t="s">
        <v>71</v>
      </c>
      <c r="I2926" t="s">
        <v>213</v>
      </c>
    </row>
    <row r="2927" spans="1:9" hidden="1">
      <c r="A2927" t="s">
        <v>266</v>
      </c>
      <c r="B2927" t="s">
        <v>267</v>
      </c>
      <c r="C2927" s="1">
        <v>42030</v>
      </c>
      <c r="D2927" t="s">
        <v>63</v>
      </c>
      <c r="E2927">
        <v>7</v>
      </c>
      <c r="F2927">
        <v>5</v>
      </c>
      <c r="G2927" t="s">
        <v>292</v>
      </c>
      <c r="H2927" t="s">
        <v>71</v>
      </c>
      <c r="I2927" t="s">
        <v>63</v>
      </c>
    </row>
    <row r="2928" spans="1:9" hidden="1">
      <c r="A2928" t="s">
        <v>266</v>
      </c>
      <c r="B2928" t="s">
        <v>267</v>
      </c>
      <c r="C2928" s="1">
        <v>42030</v>
      </c>
      <c r="D2928" t="s">
        <v>62</v>
      </c>
      <c r="E2928">
        <v>10</v>
      </c>
      <c r="F2928">
        <v>5</v>
      </c>
      <c r="G2928" t="s">
        <v>292</v>
      </c>
      <c r="H2928" t="s">
        <v>71</v>
      </c>
      <c r="I2928" t="s">
        <v>227</v>
      </c>
    </row>
    <row r="2929" spans="1:9" hidden="1">
      <c r="A2929" t="s">
        <v>266</v>
      </c>
      <c r="B2929" t="s">
        <v>304</v>
      </c>
      <c r="C2929" s="1">
        <v>42037</v>
      </c>
      <c r="D2929" t="s">
        <v>105</v>
      </c>
      <c r="E2929">
        <v>8</v>
      </c>
      <c r="F2929">
        <v>6</v>
      </c>
      <c r="G2929" t="s">
        <v>292</v>
      </c>
      <c r="H2929" t="s">
        <v>71</v>
      </c>
      <c r="I2929" t="s">
        <v>264</v>
      </c>
    </row>
    <row r="2930" spans="1:9" hidden="1">
      <c r="A2930" t="s">
        <v>266</v>
      </c>
      <c r="B2930" t="s">
        <v>304</v>
      </c>
      <c r="C2930" s="1">
        <v>42037</v>
      </c>
      <c r="D2930" t="s">
        <v>62</v>
      </c>
      <c r="E2930">
        <v>32</v>
      </c>
      <c r="F2930">
        <v>6</v>
      </c>
      <c r="G2930" t="s">
        <v>292</v>
      </c>
      <c r="H2930" t="s">
        <v>71</v>
      </c>
      <c r="I2930" t="s">
        <v>227</v>
      </c>
    </row>
    <row r="2931" spans="1:9" hidden="1">
      <c r="A2931" t="s">
        <v>266</v>
      </c>
      <c r="B2931" t="s">
        <v>304</v>
      </c>
      <c r="C2931" s="1">
        <v>42044</v>
      </c>
      <c r="D2931" t="s">
        <v>34</v>
      </c>
      <c r="E2931">
        <v>4</v>
      </c>
      <c r="F2931">
        <v>7</v>
      </c>
      <c r="G2931" t="s">
        <v>292</v>
      </c>
      <c r="H2931" t="s">
        <v>71</v>
      </c>
      <c r="I2931" t="s">
        <v>34</v>
      </c>
    </row>
    <row r="2932" spans="1:9" hidden="1">
      <c r="A2932" t="s">
        <v>266</v>
      </c>
      <c r="B2932" t="s">
        <v>304</v>
      </c>
      <c r="C2932" s="1">
        <v>42044</v>
      </c>
      <c r="D2932" t="s">
        <v>16</v>
      </c>
      <c r="E2932">
        <v>4</v>
      </c>
      <c r="F2932">
        <v>7</v>
      </c>
      <c r="G2932" t="s">
        <v>292</v>
      </c>
      <c r="H2932" t="s">
        <v>71</v>
      </c>
      <c r="I2932" t="s">
        <v>16</v>
      </c>
    </row>
    <row r="2933" spans="1:9" hidden="1">
      <c r="A2933" t="s">
        <v>266</v>
      </c>
      <c r="B2933" t="s">
        <v>304</v>
      </c>
      <c r="C2933" s="1">
        <v>42044</v>
      </c>
      <c r="D2933" t="s">
        <v>76</v>
      </c>
      <c r="E2933">
        <v>4</v>
      </c>
      <c r="F2933">
        <v>7</v>
      </c>
      <c r="G2933" t="s">
        <v>292</v>
      </c>
      <c r="H2933" t="s">
        <v>71</v>
      </c>
      <c r="I2933" t="s">
        <v>207</v>
      </c>
    </row>
    <row r="2934" spans="1:9" hidden="1">
      <c r="A2934" t="s">
        <v>266</v>
      </c>
      <c r="B2934" t="s">
        <v>304</v>
      </c>
      <c r="C2934" s="1">
        <v>42044</v>
      </c>
      <c r="D2934" t="s">
        <v>62</v>
      </c>
      <c r="E2934">
        <v>28</v>
      </c>
      <c r="F2934">
        <v>7</v>
      </c>
      <c r="G2934" t="s">
        <v>292</v>
      </c>
      <c r="H2934" t="s">
        <v>71</v>
      </c>
      <c r="I2934" t="s">
        <v>227</v>
      </c>
    </row>
    <row r="2935" spans="1:9" hidden="1">
      <c r="A2935" t="s">
        <v>266</v>
      </c>
      <c r="B2935" t="s">
        <v>304</v>
      </c>
      <c r="C2935" s="1">
        <v>42051</v>
      </c>
      <c r="D2935" t="s">
        <v>30</v>
      </c>
      <c r="E2935">
        <v>24</v>
      </c>
      <c r="F2935">
        <v>8</v>
      </c>
      <c r="G2935" t="s">
        <v>292</v>
      </c>
      <c r="H2935" t="s">
        <v>71</v>
      </c>
      <c r="I2935" t="s">
        <v>30</v>
      </c>
    </row>
    <row r="2936" spans="1:9" hidden="1">
      <c r="A2936" t="s">
        <v>266</v>
      </c>
      <c r="B2936" t="s">
        <v>304</v>
      </c>
      <c r="C2936" s="1">
        <v>42051</v>
      </c>
      <c r="D2936" t="s">
        <v>27</v>
      </c>
      <c r="E2936">
        <v>16</v>
      </c>
      <c r="F2936">
        <v>8</v>
      </c>
      <c r="G2936" t="s">
        <v>292</v>
      </c>
      <c r="H2936" t="s">
        <v>71</v>
      </c>
      <c r="I2936" t="s">
        <v>27</v>
      </c>
    </row>
    <row r="2937" spans="1:9" hidden="1">
      <c r="A2937" t="s">
        <v>266</v>
      </c>
      <c r="B2937" t="s">
        <v>304</v>
      </c>
      <c r="C2937" s="1">
        <v>42058</v>
      </c>
      <c r="D2937" t="s">
        <v>34</v>
      </c>
      <c r="E2937">
        <v>12</v>
      </c>
      <c r="F2937">
        <v>9</v>
      </c>
      <c r="G2937" t="s">
        <v>292</v>
      </c>
      <c r="H2937" t="s">
        <v>71</v>
      </c>
      <c r="I2937" t="s">
        <v>34</v>
      </c>
    </row>
    <row r="2938" spans="1:9" hidden="1">
      <c r="A2938" t="s">
        <v>266</v>
      </c>
      <c r="B2938" t="s">
        <v>304</v>
      </c>
      <c r="C2938" s="1">
        <v>42058</v>
      </c>
      <c r="D2938" t="s">
        <v>27</v>
      </c>
      <c r="E2938">
        <v>8</v>
      </c>
      <c r="F2938">
        <v>9</v>
      </c>
      <c r="G2938" t="s">
        <v>292</v>
      </c>
      <c r="H2938" t="s">
        <v>71</v>
      </c>
      <c r="I2938" t="s">
        <v>27</v>
      </c>
    </row>
    <row r="2939" spans="1:9" hidden="1">
      <c r="A2939" t="s">
        <v>266</v>
      </c>
      <c r="B2939" t="s">
        <v>304</v>
      </c>
      <c r="C2939" s="1">
        <v>42058</v>
      </c>
      <c r="D2939" t="s">
        <v>62</v>
      </c>
      <c r="E2939">
        <v>20</v>
      </c>
      <c r="F2939">
        <v>9</v>
      </c>
      <c r="G2939" t="s">
        <v>292</v>
      </c>
      <c r="H2939" t="s">
        <v>71</v>
      </c>
      <c r="I2939" t="s">
        <v>227</v>
      </c>
    </row>
    <row r="2940" spans="1:9" hidden="1">
      <c r="A2940" t="s">
        <v>6</v>
      </c>
      <c r="B2940" t="s">
        <v>187</v>
      </c>
      <c r="C2940" s="1">
        <v>42002</v>
      </c>
      <c r="D2940" t="s">
        <v>30</v>
      </c>
      <c r="E2940">
        <v>8</v>
      </c>
      <c r="F2940">
        <v>1</v>
      </c>
      <c r="G2940" t="s">
        <v>293</v>
      </c>
      <c r="H2940" t="s">
        <v>71</v>
      </c>
      <c r="I2940" t="s">
        <v>30</v>
      </c>
    </row>
    <row r="2941" spans="1:9" hidden="1">
      <c r="A2941" t="s">
        <v>6</v>
      </c>
      <c r="B2941" t="s">
        <v>187</v>
      </c>
      <c r="C2941" s="1">
        <v>42002</v>
      </c>
      <c r="D2941" t="s">
        <v>90</v>
      </c>
      <c r="E2941">
        <v>32</v>
      </c>
      <c r="F2941">
        <v>1</v>
      </c>
      <c r="G2941" t="s">
        <v>293</v>
      </c>
      <c r="H2941" t="s">
        <v>71</v>
      </c>
      <c r="I2941" t="s">
        <v>214</v>
      </c>
    </row>
    <row r="2942" spans="1:9" hidden="1">
      <c r="A2942" t="s">
        <v>6</v>
      </c>
      <c r="B2942" t="s">
        <v>187</v>
      </c>
      <c r="C2942" s="1">
        <v>41988</v>
      </c>
      <c r="D2942" t="s">
        <v>90</v>
      </c>
      <c r="E2942">
        <v>24</v>
      </c>
      <c r="F2942">
        <v>51</v>
      </c>
      <c r="G2942" t="s">
        <v>293</v>
      </c>
      <c r="H2942" t="s">
        <v>71</v>
      </c>
      <c r="I2942" t="s">
        <v>214</v>
      </c>
    </row>
    <row r="2943" spans="1:9" hidden="1">
      <c r="A2943" t="s">
        <v>6</v>
      </c>
      <c r="B2943" t="s">
        <v>187</v>
      </c>
      <c r="C2943" s="1">
        <v>41995</v>
      </c>
      <c r="D2943" t="s">
        <v>90</v>
      </c>
      <c r="E2943">
        <v>40</v>
      </c>
      <c r="F2943">
        <v>52</v>
      </c>
      <c r="G2943" t="s">
        <v>293</v>
      </c>
      <c r="H2943" t="s">
        <v>71</v>
      </c>
      <c r="I2943" t="s">
        <v>214</v>
      </c>
    </row>
    <row r="2944" spans="1:9" hidden="1">
      <c r="A2944" t="s">
        <v>266</v>
      </c>
      <c r="B2944" t="s">
        <v>267</v>
      </c>
      <c r="C2944" s="1">
        <v>42009</v>
      </c>
      <c r="D2944" t="s">
        <v>302</v>
      </c>
      <c r="E2944">
        <v>40</v>
      </c>
      <c r="F2944">
        <v>2</v>
      </c>
      <c r="G2944" t="s">
        <v>293</v>
      </c>
      <c r="H2944" t="s">
        <v>71</v>
      </c>
      <c r="I2944" t="s">
        <v>303</v>
      </c>
    </row>
    <row r="2945" spans="1:9" hidden="1">
      <c r="A2945" t="s">
        <v>266</v>
      </c>
      <c r="B2945" t="s">
        <v>267</v>
      </c>
      <c r="C2945" s="1">
        <v>42016</v>
      </c>
      <c r="D2945" t="s">
        <v>302</v>
      </c>
      <c r="E2945">
        <v>40</v>
      </c>
      <c r="F2945">
        <v>3</v>
      </c>
      <c r="G2945" t="s">
        <v>293</v>
      </c>
      <c r="H2945" t="s">
        <v>71</v>
      </c>
      <c r="I2945" t="s">
        <v>303</v>
      </c>
    </row>
    <row r="2946" spans="1:9" hidden="1">
      <c r="A2946" t="s">
        <v>266</v>
      </c>
      <c r="B2946" t="s">
        <v>267</v>
      </c>
      <c r="C2946" s="1">
        <v>42023</v>
      </c>
      <c r="D2946" t="s">
        <v>302</v>
      </c>
      <c r="E2946">
        <v>40</v>
      </c>
      <c r="F2946">
        <v>4</v>
      </c>
      <c r="G2946" t="s">
        <v>293</v>
      </c>
      <c r="H2946" t="s">
        <v>71</v>
      </c>
      <c r="I2946" t="s">
        <v>303</v>
      </c>
    </row>
    <row r="2947" spans="1:9" hidden="1">
      <c r="A2947" t="s">
        <v>266</v>
      </c>
      <c r="B2947" t="s">
        <v>267</v>
      </c>
      <c r="C2947" s="1">
        <v>42030</v>
      </c>
      <c r="D2947" t="s">
        <v>302</v>
      </c>
      <c r="E2947">
        <v>40</v>
      </c>
      <c r="F2947">
        <v>5</v>
      </c>
      <c r="G2947" t="s">
        <v>293</v>
      </c>
      <c r="H2947" t="s">
        <v>71</v>
      </c>
      <c r="I2947" t="s">
        <v>303</v>
      </c>
    </row>
    <row r="2948" spans="1:9" hidden="1">
      <c r="A2948" t="s">
        <v>6</v>
      </c>
      <c r="B2948" t="s">
        <v>187</v>
      </c>
      <c r="C2948" s="1">
        <v>42002</v>
      </c>
      <c r="D2948" t="s">
        <v>69</v>
      </c>
      <c r="E2948">
        <v>32</v>
      </c>
      <c r="F2948">
        <v>1</v>
      </c>
      <c r="G2948" t="s">
        <v>294</v>
      </c>
      <c r="H2948" t="s">
        <v>71</v>
      </c>
      <c r="I2948" t="s">
        <v>216</v>
      </c>
    </row>
    <row r="2949" spans="1:9" hidden="1">
      <c r="A2949" t="s">
        <v>266</v>
      </c>
      <c r="B2949" t="s">
        <v>267</v>
      </c>
      <c r="C2949" s="1">
        <v>42009</v>
      </c>
      <c r="D2949" t="s">
        <v>69</v>
      </c>
      <c r="E2949">
        <v>40</v>
      </c>
      <c r="F2949">
        <v>2</v>
      </c>
      <c r="G2949" t="s">
        <v>294</v>
      </c>
      <c r="H2949" t="s">
        <v>71</v>
      </c>
      <c r="I2949" t="s">
        <v>216</v>
      </c>
    </row>
    <row r="2950" spans="1:9" hidden="1">
      <c r="A2950" t="s">
        <v>266</v>
      </c>
      <c r="B2950" t="s">
        <v>267</v>
      </c>
      <c r="C2950" s="1">
        <v>42016</v>
      </c>
      <c r="D2950" t="s">
        <v>69</v>
      </c>
      <c r="E2950">
        <v>40</v>
      </c>
      <c r="F2950">
        <v>3</v>
      </c>
      <c r="G2950" t="s">
        <v>294</v>
      </c>
      <c r="H2950" t="s">
        <v>71</v>
      </c>
      <c r="I2950" t="s">
        <v>216</v>
      </c>
    </row>
    <row r="2951" spans="1:9" hidden="1">
      <c r="A2951" t="s">
        <v>266</v>
      </c>
      <c r="B2951" t="s">
        <v>267</v>
      </c>
      <c r="C2951" s="1">
        <v>42023</v>
      </c>
      <c r="D2951" t="s">
        <v>69</v>
      </c>
      <c r="E2951">
        <v>40</v>
      </c>
      <c r="F2951">
        <v>4</v>
      </c>
      <c r="G2951" t="s">
        <v>294</v>
      </c>
      <c r="H2951" t="s">
        <v>71</v>
      </c>
      <c r="I2951" t="s">
        <v>216</v>
      </c>
    </row>
    <row r="2952" spans="1:9" hidden="1">
      <c r="A2952" t="s">
        <v>266</v>
      </c>
      <c r="B2952" t="s">
        <v>267</v>
      </c>
      <c r="C2952" s="1">
        <v>42030</v>
      </c>
      <c r="D2952" t="s">
        <v>69</v>
      </c>
      <c r="E2952">
        <v>40</v>
      </c>
      <c r="F2952">
        <v>5</v>
      </c>
      <c r="G2952" t="s">
        <v>294</v>
      </c>
      <c r="H2952" t="s">
        <v>71</v>
      </c>
      <c r="I2952" t="s">
        <v>216</v>
      </c>
    </row>
    <row r="2953" spans="1:9" hidden="1">
      <c r="A2953" t="s">
        <v>266</v>
      </c>
      <c r="B2953" t="s">
        <v>304</v>
      </c>
      <c r="C2953" s="1">
        <v>42037</v>
      </c>
      <c r="D2953" t="s">
        <v>69</v>
      </c>
      <c r="E2953">
        <v>40</v>
      </c>
      <c r="F2953">
        <v>6</v>
      </c>
      <c r="G2953" t="s">
        <v>294</v>
      </c>
      <c r="H2953" t="s">
        <v>71</v>
      </c>
      <c r="I2953" t="s">
        <v>216</v>
      </c>
    </row>
    <row r="2954" spans="1:9" hidden="1">
      <c r="A2954" t="s">
        <v>266</v>
      </c>
      <c r="B2954" t="s">
        <v>304</v>
      </c>
      <c r="C2954" s="1">
        <v>42044</v>
      </c>
      <c r="D2954" t="s">
        <v>69</v>
      </c>
      <c r="E2954">
        <v>40</v>
      </c>
      <c r="F2954">
        <v>7</v>
      </c>
      <c r="G2954" t="s">
        <v>294</v>
      </c>
      <c r="H2954" t="s">
        <v>73</v>
      </c>
      <c r="I2954" t="s">
        <v>216</v>
      </c>
    </row>
    <row r="2955" spans="1:9" hidden="1">
      <c r="A2955" t="s">
        <v>266</v>
      </c>
      <c r="B2955" t="s">
        <v>304</v>
      </c>
      <c r="C2955" s="1">
        <v>42051</v>
      </c>
      <c r="D2955" t="s">
        <v>69</v>
      </c>
      <c r="E2955">
        <v>8</v>
      </c>
      <c r="F2955">
        <v>8</v>
      </c>
      <c r="G2955" t="s">
        <v>294</v>
      </c>
      <c r="H2955" t="s">
        <v>73</v>
      </c>
      <c r="I2955" t="s">
        <v>216</v>
      </c>
    </row>
    <row r="2956" spans="1:9" hidden="1">
      <c r="A2956" t="s">
        <v>266</v>
      </c>
      <c r="B2956" t="s">
        <v>304</v>
      </c>
      <c r="C2956" s="1">
        <v>42051</v>
      </c>
      <c r="D2956" t="s">
        <v>30</v>
      </c>
      <c r="E2956">
        <v>24</v>
      </c>
      <c r="F2956">
        <v>8</v>
      </c>
      <c r="G2956" t="s">
        <v>294</v>
      </c>
      <c r="H2956" t="s">
        <v>73</v>
      </c>
      <c r="I2956" t="s">
        <v>30</v>
      </c>
    </row>
    <row r="2957" spans="1:9" hidden="1">
      <c r="A2957" t="s">
        <v>266</v>
      </c>
      <c r="B2957" t="s">
        <v>304</v>
      </c>
      <c r="C2957" s="1">
        <v>42051</v>
      </c>
      <c r="D2957" t="s">
        <v>27</v>
      </c>
      <c r="E2957">
        <v>8</v>
      </c>
      <c r="F2957">
        <v>8</v>
      </c>
      <c r="G2957" t="s">
        <v>294</v>
      </c>
      <c r="H2957" t="s">
        <v>73</v>
      </c>
      <c r="I2957" t="s">
        <v>27</v>
      </c>
    </row>
    <row r="2958" spans="1:9" hidden="1">
      <c r="A2958" t="s">
        <v>266</v>
      </c>
      <c r="B2958" t="s">
        <v>304</v>
      </c>
      <c r="C2958" s="1">
        <v>42058</v>
      </c>
      <c r="D2958" t="s">
        <v>69</v>
      </c>
      <c r="E2958">
        <v>40</v>
      </c>
      <c r="F2958">
        <v>9</v>
      </c>
      <c r="G2958" t="s">
        <v>294</v>
      </c>
      <c r="H2958" t="s">
        <v>73</v>
      </c>
      <c r="I2958" t="s">
        <v>216</v>
      </c>
    </row>
    <row r="2959" spans="1:9" hidden="1">
      <c r="A2959" t="s">
        <v>266</v>
      </c>
      <c r="B2959" t="s">
        <v>304</v>
      </c>
      <c r="C2959" s="1">
        <v>42044</v>
      </c>
      <c r="D2959" t="s">
        <v>21</v>
      </c>
      <c r="E2959">
        <v>40</v>
      </c>
      <c r="F2959">
        <v>7</v>
      </c>
      <c r="G2959" t="s">
        <v>313</v>
      </c>
      <c r="H2959" t="s">
        <v>73</v>
      </c>
      <c r="I2959" t="s">
        <v>220</v>
      </c>
    </row>
    <row r="2960" spans="1:9" hidden="1">
      <c r="A2960" t="s">
        <v>266</v>
      </c>
      <c r="B2960" t="s">
        <v>304</v>
      </c>
      <c r="C2960" s="1">
        <v>42051</v>
      </c>
      <c r="D2960" t="s">
        <v>30</v>
      </c>
      <c r="E2960">
        <v>24</v>
      </c>
      <c r="F2960">
        <v>8</v>
      </c>
      <c r="G2960" t="s">
        <v>313</v>
      </c>
      <c r="H2960" t="s">
        <v>73</v>
      </c>
      <c r="I2960" t="s">
        <v>30</v>
      </c>
    </row>
    <row r="2961" spans="1:9" hidden="1">
      <c r="A2961" t="s">
        <v>266</v>
      </c>
      <c r="B2961" t="s">
        <v>304</v>
      </c>
      <c r="C2961" s="1">
        <v>42051</v>
      </c>
      <c r="D2961" t="s">
        <v>21</v>
      </c>
      <c r="E2961">
        <v>16</v>
      </c>
      <c r="F2961">
        <v>8</v>
      </c>
      <c r="G2961" t="s">
        <v>313</v>
      </c>
      <c r="H2961" t="s">
        <v>73</v>
      </c>
      <c r="I2961" t="s">
        <v>220</v>
      </c>
    </row>
    <row r="2962" spans="1:9" hidden="1">
      <c r="A2962" t="s">
        <v>266</v>
      </c>
      <c r="B2962" t="s">
        <v>304</v>
      </c>
      <c r="C2962" s="1">
        <v>42058</v>
      </c>
      <c r="D2962" t="s">
        <v>21</v>
      </c>
      <c r="E2962">
        <v>40</v>
      </c>
      <c r="F2962">
        <v>9</v>
      </c>
      <c r="G2962" t="s">
        <v>313</v>
      </c>
      <c r="H2962" t="s">
        <v>73</v>
      </c>
      <c r="I2962" t="s">
        <v>220</v>
      </c>
    </row>
    <row r="2963" spans="1:9" hidden="1">
      <c r="C2963" s="1"/>
      <c r="G2963" t="s">
        <v>314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workbookViewId="0">
      <selection activeCell="L11" sqref="A11:XFD11"/>
    </sheetView>
  </sheetViews>
  <sheetFormatPr defaultRowHeight="13.5"/>
  <cols>
    <col min="1" max="1" width="15.25" customWidth="1"/>
    <col min="2" max="2" width="12.25" customWidth="1"/>
    <col min="3" max="5" width="10" customWidth="1"/>
    <col min="6" max="6" width="7.875" customWidth="1"/>
    <col min="7" max="13" width="10" customWidth="1"/>
    <col min="14" max="14" width="7.875" customWidth="1"/>
    <col min="15" max="17" width="7.875" bestFit="1" customWidth="1"/>
    <col min="18" max="20" width="10" customWidth="1"/>
    <col min="21" max="21" width="7.875" customWidth="1"/>
    <col min="22" max="22" width="7.875" bestFit="1" customWidth="1"/>
    <col min="23" max="23" width="5.75" customWidth="1"/>
    <col min="24" max="26" width="7.875" bestFit="1" customWidth="1"/>
    <col min="27" max="28" width="10" customWidth="1"/>
    <col min="29" max="29" width="7.875" bestFit="1" customWidth="1"/>
  </cols>
  <sheetData>
    <row r="1" spans="1:29">
      <c r="A1" s="2" t="s">
        <v>70</v>
      </c>
      <c r="B1" t="s">
        <v>71</v>
      </c>
    </row>
    <row r="3" spans="1:29">
      <c r="A3" s="2" t="s">
        <v>28</v>
      </c>
      <c r="B3" s="2" t="s">
        <v>116</v>
      </c>
    </row>
    <row r="4" spans="1:29" s="7" customFormat="1" ht="40.5">
      <c r="A4" s="6" t="s">
        <v>117</v>
      </c>
      <c r="B4" s="7" t="s">
        <v>61</v>
      </c>
      <c r="C4" s="7" t="s">
        <v>43</v>
      </c>
      <c r="D4" s="7" t="s">
        <v>56</v>
      </c>
      <c r="E4" s="7" t="s">
        <v>46</v>
      </c>
      <c r="F4" s="7" t="s">
        <v>40</v>
      </c>
      <c r="G4" s="7" t="s">
        <v>55</v>
      </c>
      <c r="H4" s="7" t="s">
        <v>45</v>
      </c>
      <c r="I4" s="7" t="s">
        <v>59</v>
      </c>
      <c r="J4" s="7" t="s">
        <v>57</v>
      </c>
      <c r="K4" s="7" t="s">
        <v>51</v>
      </c>
      <c r="L4" s="7" t="s">
        <v>44</v>
      </c>
      <c r="M4" s="7" t="s">
        <v>53</v>
      </c>
      <c r="N4" s="7" t="s">
        <v>54</v>
      </c>
      <c r="O4" s="7" t="s">
        <v>110</v>
      </c>
      <c r="P4" s="7" t="s">
        <v>41</v>
      </c>
      <c r="Q4" s="7" t="s">
        <v>52</v>
      </c>
      <c r="R4" s="7" t="s">
        <v>49</v>
      </c>
      <c r="S4" s="7" t="s">
        <v>58</v>
      </c>
      <c r="T4" s="7" t="s">
        <v>60</v>
      </c>
      <c r="U4" s="7" t="s">
        <v>48</v>
      </c>
      <c r="V4" s="7" t="s">
        <v>47</v>
      </c>
      <c r="W4" s="7" t="s">
        <v>39</v>
      </c>
      <c r="X4" s="7" t="s">
        <v>42</v>
      </c>
      <c r="Y4" s="7" t="s">
        <v>50</v>
      </c>
      <c r="Z4" s="7" t="s">
        <v>108</v>
      </c>
      <c r="AA4" s="7" t="s">
        <v>109</v>
      </c>
      <c r="AB4" s="7" t="s">
        <v>111</v>
      </c>
      <c r="AC4" s="7" t="s">
        <v>112</v>
      </c>
    </row>
    <row r="5" spans="1:29">
      <c r="A5" s="3" t="s">
        <v>6</v>
      </c>
      <c r="B5" s="5">
        <v>776</v>
      </c>
      <c r="C5" s="5">
        <v>712</v>
      </c>
      <c r="D5" s="5">
        <v>880</v>
      </c>
      <c r="E5" s="5">
        <v>920</v>
      </c>
      <c r="F5" s="5">
        <v>880</v>
      </c>
      <c r="G5" s="5">
        <v>880</v>
      </c>
      <c r="H5" s="5">
        <v>880</v>
      </c>
      <c r="I5" s="5">
        <v>920</v>
      </c>
      <c r="J5" s="5">
        <v>920</v>
      </c>
      <c r="K5" s="5">
        <v>720</v>
      </c>
      <c r="L5" s="5">
        <v>888</v>
      </c>
      <c r="M5" s="5">
        <v>912</v>
      </c>
      <c r="N5" s="5">
        <v>880</v>
      </c>
      <c r="O5" s="5">
        <v>400</v>
      </c>
      <c r="P5" s="5">
        <v>800</v>
      </c>
      <c r="Q5" s="5">
        <v>792</v>
      </c>
      <c r="R5" s="5">
        <v>920</v>
      </c>
      <c r="S5" s="5">
        <v>840</v>
      </c>
      <c r="T5" s="5">
        <v>880</v>
      </c>
      <c r="U5" s="5">
        <v>920</v>
      </c>
      <c r="V5" s="5">
        <v>880</v>
      </c>
      <c r="W5" s="5">
        <v>960</v>
      </c>
      <c r="X5" s="5">
        <v>880</v>
      </c>
      <c r="Y5" s="5">
        <v>880</v>
      </c>
      <c r="Z5" s="5">
        <v>400</v>
      </c>
      <c r="AA5" s="5">
        <v>480</v>
      </c>
      <c r="AB5" s="5">
        <v>280</v>
      </c>
      <c r="AC5" s="5">
        <v>200</v>
      </c>
    </row>
    <row r="6" spans="1:29">
      <c r="A6" s="4" t="s">
        <v>7</v>
      </c>
      <c r="B6" s="5">
        <v>136</v>
      </c>
      <c r="C6" s="5">
        <v>152</v>
      </c>
      <c r="D6" s="5">
        <v>160</v>
      </c>
      <c r="E6" s="5">
        <v>160</v>
      </c>
      <c r="F6" s="5">
        <v>160</v>
      </c>
      <c r="G6" s="5">
        <v>160</v>
      </c>
      <c r="H6" s="5">
        <v>160</v>
      </c>
      <c r="I6" s="5">
        <v>160</v>
      </c>
      <c r="J6" s="5">
        <v>160</v>
      </c>
      <c r="K6" s="5">
        <v>40</v>
      </c>
      <c r="L6" s="5">
        <v>168</v>
      </c>
      <c r="M6" s="5">
        <v>160</v>
      </c>
      <c r="N6" s="5">
        <v>160</v>
      </c>
      <c r="O6" s="5"/>
      <c r="P6" s="5">
        <v>120</v>
      </c>
      <c r="Q6" s="5">
        <v>160</v>
      </c>
      <c r="R6" s="5">
        <v>160</v>
      </c>
      <c r="S6" s="5">
        <v>160</v>
      </c>
      <c r="T6" s="5">
        <v>160</v>
      </c>
      <c r="U6" s="5">
        <v>160</v>
      </c>
      <c r="V6" s="5">
        <v>160</v>
      </c>
      <c r="W6" s="5">
        <v>160</v>
      </c>
      <c r="X6" s="5">
        <v>160</v>
      </c>
      <c r="Y6" s="5">
        <v>160</v>
      </c>
      <c r="Z6" s="5"/>
      <c r="AA6" s="5"/>
      <c r="AB6" s="5"/>
      <c r="AC6" s="5"/>
    </row>
    <row r="7" spans="1:29">
      <c r="A7" s="4" t="s">
        <v>29</v>
      </c>
      <c r="B7" s="5"/>
      <c r="C7" s="5">
        <v>120</v>
      </c>
      <c r="D7" s="5">
        <v>40</v>
      </c>
      <c r="E7" s="5">
        <v>40</v>
      </c>
      <c r="F7" s="5">
        <v>40</v>
      </c>
      <c r="G7" s="5">
        <v>40</v>
      </c>
      <c r="H7" s="5">
        <v>40</v>
      </c>
      <c r="I7" s="5">
        <v>40</v>
      </c>
      <c r="J7" s="5">
        <v>40</v>
      </c>
      <c r="K7" s="5"/>
      <c r="L7" s="5">
        <v>40</v>
      </c>
      <c r="M7" s="5">
        <v>32</v>
      </c>
      <c r="N7" s="5">
        <v>40</v>
      </c>
      <c r="O7" s="5"/>
      <c r="P7" s="5">
        <v>40</v>
      </c>
      <c r="Q7" s="5">
        <v>32</v>
      </c>
      <c r="R7" s="5">
        <v>40</v>
      </c>
      <c r="S7" s="5">
        <v>40</v>
      </c>
      <c r="T7" s="5">
        <v>40</v>
      </c>
      <c r="U7" s="5">
        <v>40</v>
      </c>
      <c r="V7" s="5">
        <v>40</v>
      </c>
      <c r="W7" s="5">
        <v>40</v>
      </c>
      <c r="X7" s="5">
        <v>40</v>
      </c>
      <c r="Y7" s="5">
        <v>40</v>
      </c>
      <c r="Z7" s="5"/>
      <c r="AA7" s="5"/>
      <c r="AB7" s="5"/>
      <c r="AC7" s="5"/>
    </row>
    <row r="8" spans="1:29">
      <c r="A8" s="4" t="s">
        <v>74</v>
      </c>
      <c r="B8" s="5">
        <v>120</v>
      </c>
      <c r="C8" s="5">
        <v>160</v>
      </c>
      <c r="D8" s="5">
        <v>160</v>
      </c>
      <c r="E8" s="5">
        <v>160</v>
      </c>
      <c r="F8" s="5">
        <v>160</v>
      </c>
      <c r="G8" s="5">
        <v>160</v>
      </c>
      <c r="H8" s="5">
        <v>160</v>
      </c>
      <c r="I8" s="5">
        <v>160</v>
      </c>
      <c r="J8" s="5">
        <v>160</v>
      </c>
      <c r="K8" s="5">
        <v>160</v>
      </c>
      <c r="L8" s="5">
        <v>160</v>
      </c>
      <c r="M8" s="5">
        <v>160</v>
      </c>
      <c r="N8" s="5">
        <v>160</v>
      </c>
      <c r="O8" s="5"/>
      <c r="P8" s="5">
        <v>40</v>
      </c>
      <c r="Q8" s="5">
        <v>160</v>
      </c>
      <c r="R8" s="5">
        <v>160</v>
      </c>
      <c r="S8" s="5">
        <v>160</v>
      </c>
      <c r="T8" s="5">
        <v>160</v>
      </c>
      <c r="U8" s="5">
        <v>160</v>
      </c>
      <c r="V8" s="5">
        <v>160</v>
      </c>
      <c r="W8" s="5">
        <v>160</v>
      </c>
      <c r="X8" s="5">
        <v>160</v>
      </c>
      <c r="Y8" s="5">
        <v>160</v>
      </c>
      <c r="Z8" s="5"/>
      <c r="AA8" s="5"/>
      <c r="AB8" s="5"/>
      <c r="AC8" s="5"/>
    </row>
    <row r="9" spans="1:29">
      <c r="A9" s="4" t="s">
        <v>75</v>
      </c>
      <c r="B9" s="5">
        <v>200</v>
      </c>
      <c r="C9" s="5">
        <v>200</v>
      </c>
      <c r="D9" s="5">
        <v>200</v>
      </c>
      <c r="E9" s="5">
        <v>200</v>
      </c>
      <c r="F9" s="5">
        <v>200</v>
      </c>
      <c r="G9" s="5">
        <v>200</v>
      </c>
      <c r="H9" s="5">
        <v>200</v>
      </c>
      <c r="I9" s="5">
        <v>200</v>
      </c>
      <c r="J9" s="5">
        <v>200</v>
      </c>
      <c r="K9" s="5">
        <v>200</v>
      </c>
      <c r="L9" s="5">
        <v>200</v>
      </c>
      <c r="M9" s="5">
        <v>200</v>
      </c>
      <c r="N9" s="5">
        <v>200</v>
      </c>
      <c r="O9" s="5">
        <v>40</v>
      </c>
      <c r="P9" s="5">
        <v>200</v>
      </c>
      <c r="Q9" s="5">
        <v>200</v>
      </c>
      <c r="R9" s="5">
        <v>200</v>
      </c>
      <c r="S9" s="5">
        <v>200</v>
      </c>
      <c r="T9" s="5">
        <v>200</v>
      </c>
      <c r="U9" s="5">
        <v>200</v>
      </c>
      <c r="V9" s="5">
        <v>200</v>
      </c>
      <c r="W9" s="5">
        <v>200</v>
      </c>
      <c r="X9" s="5">
        <v>200</v>
      </c>
      <c r="Y9" s="5">
        <v>200</v>
      </c>
      <c r="Z9" s="5">
        <v>80</v>
      </c>
      <c r="AA9" s="5">
        <v>160</v>
      </c>
      <c r="AB9" s="5"/>
      <c r="AC9" s="5"/>
    </row>
    <row r="10" spans="1:29">
      <c r="A10" s="4" t="s">
        <v>77</v>
      </c>
      <c r="B10" s="5">
        <v>160</v>
      </c>
      <c r="C10" s="5">
        <v>80</v>
      </c>
      <c r="D10" s="5">
        <v>160</v>
      </c>
      <c r="E10" s="5">
        <v>160</v>
      </c>
      <c r="F10" s="5">
        <v>160</v>
      </c>
      <c r="G10" s="5">
        <v>160</v>
      </c>
      <c r="H10" s="5">
        <v>160</v>
      </c>
      <c r="I10" s="5">
        <v>160</v>
      </c>
      <c r="J10" s="5">
        <v>160</v>
      </c>
      <c r="K10" s="5">
        <v>160</v>
      </c>
      <c r="L10" s="5">
        <v>160</v>
      </c>
      <c r="M10" s="5">
        <v>160</v>
      </c>
      <c r="N10" s="5">
        <v>160</v>
      </c>
      <c r="O10" s="5">
        <v>160</v>
      </c>
      <c r="P10" s="5">
        <v>160</v>
      </c>
      <c r="Q10" s="5">
        <v>160</v>
      </c>
      <c r="R10" s="5">
        <v>160</v>
      </c>
      <c r="S10" s="5">
        <v>120</v>
      </c>
      <c r="T10" s="5">
        <v>160</v>
      </c>
      <c r="U10" s="5">
        <v>160</v>
      </c>
      <c r="V10" s="5">
        <v>160</v>
      </c>
      <c r="W10" s="5">
        <v>160</v>
      </c>
      <c r="X10" s="5">
        <v>160</v>
      </c>
      <c r="Y10" s="5">
        <v>160</v>
      </c>
      <c r="Z10" s="5">
        <v>160</v>
      </c>
      <c r="AA10" s="5">
        <v>160</v>
      </c>
      <c r="AB10" s="5">
        <v>120</v>
      </c>
      <c r="AC10" s="5"/>
    </row>
    <row r="11" spans="1:29">
      <c r="A11" s="4" t="s">
        <v>79</v>
      </c>
      <c r="B11" s="5">
        <v>160</v>
      </c>
      <c r="C11" s="5"/>
      <c r="D11" s="5">
        <v>160</v>
      </c>
      <c r="E11" s="5">
        <v>160</v>
      </c>
      <c r="F11" s="5">
        <v>160</v>
      </c>
      <c r="G11" s="5">
        <v>160</v>
      </c>
      <c r="H11" s="5">
        <v>160</v>
      </c>
      <c r="I11" s="5">
        <v>160</v>
      </c>
      <c r="J11" s="5">
        <v>160</v>
      </c>
      <c r="K11" s="5">
        <v>160</v>
      </c>
      <c r="L11" s="5">
        <v>160</v>
      </c>
      <c r="M11" s="5">
        <v>160</v>
      </c>
      <c r="N11" s="5">
        <v>160</v>
      </c>
      <c r="O11" s="5">
        <v>160</v>
      </c>
      <c r="P11" s="5">
        <v>160</v>
      </c>
      <c r="Q11" s="5">
        <v>80</v>
      </c>
      <c r="R11" s="5">
        <v>160</v>
      </c>
      <c r="S11" s="5">
        <v>160</v>
      </c>
      <c r="T11" s="5">
        <v>160</v>
      </c>
      <c r="U11" s="5">
        <v>160</v>
      </c>
      <c r="V11" s="5">
        <v>160</v>
      </c>
      <c r="W11" s="5">
        <v>160</v>
      </c>
      <c r="X11" s="5">
        <v>160</v>
      </c>
      <c r="Y11" s="5">
        <v>160</v>
      </c>
      <c r="Z11" s="5">
        <v>160</v>
      </c>
      <c r="AA11" s="5">
        <v>160</v>
      </c>
      <c r="AB11" s="5">
        <v>160</v>
      </c>
      <c r="AC11" s="5">
        <v>160</v>
      </c>
    </row>
    <row r="12" spans="1:29">
      <c r="A12" s="4" t="s">
        <v>81</v>
      </c>
      <c r="B12" s="5"/>
      <c r="C12" s="5"/>
      <c r="D12" s="5"/>
      <c r="E12" s="5">
        <v>40</v>
      </c>
      <c r="F12" s="5"/>
      <c r="G12" s="5"/>
      <c r="H12" s="5"/>
      <c r="I12" s="5">
        <v>40</v>
      </c>
      <c r="J12" s="5">
        <v>40</v>
      </c>
      <c r="K12" s="5"/>
      <c r="L12" s="5"/>
      <c r="M12" s="5">
        <v>40</v>
      </c>
      <c r="N12" s="5"/>
      <c r="O12" s="5">
        <v>40</v>
      </c>
      <c r="P12" s="5">
        <v>80</v>
      </c>
      <c r="Q12" s="5"/>
      <c r="R12" s="5">
        <v>40</v>
      </c>
      <c r="S12" s="5"/>
      <c r="T12" s="5"/>
      <c r="U12" s="5">
        <v>40</v>
      </c>
      <c r="V12" s="5"/>
      <c r="W12" s="5">
        <v>80</v>
      </c>
      <c r="X12" s="5"/>
      <c r="Y12" s="5"/>
      <c r="Z12" s="5"/>
      <c r="AA12" s="5"/>
      <c r="AB12" s="5"/>
      <c r="AC12" s="5">
        <v>40</v>
      </c>
    </row>
    <row r="13" spans="1:29">
      <c r="A13" s="3" t="s">
        <v>118</v>
      </c>
      <c r="B13" s="5">
        <v>776</v>
      </c>
      <c r="C13" s="5">
        <v>712</v>
      </c>
      <c r="D13" s="5">
        <v>880</v>
      </c>
      <c r="E13" s="5">
        <v>920</v>
      </c>
      <c r="F13" s="5">
        <v>880</v>
      </c>
      <c r="G13" s="5">
        <v>880</v>
      </c>
      <c r="H13" s="5">
        <v>880</v>
      </c>
      <c r="I13" s="5">
        <v>920</v>
      </c>
      <c r="J13" s="5">
        <v>920</v>
      </c>
      <c r="K13" s="5">
        <v>720</v>
      </c>
      <c r="L13" s="5">
        <v>888</v>
      </c>
      <c r="M13" s="5">
        <v>912</v>
      </c>
      <c r="N13" s="5">
        <v>880</v>
      </c>
      <c r="O13" s="5">
        <v>400</v>
      </c>
      <c r="P13" s="5">
        <v>800</v>
      </c>
      <c r="Q13" s="5">
        <v>792</v>
      </c>
      <c r="R13" s="5">
        <v>920</v>
      </c>
      <c r="S13" s="5">
        <v>840</v>
      </c>
      <c r="T13" s="5">
        <v>880</v>
      </c>
      <c r="U13" s="5">
        <v>920</v>
      </c>
      <c r="V13" s="5">
        <v>880</v>
      </c>
      <c r="W13" s="5">
        <v>960</v>
      </c>
      <c r="X13" s="5">
        <v>880</v>
      </c>
      <c r="Y13" s="5">
        <v>880</v>
      </c>
      <c r="Z13" s="5">
        <v>400</v>
      </c>
      <c r="AA13" s="5">
        <v>480</v>
      </c>
      <c r="AB13" s="5">
        <v>280</v>
      </c>
      <c r="AC13" s="5">
        <v>200</v>
      </c>
    </row>
  </sheetData>
  <phoneticPr fontId="1" type="noConversion"/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abSelected="1" workbookViewId="0">
      <selection activeCell="A2" sqref="A2:E7"/>
    </sheetView>
  </sheetViews>
  <sheetFormatPr defaultRowHeight="13.5"/>
  <cols>
    <col min="1" max="2" width="18.125" style="29" customWidth="1"/>
    <col min="3" max="3" width="24" customWidth="1"/>
    <col min="4" max="4" width="25.375" style="29" customWidth="1"/>
    <col min="5" max="5" width="18.125" style="29" customWidth="1"/>
  </cols>
  <sheetData>
    <row r="1" spans="1:8" ht="17.45" customHeight="1">
      <c r="A1" s="29" t="s">
        <v>363</v>
      </c>
      <c r="B1" s="29" t="s">
        <v>127</v>
      </c>
      <c r="C1" t="s">
        <v>378</v>
      </c>
      <c r="D1" s="29" t="s">
        <v>364</v>
      </c>
      <c r="E1" s="29" t="s">
        <v>125</v>
      </c>
    </row>
    <row r="2" spans="1:8" ht="17.45" customHeight="1">
      <c r="A2" s="23" t="s">
        <v>141</v>
      </c>
      <c r="B2" s="24" t="s">
        <v>445</v>
      </c>
      <c r="C2" t="s">
        <v>466</v>
      </c>
      <c r="D2" s="41" t="s">
        <v>403</v>
      </c>
      <c r="E2" s="29" t="s">
        <v>404</v>
      </c>
      <c r="G2" s="16"/>
      <c r="H2" s="16"/>
    </row>
    <row r="3" spans="1:8" ht="17.45" customHeight="1">
      <c r="A3" s="23" t="s">
        <v>457</v>
      </c>
      <c r="B3" s="24" t="s">
        <v>446</v>
      </c>
      <c r="C3" t="s">
        <v>468</v>
      </c>
      <c r="D3" s="41" t="s">
        <v>403</v>
      </c>
      <c r="E3" s="29" t="s">
        <v>405</v>
      </c>
      <c r="G3" s="16"/>
      <c r="H3" s="16"/>
    </row>
    <row r="4" spans="1:8" ht="17.45" customHeight="1">
      <c r="A4" s="25" t="s">
        <v>458</v>
      </c>
      <c r="B4" s="26" t="s">
        <v>447</v>
      </c>
      <c r="C4" t="s">
        <v>470</v>
      </c>
      <c r="D4" s="41" t="s">
        <v>403</v>
      </c>
      <c r="E4" s="29" t="s">
        <v>404</v>
      </c>
      <c r="G4" s="15"/>
      <c r="H4" s="15"/>
    </row>
    <row r="5" spans="1:8" ht="17.45" customHeight="1">
      <c r="A5" s="25" t="s">
        <v>478</v>
      </c>
      <c r="B5" s="26" t="s">
        <v>448</v>
      </c>
      <c r="C5" t="s">
        <v>472</v>
      </c>
      <c r="D5" s="41" t="s">
        <v>366</v>
      </c>
      <c r="E5" s="29" t="s">
        <v>405</v>
      </c>
      <c r="G5" s="15"/>
      <c r="H5" s="15"/>
    </row>
    <row r="6" spans="1:8" ht="17.45" customHeight="1">
      <c r="A6" s="25" t="s">
        <v>459</v>
      </c>
      <c r="B6" s="23" t="s">
        <v>452</v>
      </c>
      <c r="C6" t="s">
        <v>474</v>
      </c>
      <c r="D6" s="41" t="s">
        <v>406</v>
      </c>
      <c r="E6" s="29" t="s">
        <v>405</v>
      </c>
      <c r="G6" s="15"/>
      <c r="H6" s="15"/>
    </row>
    <row r="7" spans="1:8" ht="17.45" customHeight="1">
      <c r="A7" s="27" t="s">
        <v>460</v>
      </c>
      <c r="B7" s="27" t="s">
        <v>450</v>
      </c>
      <c r="C7" t="s">
        <v>476</v>
      </c>
      <c r="D7" s="41" t="s">
        <v>365</v>
      </c>
      <c r="E7" s="29" t="s">
        <v>405</v>
      </c>
      <c r="G7" s="15"/>
      <c r="H7" s="15"/>
    </row>
    <row r="8" spans="1:8" ht="17.45" customHeight="1">
      <c r="A8" s="27"/>
      <c r="B8" s="27"/>
      <c r="D8" s="41"/>
    </row>
    <row r="9" spans="1:8" ht="17.45" customHeight="1">
      <c r="A9" s="27"/>
      <c r="B9" s="27"/>
      <c r="D9" s="41"/>
    </row>
    <row r="10" spans="1:8" ht="17.45" customHeight="1">
      <c r="A10" s="23"/>
      <c r="B10" s="23"/>
      <c r="D10" s="41"/>
    </row>
    <row r="11" spans="1:8" ht="17.45" customHeight="1">
      <c r="A11" s="23"/>
      <c r="B11" s="23"/>
      <c r="D11" s="41"/>
    </row>
    <row r="12" spans="1:8" ht="17.45" customHeight="1">
      <c r="A12" s="23"/>
      <c r="B12" s="23"/>
      <c r="D12" s="41"/>
    </row>
    <row r="13" spans="1:8" ht="17.45" customHeight="1">
      <c r="A13" s="23"/>
      <c r="B13" s="23"/>
      <c r="D13" s="41"/>
    </row>
    <row r="14" spans="1:8" ht="17.45" customHeight="1">
      <c r="B14" s="28"/>
      <c r="D14" s="41"/>
      <c r="E14" s="28"/>
    </row>
    <row r="15" spans="1:8" ht="17.45" customHeight="1">
      <c r="D15" s="41"/>
    </row>
    <row r="16" spans="1:8" ht="17.45" customHeight="1">
      <c r="A16" s="23"/>
      <c r="B16" s="23"/>
      <c r="D16" s="41"/>
    </row>
    <row r="17" spans="1:6" ht="17.45" customHeight="1">
      <c r="A17" s="23"/>
      <c r="B17" s="23"/>
      <c r="D17" s="41"/>
    </row>
    <row r="18" spans="1:6" ht="17.45" customHeight="1">
      <c r="B18" s="23"/>
      <c r="D18" s="41"/>
    </row>
    <row r="19" spans="1:6" ht="17.45" customHeight="1">
      <c r="B19" s="23"/>
      <c r="D19" s="41"/>
    </row>
    <row r="20" spans="1:6" ht="17.45" customHeight="1">
      <c r="B20" s="23"/>
      <c r="D20" s="41"/>
    </row>
    <row r="21" spans="1:6" ht="17.45" customHeight="1">
      <c r="B21" s="23"/>
      <c r="D21" s="41"/>
      <c r="F21" s="8"/>
    </row>
    <row r="22" spans="1:6" ht="17.45" customHeight="1">
      <c r="B22" s="23"/>
      <c r="D22" s="41"/>
      <c r="F22" s="8"/>
    </row>
    <row r="23" spans="1:6" ht="17.45" customHeight="1">
      <c r="B23" s="23"/>
      <c r="D23" s="41"/>
    </row>
    <row r="24" spans="1:6" ht="17.45" customHeight="1">
      <c r="B24" s="23"/>
      <c r="D24" s="41"/>
    </row>
    <row r="25" spans="1:6" ht="17.45" customHeight="1">
      <c r="B25" s="23"/>
      <c r="D25" s="41"/>
    </row>
    <row r="26" spans="1:6" ht="17.45" customHeight="1">
      <c r="B26" s="28"/>
      <c r="D26" s="41"/>
      <c r="E26" s="28"/>
    </row>
    <row r="27" spans="1:6" ht="17.45" customHeight="1">
      <c r="B27" s="23"/>
      <c r="D27" s="41"/>
    </row>
    <row r="28" spans="1:6" ht="17.45" customHeight="1">
      <c r="B28" s="23"/>
      <c r="D28" s="41"/>
    </row>
    <row r="29" spans="1:6" ht="17.45" customHeight="1">
      <c r="B29" s="23"/>
      <c r="D29" s="41"/>
    </row>
    <row r="30" spans="1:6" ht="17.45" customHeight="1">
      <c r="B30" s="23"/>
      <c r="C30" s="11"/>
      <c r="D30" s="60"/>
    </row>
    <row r="31" spans="1:6" ht="17.45" customHeight="1">
      <c r="B31" s="23"/>
      <c r="D31" s="41"/>
    </row>
    <row r="32" spans="1:6" ht="17.45" customHeight="1">
      <c r="B32" s="23"/>
      <c r="D32" s="41"/>
      <c r="E32" s="28"/>
    </row>
    <row r="33" spans="1:5" ht="17.45" customHeight="1">
      <c r="B33" s="23"/>
      <c r="D33" s="41"/>
    </row>
    <row r="34" spans="1:5" ht="17.45" customHeight="1">
      <c r="B34" s="28"/>
      <c r="D34" s="41"/>
      <c r="E34" s="28"/>
    </row>
    <row r="35" spans="1:5" ht="17.45" customHeight="1">
      <c r="B35" s="23"/>
      <c r="D35" s="41"/>
    </row>
    <row r="36" spans="1:5" ht="17.45" customHeight="1">
      <c r="B36" s="23"/>
      <c r="D36" s="41"/>
    </row>
    <row r="37" spans="1:5" ht="17.45" customHeight="1">
      <c r="A37"/>
      <c r="B37"/>
      <c r="D37" s="41"/>
    </row>
    <row r="38" spans="1:5" ht="17.45" customHeight="1">
      <c r="B38" s="23"/>
      <c r="D38" s="41"/>
    </row>
    <row r="39" spans="1:5" ht="17.45" customHeight="1">
      <c r="B39" s="23"/>
      <c r="D39" s="41"/>
    </row>
    <row r="40" spans="1:5" ht="17.45" customHeight="1">
      <c r="B40" s="23"/>
      <c r="D40" s="41"/>
    </row>
    <row r="41" spans="1:5" ht="17.45" customHeight="1">
      <c r="B41" s="23"/>
      <c r="D41" s="41"/>
      <c r="E41" s="28"/>
    </row>
    <row r="42" spans="1:5" ht="17.45" customHeight="1">
      <c r="B42" s="23"/>
      <c r="D42" s="41"/>
    </row>
    <row r="43" spans="1:5" ht="17.45" customHeight="1">
      <c r="B43" s="23"/>
      <c r="D43" s="41"/>
    </row>
    <row r="44" spans="1:5" ht="17.45" customHeight="1">
      <c r="B44" s="23"/>
      <c r="D44" s="41"/>
    </row>
    <row r="45" spans="1:5" ht="17.45" customHeight="1">
      <c r="B45" s="23"/>
      <c r="D45" s="41"/>
      <c r="E45" s="28"/>
    </row>
    <row r="46" spans="1:5" ht="17.45" customHeight="1">
      <c r="B46" s="23"/>
      <c r="D46" s="41"/>
    </row>
    <row r="47" spans="1:5" ht="17.45" customHeight="1">
      <c r="B47" s="23"/>
      <c r="D47" s="41"/>
    </row>
    <row r="48" spans="1:5" ht="17.45" customHeight="1">
      <c r="B48" s="23"/>
      <c r="D48" s="41"/>
      <c r="E48" s="28"/>
    </row>
    <row r="49" spans="1:5" ht="17.45" customHeight="1">
      <c r="B49" s="23"/>
      <c r="D49" s="41"/>
    </row>
    <row r="50" spans="1:5" ht="17.45" customHeight="1">
      <c r="B50" s="23"/>
      <c r="D50" s="41"/>
      <c r="E50" s="28"/>
    </row>
    <row r="51" spans="1:5" ht="17.45" customHeight="1">
      <c r="B51" s="23"/>
      <c r="D51" s="41"/>
    </row>
    <row r="52" spans="1:5" ht="17.45" customHeight="1">
      <c r="B52" s="23"/>
      <c r="D52" s="41"/>
    </row>
    <row r="53" spans="1:5" ht="17.45" customHeight="1">
      <c r="B53" s="23"/>
      <c r="D53" s="41"/>
    </row>
    <row r="54" spans="1:5" ht="17.45" customHeight="1">
      <c r="B54" s="23"/>
      <c r="D54" s="41"/>
    </row>
    <row r="55" spans="1:5" ht="17.45" customHeight="1">
      <c r="B55" s="23"/>
      <c r="D55" s="41"/>
    </row>
    <row r="56" spans="1:5" ht="17.45" customHeight="1">
      <c r="A56"/>
      <c r="B56" s="23"/>
      <c r="D56" s="41"/>
    </row>
    <row r="57" spans="1:5" ht="17.45" customHeight="1">
      <c r="A57"/>
      <c r="B57" s="23"/>
      <c r="D57" s="41"/>
      <c r="E57" s="28"/>
    </row>
    <row r="58" spans="1:5" ht="17.45" customHeight="1">
      <c r="A58"/>
      <c r="B58" s="23"/>
      <c r="D58" s="41"/>
    </row>
    <row r="59" spans="1:5" ht="17.45" customHeight="1">
      <c r="A59"/>
      <c r="B59"/>
      <c r="D59" s="41"/>
    </row>
    <row r="60" spans="1:5" ht="17.45" customHeight="1">
      <c r="A60"/>
      <c r="B60"/>
      <c r="D60" s="41"/>
    </row>
    <row r="61" spans="1:5" ht="17.45" customHeight="1">
      <c r="A61"/>
      <c r="B61"/>
      <c r="D61" s="41"/>
    </row>
    <row r="62" spans="1:5" ht="17.45" customHeight="1">
      <c r="B62"/>
      <c r="D62" s="41"/>
    </row>
    <row r="63" spans="1:5" ht="17.45" customHeight="1">
      <c r="B63"/>
      <c r="D63" s="41"/>
      <c r="E63" s="28"/>
    </row>
    <row r="64" spans="1:5" ht="17.45" customHeight="1">
      <c r="B64"/>
      <c r="D64" s="41"/>
    </row>
    <row r="65" spans="1:4" ht="17.45" customHeight="1">
      <c r="A65"/>
      <c r="B65"/>
      <c r="D65" s="41"/>
    </row>
    <row r="66" spans="1:4" ht="17.45" customHeight="1">
      <c r="B66"/>
      <c r="D66" s="41"/>
    </row>
    <row r="67" spans="1:4" ht="17.45" customHeight="1">
      <c r="B67"/>
      <c r="D67" s="41"/>
    </row>
    <row r="68" spans="1:4" ht="17.45" customHeight="1"/>
    <row r="69" spans="1:4" ht="17.45" customHeight="1"/>
    <row r="70" spans="1:4" ht="17.45" customHeight="1"/>
    <row r="71" spans="1:4" ht="17.45" customHeight="1"/>
    <row r="72" spans="1:4" ht="17.45" customHeight="1"/>
    <row r="73" spans="1:4" ht="17.45" customHeight="1"/>
    <row r="74" spans="1:4" ht="17.45" customHeight="1"/>
    <row r="75" spans="1:4" ht="17.45" customHeight="1"/>
    <row r="76" spans="1:4" ht="17.45" customHeight="1"/>
    <row r="77" spans="1:4" ht="17.45" customHeight="1"/>
    <row r="78" spans="1:4" ht="17.45" customHeight="1"/>
    <row r="79" spans="1:4" ht="17.45" customHeight="1"/>
    <row r="80" spans="1:4" ht="17.45" customHeight="1">
      <c r="D80" s="41"/>
    </row>
    <row r="81" spans="4:4" ht="17.45" customHeight="1">
      <c r="D81" s="41"/>
    </row>
    <row r="82" spans="4:4" ht="17.45" customHeight="1">
      <c r="D82" s="41"/>
    </row>
    <row r="83" spans="4:4" ht="17.45" customHeight="1"/>
    <row r="84" spans="4:4" ht="17.45" customHeight="1"/>
    <row r="85" spans="4:4" ht="17.45" customHeight="1"/>
    <row r="86" spans="4:4" ht="17.45" customHeight="1"/>
    <row r="87" spans="4:4" ht="17.45" customHeight="1"/>
    <row r="88" spans="4:4" ht="17.45" customHeight="1"/>
    <row r="89" spans="4:4" ht="17.45" customHeight="1"/>
    <row r="90" spans="4:4" ht="17.45" customHeight="1"/>
    <row r="91" spans="4:4" ht="17.45" customHeight="1"/>
    <row r="92" spans="4:4" ht="17.45" customHeight="1"/>
    <row r="93" spans="4:4" ht="17.45" customHeight="1"/>
    <row r="94" spans="4:4" ht="17.45" customHeight="1"/>
    <row r="95" spans="4:4" ht="17.45" customHeight="1"/>
    <row r="96" spans="4:4" ht="17.45" customHeight="1"/>
    <row r="97" ht="17.45" customHeight="1"/>
    <row r="98" ht="17.45" customHeight="1"/>
    <row r="99" ht="17.45" customHeight="1"/>
    <row r="100" ht="17.45" customHeight="1"/>
    <row r="101" ht="17.45" customHeight="1"/>
    <row r="102" ht="17.45" customHeight="1"/>
    <row r="103" ht="17.45" customHeight="1"/>
    <row r="104" ht="17.45" customHeight="1"/>
    <row r="105" ht="17.45" customHeight="1"/>
    <row r="106" ht="17.45" customHeight="1"/>
    <row r="107" ht="17.45" customHeight="1"/>
    <row r="108" ht="17.45" customHeight="1"/>
    <row r="109" ht="17.45" customHeight="1"/>
    <row r="110" ht="17.45" customHeight="1"/>
    <row r="111" ht="17.45" customHeight="1"/>
    <row r="112" ht="17.45" customHeight="1"/>
    <row r="113" ht="17.45" customHeight="1"/>
    <row r="114" ht="17.45" customHeight="1"/>
    <row r="115" ht="17.45" customHeight="1"/>
    <row r="116" ht="17.45" customHeight="1"/>
    <row r="117" ht="17.45" customHeight="1"/>
    <row r="118" ht="17.45" customHeight="1"/>
    <row r="119" ht="17.45" customHeight="1"/>
    <row r="120" ht="17.45" customHeight="1"/>
    <row r="121" ht="17.45" customHeight="1"/>
    <row r="122" ht="17.45" customHeight="1"/>
    <row r="123" ht="17.45" customHeight="1"/>
    <row r="124" ht="17.45" customHeight="1"/>
    <row r="125" ht="17.45" customHeight="1"/>
    <row r="126" ht="17.45" customHeight="1"/>
    <row r="127" ht="17.45" customHeight="1"/>
    <row r="128" ht="17.45" customHeight="1"/>
    <row r="129" ht="17.45" customHeight="1"/>
    <row r="130" ht="17.45" customHeight="1"/>
    <row r="131" ht="17.45" customHeight="1"/>
    <row r="132" ht="17.45" customHeight="1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pane xSplit="5" ySplit="1" topLeftCell="F2" activePane="bottomRight" state="frozen"/>
      <selection activeCell="E16" sqref="E16"/>
      <selection pane="topRight" activeCell="E16" sqref="E16"/>
      <selection pane="bottomLeft" activeCell="E16" sqref="E16"/>
      <selection pane="bottomRight" activeCell="A2" sqref="A2:E7"/>
    </sheetView>
  </sheetViews>
  <sheetFormatPr defaultRowHeight="13.5"/>
  <cols>
    <col min="1" max="2" width="18.125" style="11" customWidth="1"/>
    <col min="3" max="3" width="22.5" style="11" bestFit="1" customWidth="1"/>
    <col min="4" max="4" width="19.75" style="11" customWidth="1"/>
    <col min="5" max="5" width="18.125" style="11" customWidth="1"/>
    <col min="6" max="6" width="18.125" style="34" customWidth="1"/>
    <col min="7" max="13" width="18.125" style="9" customWidth="1"/>
    <col min="14" max="14" width="19.75" style="9" customWidth="1"/>
    <col min="15" max="15" width="20.125" style="9" customWidth="1"/>
    <col min="16" max="16" width="18.125" style="9" customWidth="1"/>
    <col min="17" max="18" width="18.125" customWidth="1"/>
  </cols>
  <sheetData>
    <row r="1" spans="1:18" s="17" customFormat="1" ht="15" customHeight="1">
      <c r="A1" s="11" t="s">
        <v>363</v>
      </c>
      <c r="B1" s="11" t="s">
        <v>127</v>
      </c>
      <c r="C1" s="11" t="s">
        <v>378</v>
      </c>
      <c r="D1" s="11" t="s">
        <v>364</v>
      </c>
      <c r="E1" s="11" t="s">
        <v>125</v>
      </c>
      <c r="F1" s="30" t="s">
        <v>156</v>
      </c>
      <c r="G1" s="30" t="s">
        <v>157</v>
      </c>
      <c r="H1" s="30" t="s">
        <v>158</v>
      </c>
      <c r="I1" s="30" t="s">
        <v>159</v>
      </c>
      <c r="J1" s="30" t="s">
        <v>160</v>
      </c>
      <c r="K1" s="30" t="s">
        <v>161</v>
      </c>
      <c r="L1" s="31" t="s">
        <v>176</v>
      </c>
      <c r="M1" s="31" t="s">
        <v>346</v>
      </c>
      <c r="N1" s="31" t="s">
        <v>175</v>
      </c>
      <c r="O1" s="30" t="s">
        <v>334</v>
      </c>
      <c r="P1" s="18" t="s">
        <v>155</v>
      </c>
      <c r="R1" s="17" t="s">
        <v>165</v>
      </c>
    </row>
    <row r="2" spans="1:18" s="22" customFormat="1" ht="15.75" customHeight="1">
      <c r="A2" s="23" t="s">
        <v>141</v>
      </c>
      <c r="B2" s="24" t="s">
        <v>433</v>
      </c>
      <c r="C2" s="40" t="s">
        <v>465</v>
      </c>
      <c r="D2" s="41" t="s">
        <v>403</v>
      </c>
      <c r="E2" s="29" t="s">
        <v>404</v>
      </c>
      <c r="F2" s="32">
        <f>VLOOKUP(A2,'10月工资原始'!$A$4:$C$103,3,0)</f>
        <v>10000</v>
      </c>
      <c r="G2" s="32">
        <f>VLOOKUP(A2,'10月社保原始'!$A$2:$Y$102,6,0)</f>
        <v>4392.42</v>
      </c>
      <c r="H2" s="32">
        <f>VLOOKUP(A2,'10月社保原始'!$A$2:$Y$102,7,0)</f>
        <v>184.94</v>
      </c>
      <c r="I2" s="32">
        <f>VLOOKUP(A2,'10月社保原始'!$A$2:$Y$102,8,0)</f>
        <v>69.349999999999994</v>
      </c>
      <c r="J2" s="32">
        <f>VLOOKUP(A2,'10月社保原始'!$A$2:$Y$102,9,0)</f>
        <v>184.94</v>
      </c>
      <c r="K2" s="32">
        <f>VLOOKUP(A2,'10月社保原始'!$A$2:$Y$102,10,0)</f>
        <v>2311.8000000000002</v>
      </c>
      <c r="L2" s="32">
        <f>VLOOKUP(A2,'10月社保原始'!$A$2:$Y$102,11,0)</f>
        <v>2774</v>
      </c>
      <c r="M2" s="32">
        <f>VLOOKUP(A2,'10月社保原始'!$A$2:$Y$102,12,0)</f>
        <v>0</v>
      </c>
      <c r="N2" s="32">
        <f>VLOOKUP(A2,'10月社保原始'!$A$2:$Y$102,16,0)</f>
        <v>179.65</v>
      </c>
      <c r="O2" s="33">
        <f>VLOOKUP(A2,'10月社保原始'!A:Y,15,0)</f>
        <v>0</v>
      </c>
      <c r="P2" s="33">
        <f>SUM(F2:O2)</f>
        <v>20097.100000000002</v>
      </c>
      <c r="R2" s="58">
        <f>SUM(N2:O2)</f>
        <v>179.65</v>
      </c>
    </row>
    <row r="3" spans="1:18" s="22" customFormat="1" ht="15.75" customHeight="1">
      <c r="A3" s="23" t="s">
        <v>360</v>
      </c>
      <c r="B3" s="24" t="s">
        <v>435</v>
      </c>
      <c r="C3" s="40" t="s">
        <v>467</v>
      </c>
      <c r="D3" s="41" t="s">
        <v>403</v>
      </c>
      <c r="E3" s="29" t="s">
        <v>405</v>
      </c>
      <c r="F3" s="32">
        <f>VLOOKUP(A3,'10月工资原始'!$A$4:$C$103,3,0)</f>
        <v>15000</v>
      </c>
      <c r="G3" s="32">
        <f>VLOOKUP(A3,'10月社保原始'!$A$2:$Y$102,6,0)</f>
        <v>0</v>
      </c>
      <c r="H3" s="32">
        <f>VLOOKUP(A3,'10月社保原始'!$A$2:$Y$102,7,0)</f>
        <v>0</v>
      </c>
      <c r="I3" s="32">
        <f>VLOOKUP(A3,'10月社保原始'!$A$2:$Y$102,8,0)</f>
        <v>0</v>
      </c>
      <c r="J3" s="32">
        <f>VLOOKUP(A3,'10月社保原始'!$A$2:$Y$102,9,0)</f>
        <v>0</v>
      </c>
      <c r="K3" s="32">
        <f>VLOOKUP(A3,'10月社保原始'!$A$2:$Y$102,10,0)</f>
        <v>0</v>
      </c>
      <c r="L3" s="32">
        <f>VLOOKUP(A3,'10月社保原始'!$A$2:$Y$102,11,0)</f>
        <v>0</v>
      </c>
      <c r="M3" s="32">
        <f>VLOOKUP(A3,'10月社保原始'!$A$2:$Y$102,12,0)</f>
        <v>0</v>
      </c>
      <c r="N3" s="32">
        <f>VLOOKUP(A3,'10月社保原始'!$A$2:$Y$102,16,0)</f>
        <v>65</v>
      </c>
      <c r="O3" s="33">
        <f>VLOOKUP(A3,'10月社保原始'!A:Y,15,0)</f>
        <v>0</v>
      </c>
      <c r="P3" s="33">
        <f t="shared" ref="P3:P7" si="0">SUM(F3:O3)</f>
        <v>15065</v>
      </c>
      <c r="R3" s="58">
        <f t="shared" ref="R3:R7" si="1">SUM(N3:O3)</f>
        <v>65</v>
      </c>
    </row>
    <row r="4" spans="1:18" s="22" customFormat="1" ht="15.75" customHeight="1">
      <c r="A4" s="25" t="s">
        <v>342</v>
      </c>
      <c r="B4" s="26" t="s">
        <v>437</v>
      </c>
      <c r="C4" s="40" t="s">
        <v>469</v>
      </c>
      <c r="D4" s="41" t="s">
        <v>403</v>
      </c>
      <c r="E4" s="29" t="s">
        <v>404</v>
      </c>
      <c r="F4" s="32">
        <f>VLOOKUP(A4,'10月工资原始'!$A$4:$C$103,3,0)</f>
        <v>20000</v>
      </c>
      <c r="G4" s="32">
        <f>VLOOKUP(A4,'10月社保原始'!$A$2:$Y$102,6,0)</f>
        <v>4392.42</v>
      </c>
      <c r="H4" s="32">
        <f>VLOOKUP(A4,'10月社保原始'!$A$2:$Y$102,7,0)</f>
        <v>184.94</v>
      </c>
      <c r="I4" s="32">
        <f>VLOOKUP(A4,'10月社保原始'!$A$2:$Y$102,8,0)</f>
        <v>69.349999999999994</v>
      </c>
      <c r="J4" s="32">
        <f>VLOOKUP(A4,'10月社保原始'!$A$2:$Y$102,9,0)</f>
        <v>184.94</v>
      </c>
      <c r="K4" s="32">
        <f>VLOOKUP(A4,'10月社保原始'!$A$2:$Y$102,10,0)</f>
        <v>2311.8000000000002</v>
      </c>
      <c r="L4" s="32">
        <f>VLOOKUP(A4,'10月社保原始'!$A$2:$Y$102,11,0)</f>
        <v>2774</v>
      </c>
      <c r="M4" s="32">
        <f>VLOOKUP(A4,'10月社保原始'!$A$2:$Y$102,12,0)</f>
        <v>0</v>
      </c>
      <c r="N4" s="32">
        <f>VLOOKUP(A4,'10月社保原始'!$A$2:$Y$102,16,0)</f>
        <v>179.65</v>
      </c>
      <c r="O4" s="33">
        <f>VLOOKUP(A4,'10月社保原始'!A:Y,15,0)</f>
        <v>0</v>
      </c>
      <c r="P4" s="33">
        <f t="shared" si="0"/>
        <v>30097.099999999995</v>
      </c>
      <c r="R4" s="58">
        <f t="shared" si="1"/>
        <v>179.65</v>
      </c>
    </row>
    <row r="5" spans="1:18" s="22" customFormat="1" ht="15.75" customHeight="1">
      <c r="A5" s="25" t="s">
        <v>479</v>
      </c>
      <c r="B5" s="26" t="s">
        <v>439</v>
      </c>
      <c r="C5" s="40" t="s">
        <v>471</v>
      </c>
      <c r="D5" s="41" t="s">
        <v>366</v>
      </c>
      <c r="E5" s="29" t="s">
        <v>405</v>
      </c>
      <c r="F5" s="32">
        <f>VLOOKUP(A5,'10月工资原始'!$A$4:$C$103,3,0)</f>
        <v>25000</v>
      </c>
      <c r="G5" s="32">
        <f>VLOOKUP(A5,'10月社保原始'!$A$2:$Y$102,6,0)</f>
        <v>3019.29</v>
      </c>
      <c r="H5" s="32">
        <f>VLOOKUP(A5,'10月社保原始'!$A$2:$Y$102,7,0)</f>
        <v>111.24</v>
      </c>
      <c r="I5" s="32">
        <f>VLOOKUP(A5,'10月社保原始'!$A$2:$Y$102,8,0)</f>
        <v>57.21</v>
      </c>
      <c r="J5" s="32">
        <f>VLOOKUP(A5,'10月社保原始'!$A$2:$Y$102,9,0)</f>
        <v>143.02000000000001</v>
      </c>
      <c r="K5" s="32">
        <f>VLOOKUP(A5,'10月社保原始'!$A$2:$Y$102,10,0)</f>
        <v>1461.97</v>
      </c>
      <c r="L5" s="32">
        <f>VLOOKUP(A5,'10月社保原始'!$A$2:$Y$102,11,0)</f>
        <v>2051</v>
      </c>
      <c r="M5" s="32">
        <f>VLOOKUP(A5,'10月社保原始'!$A$2:$Y$102,12,0)</f>
        <v>0</v>
      </c>
      <c r="N5" s="32">
        <f>VLOOKUP(A5,'10月社保原始'!$A$2:$Y$102,16,0)</f>
        <v>179.65</v>
      </c>
      <c r="O5" s="33">
        <f>VLOOKUP(A5,'10月社保原始'!A:Y,15,0)</f>
        <v>0</v>
      </c>
      <c r="P5" s="33">
        <f t="shared" si="0"/>
        <v>32023.380000000005</v>
      </c>
      <c r="R5" s="58">
        <f t="shared" si="1"/>
        <v>179.65</v>
      </c>
    </row>
    <row r="6" spans="1:18" s="22" customFormat="1" ht="15.75" customHeight="1">
      <c r="A6" s="25" t="s">
        <v>381</v>
      </c>
      <c r="B6" s="23" t="s">
        <v>441</v>
      </c>
      <c r="C6" s="40" t="s">
        <v>473</v>
      </c>
      <c r="D6" s="41" t="s">
        <v>406</v>
      </c>
      <c r="E6" s="29" t="s">
        <v>405</v>
      </c>
      <c r="F6" s="32">
        <f>VLOOKUP(A6,'10月工资原始'!$A$4:$C$103,3,0)</f>
        <v>30000</v>
      </c>
      <c r="G6" s="32">
        <f>VLOOKUP(A6,'10月社保原始'!$A$2:$Y$102,6,0)</f>
        <v>4028</v>
      </c>
      <c r="H6" s="32">
        <f>VLOOKUP(A6,'10月社保原始'!$A$2:$Y$102,7,0)</f>
        <v>169.6</v>
      </c>
      <c r="I6" s="32">
        <f>VLOOKUP(A6,'10月社保原始'!$A$2:$Y$102,8,0)</f>
        <v>63.6</v>
      </c>
      <c r="J6" s="32">
        <f>VLOOKUP(A6,'10月社保原始'!$A$2:$Y$102,9,0)</f>
        <v>169.6</v>
      </c>
      <c r="K6" s="32">
        <f>VLOOKUP(A6,'10月社保原始'!$A$2:$Y$102,10,0)</f>
        <v>2120</v>
      </c>
      <c r="L6" s="32">
        <f>VLOOKUP(A6,'10月社保原始'!$A$2:$Y$102,11,0)</f>
        <v>2544</v>
      </c>
      <c r="M6" s="32">
        <f>VLOOKUP(A6,'10月社保原始'!$A$2:$Y$102,12,0)</f>
        <v>0</v>
      </c>
      <c r="N6" s="32">
        <f>VLOOKUP(A6,'10月社保原始'!$A$2:$Y$102,16,0)</f>
        <v>244.65</v>
      </c>
      <c r="O6" s="33">
        <f>VLOOKUP(A6,'10月社保原始'!A:Y,15,0)</f>
        <v>0</v>
      </c>
      <c r="P6" s="33">
        <f t="shared" si="0"/>
        <v>39339.449999999997</v>
      </c>
      <c r="R6" s="58">
        <f t="shared" si="1"/>
        <v>244.65</v>
      </c>
    </row>
    <row r="7" spans="1:18" s="22" customFormat="1" ht="15.75" customHeight="1">
      <c r="A7" s="23" t="s">
        <v>387</v>
      </c>
      <c r="B7" s="23" t="s">
        <v>443</v>
      </c>
      <c r="C7" s="40" t="s">
        <v>475</v>
      </c>
      <c r="D7" s="41" t="s">
        <v>365</v>
      </c>
      <c r="E7" s="29" t="s">
        <v>405</v>
      </c>
      <c r="F7" s="32">
        <f>VLOOKUP(A7,'10月工资原始'!$A$4:$C$103,3,0)</f>
        <v>35000</v>
      </c>
      <c r="G7" s="32">
        <f>VLOOKUP(A7,'10月社保原始'!$A$2:$Y$102,6,0)</f>
        <v>4392.42</v>
      </c>
      <c r="H7" s="32">
        <f>VLOOKUP(A7,'10月社保原始'!$A$2:$Y$102,7,0)</f>
        <v>184.94</v>
      </c>
      <c r="I7" s="32">
        <f>VLOOKUP(A7,'10月社保原始'!$A$2:$Y$102,8,0)</f>
        <v>69.349999999999994</v>
      </c>
      <c r="J7" s="32">
        <f>VLOOKUP(A7,'10月社保原始'!$A$2:$Y$102,9,0)</f>
        <v>184.94</v>
      </c>
      <c r="K7" s="32">
        <f>VLOOKUP(A7,'10月社保原始'!$A$2:$Y$102,10,0)</f>
        <v>2311.8000000000002</v>
      </c>
      <c r="L7" s="32">
        <f>VLOOKUP(A7,'10月社保原始'!$A$2:$Y$102,11,0)</f>
        <v>2774</v>
      </c>
      <c r="M7" s="32">
        <f>VLOOKUP(A7,'10月社保原始'!$A$2:$Y$102,12,0)</f>
        <v>0</v>
      </c>
      <c r="N7" s="32">
        <f>VLOOKUP(A7,'10月社保原始'!$A$2:$Y$102,16,0)</f>
        <v>244.65</v>
      </c>
      <c r="O7" s="33">
        <f>VLOOKUP(A7,'10月社保原始'!A:Y,15,0)</f>
        <v>0</v>
      </c>
      <c r="P7" s="33">
        <f t="shared" si="0"/>
        <v>45162.100000000006</v>
      </c>
      <c r="R7" s="58">
        <f t="shared" si="1"/>
        <v>244.65</v>
      </c>
    </row>
    <row r="8" spans="1:18" s="22" customFormat="1" ht="15.75" customHeight="1">
      <c r="A8" s="23"/>
      <c r="B8" s="23"/>
      <c r="C8" s="40"/>
      <c r="D8" s="41"/>
      <c r="E8" s="29"/>
      <c r="F8" s="32"/>
      <c r="G8" s="32"/>
      <c r="H8" s="32"/>
      <c r="I8" s="32"/>
      <c r="J8" s="32"/>
      <c r="K8" s="32"/>
      <c r="L8" s="32"/>
      <c r="M8" s="32"/>
      <c r="N8" s="32"/>
      <c r="O8" s="33"/>
      <c r="P8" s="33"/>
      <c r="R8" s="58"/>
    </row>
    <row r="9" spans="1:18" s="22" customFormat="1" ht="15.75" customHeight="1">
      <c r="A9" s="23"/>
      <c r="B9" s="23"/>
      <c r="C9" s="40"/>
      <c r="D9" s="41"/>
      <c r="E9" s="29"/>
      <c r="F9" s="32"/>
      <c r="G9" s="32"/>
      <c r="H9" s="32"/>
      <c r="I9" s="32"/>
      <c r="J9" s="32"/>
      <c r="K9" s="32"/>
      <c r="L9" s="32"/>
      <c r="M9" s="32"/>
      <c r="N9" s="32"/>
      <c r="O9" s="33"/>
      <c r="P9" s="33"/>
      <c r="R9" s="58"/>
    </row>
    <row r="10" spans="1:18" s="22" customFormat="1" ht="15.75" customHeight="1">
      <c r="A10" s="29"/>
      <c r="B10" s="28"/>
      <c r="C10" s="40"/>
      <c r="D10" s="41"/>
      <c r="E10" s="28"/>
      <c r="F10" s="32"/>
      <c r="G10" s="32"/>
      <c r="H10" s="32"/>
      <c r="I10" s="32"/>
      <c r="J10" s="32"/>
      <c r="K10" s="32"/>
      <c r="L10" s="32"/>
      <c r="M10" s="32"/>
      <c r="N10" s="32"/>
      <c r="O10" s="33"/>
      <c r="P10" s="33"/>
      <c r="R10" s="58"/>
    </row>
    <row r="11" spans="1:18" s="22" customFormat="1" ht="15.75" customHeight="1">
      <c r="A11" s="29"/>
      <c r="B11" s="29"/>
      <c r="C11" s="40"/>
      <c r="D11" s="41"/>
      <c r="E11" s="29"/>
      <c r="F11" s="32"/>
      <c r="G11" s="32"/>
      <c r="H11" s="32"/>
      <c r="I11" s="32"/>
      <c r="J11" s="32"/>
      <c r="K11" s="32"/>
      <c r="L11" s="32"/>
      <c r="M11" s="32"/>
      <c r="N11" s="32"/>
      <c r="O11" s="33"/>
      <c r="P11" s="33"/>
      <c r="R11" s="58"/>
    </row>
    <row r="12" spans="1:18" s="22" customFormat="1" ht="15.75" customHeight="1">
      <c r="A12" s="23"/>
      <c r="B12" s="23"/>
      <c r="C12" s="40"/>
      <c r="D12" s="41"/>
      <c r="E12" s="29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R12" s="58"/>
    </row>
    <row r="13" spans="1:18" s="22" customFormat="1" ht="15.75" customHeight="1">
      <c r="A13" s="23"/>
      <c r="B13" s="23"/>
      <c r="C13" s="40"/>
      <c r="D13" s="41"/>
      <c r="E13" s="29"/>
      <c r="F13" s="32"/>
      <c r="G13" s="32"/>
      <c r="H13" s="32"/>
      <c r="I13" s="32"/>
      <c r="J13" s="32"/>
      <c r="K13" s="32"/>
      <c r="L13" s="32"/>
      <c r="M13" s="32"/>
      <c r="N13" s="32"/>
      <c r="O13" s="33"/>
      <c r="P13" s="33"/>
      <c r="R13" s="58"/>
    </row>
    <row r="14" spans="1:18" s="22" customFormat="1" ht="15.75" customHeight="1">
      <c r="A14" s="23"/>
      <c r="B14" s="23"/>
      <c r="C14" s="40"/>
      <c r="D14" s="41"/>
      <c r="E14" s="29"/>
      <c r="F14" s="32"/>
      <c r="G14" s="32"/>
      <c r="H14" s="32"/>
      <c r="I14" s="32"/>
      <c r="J14" s="32"/>
      <c r="K14" s="32"/>
      <c r="L14" s="32"/>
      <c r="M14" s="32"/>
      <c r="N14" s="32"/>
      <c r="O14" s="33"/>
      <c r="P14" s="33"/>
      <c r="R14" s="58"/>
    </row>
    <row r="15" spans="1:18" s="22" customFormat="1" ht="15.75" customHeight="1">
      <c r="A15" s="29"/>
      <c r="B15" s="23"/>
      <c r="C15" s="40"/>
      <c r="D15" s="41"/>
      <c r="E15" s="29"/>
      <c r="F15" s="32"/>
      <c r="G15" s="32"/>
      <c r="H15" s="32"/>
      <c r="I15" s="32"/>
      <c r="J15" s="32"/>
      <c r="K15" s="32"/>
      <c r="L15" s="32"/>
      <c r="M15" s="32"/>
      <c r="N15" s="32"/>
      <c r="O15" s="33"/>
      <c r="P15" s="33"/>
      <c r="R15" s="58"/>
    </row>
    <row r="16" spans="1:18" ht="15.75" customHeight="1">
      <c r="A16" s="29"/>
      <c r="B16" s="23"/>
      <c r="C16" s="40"/>
      <c r="D16" s="41"/>
      <c r="E16" s="29"/>
      <c r="F16" s="32"/>
      <c r="G16" s="32"/>
      <c r="H16" s="32"/>
      <c r="I16" s="32"/>
      <c r="J16" s="32"/>
      <c r="K16" s="32"/>
      <c r="L16" s="32"/>
      <c r="M16" s="32"/>
      <c r="N16" s="32"/>
      <c r="O16" s="33"/>
      <c r="P16" s="33"/>
      <c r="Q16" s="22"/>
      <c r="R16" s="58"/>
    </row>
    <row r="17" spans="1:18" ht="15.75" customHeight="1">
      <c r="A17" s="29"/>
      <c r="B17" s="23"/>
      <c r="C17" s="40"/>
      <c r="D17" s="41"/>
      <c r="E17" s="29"/>
      <c r="F17" s="32"/>
      <c r="G17" s="32"/>
      <c r="H17" s="32"/>
      <c r="I17" s="32"/>
      <c r="J17" s="32"/>
      <c r="K17" s="32"/>
      <c r="L17" s="32"/>
      <c r="M17" s="32"/>
      <c r="N17" s="32"/>
      <c r="O17" s="33"/>
      <c r="P17" s="33"/>
      <c r="Q17" s="22"/>
      <c r="R17" s="58"/>
    </row>
    <row r="18" spans="1:18" ht="15.75" customHeight="1">
      <c r="A18" s="29"/>
      <c r="B18" s="23"/>
      <c r="C18" s="40"/>
      <c r="D18" s="41"/>
      <c r="E18" s="29"/>
      <c r="F18" s="32"/>
      <c r="G18" s="32"/>
      <c r="H18" s="32"/>
      <c r="I18" s="32"/>
      <c r="J18" s="32"/>
      <c r="K18" s="32"/>
      <c r="L18" s="32"/>
      <c r="M18" s="32"/>
      <c r="N18" s="32"/>
      <c r="O18" s="33"/>
      <c r="P18" s="33"/>
      <c r="Q18" s="22"/>
      <c r="R18" s="58"/>
    </row>
    <row r="19" spans="1:18" ht="15.75" customHeight="1">
      <c r="A19" s="29"/>
      <c r="B19" s="23"/>
      <c r="C19"/>
      <c r="D19" s="41"/>
      <c r="E19" s="29"/>
      <c r="F19" s="32"/>
      <c r="G19" s="32"/>
      <c r="H19" s="32"/>
      <c r="I19" s="32"/>
      <c r="J19" s="32"/>
      <c r="K19" s="32"/>
      <c r="L19" s="32"/>
      <c r="M19" s="32"/>
      <c r="N19" s="32"/>
      <c r="O19" s="33"/>
      <c r="P19" s="33"/>
      <c r="Q19" s="22"/>
      <c r="R19" s="58"/>
    </row>
    <row r="20" spans="1:18" ht="15.75" customHeight="1">
      <c r="A20" s="29"/>
      <c r="B20" s="23"/>
      <c r="C20" s="40"/>
      <c r="D20" s="41"/>
      <c r="E20" s="29"/>
      <c r="F20" s="32"/>
      <c r="G20" s="32"/>
      <c r="H20" s="32"/>
      <c r="I20" s="32"/>
      <c r="J20" s="32"/>
      <c r="K20" s="32"/>
      <c r="L20" s="32"/>
      <c r="M20" s="32"/>
      <c r="N20" s="32"/>
      <c r="O20" s="33"/>
      <c r="P20" s="33"/>
      <c r="Q20" s="22"/>
      <c r="R20" s="58"/>
    </row>
    <row r="21" spans="1:18" ht="15.75" customHeight="1">
      <c r="A21" s="29"/>
      <c r="B21" s="23"/>
      <c r="C21"/>
      <c r="D21" s="41"/>
      <c r="E21" s="29"/>
      <c r="F21" s="32"/>
      <c r="G21" s="32"/>
      <c r="H21" s="32"/>
      <c r="I21" s="32"/>
      <c r="J21" s="32"/>
      <c r="K21" s="32"/>
      <c r="L21" s="32"/>
      <c r="M21" s="32"/>
      <c r="N21" s="32"/>
      <c r="O21" s="33"/>
      <c r="P21" s="33"/>
      <c r="Q21" s="22"/>
      <c r="R21" s="58"/>
    </row>
    <row r="22" spans="1:18" ht="15.75" customHeight="1">
      <c r="A22" s="29"/>
      <c r="B22" s="28"/>
      <c r="C22" s="40"/>
      <c r="D22" s="41"/>
      <c r="E22" s="28"/>
      <c r="F22" s="32"/>
      <c r="G22" s="32"/>
      <c r="H22" s="32"/>
      <c r="I22" s="32"/>
      <c r="J22" s="32"/>
      <c r="K22" s="32"/>
      <c r="L22" s="32"/>
      <c r="M22" s="32"/>
      <c r="N22" s="32"/>
      <c r="O22" s="33"/>
      <c r="P22" s="33"/>
      <c r="Q22" s="22"/>
      <c r="R22" s="58"/>
    </row>
    <row r="23" spans="1:18" ht="15.75" customHeight="1">
      <c r="A23" s="29"/>
      <c r="B23" s="23"/>
      <c r="C23" s="40"/>
      <c r="D23" s="41"/>
      <c r="E23" s="29"/>
      <c r="F23" s="32"/>
      <c r="G23" s="32"/>
      <c r="H23" s="32"/>
      <c r="I23" s="32"/>
      <c r="J23" s="32"/>
      <c r="K23" s="32"/>
      <c r="L23" s="32"/>
      <c r="M23" s="32"/>
      <c r="N23" s="32"/>
      <c r="O23" s="33"/>
      <c r="P23" s="33"/>
      <c r="Q23" s="22"/>
      <c r="R23" s="58"/>
    </row>
    <row r="24" spans="1:18" ht="15.75" customHeight="1">
      <c r="A24" s="29"/>
      <c r="B24" s="23"/>
      <c r="C24" s="40"/>
      <c r="D24" s="41"/>
      <c r="E24" s="29"/>
      <c r="F24" s="32"/>
      <c r="G24" s="32"/>
      <c r="H24" s="32"/>
      <c r="I24" s="32"/>
      <c r="J24" s="32"/>
      <c r="K24" s="32"/>
      <c r="L24" s="32"/>
      <c r="M24" s="32"/>
      <c r="N24" s="32"/>
      <c r="O24" s="33"/>
      <c r="P24" s="33"/>
      <c r="Q24" s="22"/>
      <c r="R24" s="58"/>
    </row>
    <row r="25" spans="1:18" ht="15.75" customHeight="1">
      <c r="A25" s="29"/>
      <c r="B25" s="23"/>
      <c r="C25"/>
      <c r="D25" s="41"/>
      <c r="E25" s="29"/>
      <c r="F25" s="32"/>
      <c r="G25" s="32"/>
      <c r="H25" s="32"/>
      <c r="I25" s="32"/>
      <c r="J25" s="32"/>
      <c r="K25" s="32"/>
      <c r="L25" s="32"/>
      <c r="M25" s="32"/>
      <c r="N25" s="32"/>
      <c r="O25" s="33"/>
      <c r="P25" s="33"/>
      <c r="Q25" s="22"/>
      <c r="R25" s="58"/>
    </row>
    <row r="26" spans="1:18" ht="15.75" customHeight="1">
      <c r="A26" s="29"/>
      <c r="B26" s="23"/>
      <c r="C26" s="40"/>
      <c r="D26" s="41"/>
      <c r="E26" s="29"/>
      <c r="F26" s="32"/>
      <c r="G26" s="32"/>
      <c r="H26" s="32"/>
      <c r="I26" s="32"/>
      <c r="J26" s="32"/>
      <c r="K26" s="32"/>
      <c r="L26" s="32"/>
      <c r="M26" s="32"/>
      <c r="N26" s="32"/>
      <c r="O26" s="33"/>
      <c r="P26" s="33"/>
      <c r="Q26" s="22"/>
      <c r="R26" s="58"/>
    </row>
    <row r="27" spans="1:18" ht="15.75" customHeight="1">
      <c r="A27" s="29"/>
      <c r="B27" s="23"/>
      <c r="C27" s="40"/>
      <c r="D27" s="41"/>
      <c r="E27" s="28"/>
      <c r="F27" s="32"/>
      <c r="G27" s="32"/>
      <c r="H27" s="32"/>
      <c r="I27" s="32"/>
      <c r="J27" s="32"/>
      <c r="K27" s="32"/>
      <c r="L27" s="32"/>
      <c r="M27" s="32"/>
      <c r="N27" s="32"/>
      <c r="O27" s="33"/>
      <c r="P27" s="33"/>
      <c r="Q27" s="22"/>
      <c r="R27" s="58"/>
    </row>
    <row r="28" spans="1:18" ht="15.75" customHeight="1">
      <c r="A28" s="29"/>
      <c r="B28" s="23"/>
      <c r="C28" s="40"/>
      <c r="D28" s="41"/>
      <c r="E28" s="29"/>
      <c r="F28" s="32"/>
      <c r="G28" s="32"/>
      <c r="H28" s="32"/>
      <c r="I28" s="32"/>
      <c r="J28" s="32"/>
      <c r="K28" s="32"/>
      <c r="L28" s="32"/>
      <c r="M28" s="32"/>
      <c r="N28" s="32"/>
      <c r="O28" s="33"/>
      <c r="P28" s="33"/>
      <c r="Q28" s="22"/>
      <c r="R28" s="58"/>
    </row>
    <row r="29" spans="1:18" ht="15.75" customHeight="1">
      <c r="A29" s="29"/>
      <c r="B29" s="28"/>
      <c r="C29" s="40"/>
      <c r="D29" s="41"/>
      <c r="E29" s="28"/>
      <c r="F29" s="32"/>
      <c r="G29" s="32"/>
      <c r="H29" s="32"/>
      <c r="I29" s="32"/>
      <c r="J29" s="32"/>
      <c r="K29" s="32"/>
      <c r="L29" s="32"/>
      <c r="M29" s="32"/>
      <c r="N29" s="32"/>
      <c r="O29" s="33"/>
      <c r="P29" s="33"/>
      <c r="Q29" s="22"/>
      <c r="R29" s="58"/>
    </row>
    <row r="30" spans="1:18" ht="15.75" customHeight="1">
      <c r="A30" s="29"/>
      <c r="B30" s="23"/>
      <c r="C30" s="40"/>
      <c r="D30" s="41"/>
      <c r="E30" s="29"/>
      <c r="F30" s="32"/>
      <c r="G30" s="32"/>
      <c r="H30" s="32"/>
      <c r="I30" s="32"/>
      <c r="J30" s="32"/>
      <c r="K30" s="32"/>
      <c r="L30" s="32"/>
      <c r="M30" s="32"/>
      <c r="N30" s="32"/>
      <c r="O30" s="33"/>
      <c r="P30" s="33"/>
      <c r="Q30" s="22"/>
      <c r="R30" s="58"/>
    </row>
    <row r="31" spans="1:18" ht="15.75" customHeight="1">
      <c r="A31" s="29"/>
      <c r="B31" s="23"/>
      <c r="C31" s="40"/>
      <c r="D31" s="41"/>
      <c r="E31" s="29"/>
      <c r="F31" s="32"/>
      <c r="G31" s="32"/>
      <c r="H31" s="32"/>
      <c r="I31" s="32"/>
      <c r="J31" s="32"/>
      <c r="K31" s="32"/>
      <c r="L31" s="32"/>
      <c r="M31" s="32"/>
      <c r="N31" s="32"/>
      <c r="O31" s="33"/>
      <c r="P31" s="33"/>
      <c r="Q31" s="22"/>
      <c r="R31" s="58"/>
    </row>
    <row r="32" spans="1:18" ht="15.75" customHeight="1">
      <c r="A32"/>
      <c r="B32"/>
      <c r="C32" s="40"/>
      <c r="D32" s="41"/>
      <c r="E32" s="29"/>
      <c r="F32" s="32"/>
      <c r="G32" s="32"/>
      <c r="H32" s="32"/>
      <c r="I32" s="32"/>
      <c r="J32" s="32"/>
      <c r="K32" s="32"/>
      <c r="L32" s="32"/>
      <c r="M32" s="32"/>
      <c r="N32" s="32"/>
      <c r="O32" s="33"/>
      <c r="P32" s="33"/>
      <c r="Q32" s="22"/>
      <c r="R32" s="58"/>
    </row>
    <row r="33" spans="1:18" ht="15.75" customHeight="1">
      <c r="A33"/>
      <c r="B33"/>
      <c r="C33" s="40"/>
      <c r="D33" s="41"/>
      <c r="E33" s="29"/>
      <c r="F33" s="32"/>
      <c r="G33" s="32"/>
      <c r="H33" s="32"/>
      <c r="I33" s="32"/>
      <c r="J33" s="32"/>
      <c r="K33" s="32"/>
      <c r="L33" s="32"/>
      <c r="M33" s="32"/>
      <c r="N33" s="32"/>
      <c r="O33" s="33"/>
      <c r="P33" s="33"/>
      <c r="Q33" s="22"/>
      <c r="R33" s="58"/>
    </row>
    <row r="34" spans="1:18" ht="15.75" customHeight="1">
      <c r="A34"/>
      <c r="B34"/>
      <c r="C34"/>
      <c r="D34" s="41"/>
      <c r="E34" s="29"/>
      <c r="F34" s="32"/>
      <c r="G34" s="32"/>
      <c r="H34" s="32"/>
      <c r="I34" s="32"/>
      <c r="J34" s="32"/>
      <c r="K34" s="32"/>
      <c r="L34" s="32"/>
      <c r="M34" s="32"/>
      <c r="N34" s="32"/>
      <c r="O34" s="33"/>
      <c r="P34" s="33"/>
      <c r="Q34" s="22"/>
      <c r="R34" s="58"/>
    </row>
    <row r="35" spans="1:18" ht="15.75" customHeight="1">
      <c r="A35"/>
      <c r="B35"/>
      <c r="C35" s="40"/>
      <c r="D35" s="41"/>
      <c r="E35" s="29"/>
      <c r="F35" s="32"/>
      <c r="G35" s="32"/>
      <c r="H35" s="32"/>
      <c r="I35" s="32"/>
      <c r="J35" s="32"/>
      <c r="K35" s="32"/>
      <c r="L35" s="32"/>
      <c r="M35" s="32"/>
      <c r="N35" s="32"/>
      <c r="O35" s="33"/>
      <c r="P35" s="33"/>
      <c r="Q35" s="22"/>
      <c r="R35" s="58"/>
    </row>
    <row r="36" spans="1:18" ht="15.75" customHeight="1">
      <c r="A36"/>
      <c r="B36"/>
      <c r="C36"/>
      <c r="D36" s="41"/>
      <c r="E36" s="29"/>
      <c r="F36" s="32"/>
      <c r="G36" s="32"/>
      <c r="H36" s="32"/>
      <c r="I36" s="32"/>
      <c r="J36" s="32"/>
      <c r="K36" s="32"/>
      <c r="L36" s="32"/>
      <c r="M36" s="32"/>
      <c r="N36" s="32"/>
      <c r="O36" s="33"/>
      <c r="P36" s="33"/>
      <c r="Q36" s="22"/>
      <c r="R36" s="58"/>
    </row>
    <row r="37" spans="1:18" ht="15.75" customHeight="1">
      <c r="A37"/>
      <c r="B37"/>
      <c r="C37" s="40"/>
      <c r="D37" s="41"/>
      <c r="E37" s="29"/>
      <c r="F37" s="32"/>
      <c r="G37" s="32"/>
      <c r="H37" s="32"/>
      <c r="I37" s="32"/>
      <c r="J37" s="32"/>
      <c r="K37" s="32"/>
      <c r="L37" s="32"/>
      <c r="M37" s="32"/>
      <c r="N37" s="32"/>
      <c r="O37" s="33"/>
      <c r="P37" s="33"/>
      <c r="Q37" s="22"/>
      <c r="R37" s="58"/>
    </row>
    <row r="38" spans="1:18" ht="15.75" customHeight="1">
      <c r="A38"/>
      <c r="B38"/>
      <c r="C38" s="40"/>
      <c r="D38" s="41"/>
      <c r="E38" s="29"/>
      <c r="F38" s="32"/>
      <c r="G38" s="32"/>
      <c r="H38" s="32"/>
      <c r="I38" s="32"/>
      <c r="J38" s="32"/>
      <c r="K38" s="32"/>
      <c r="L38" s="32"/>
      <c r="M38" s="32"/>
      <c r="N38" s="32"/>
      <c r="O38" s="33"/>
      <c r="P38" s="33"/>
      <c r="Q38" s="22"/>
      <c r="R38" s="58"/>
    </row>
    <row r="39" spans="1:18" ht="15.75" customHeight="1">
      <c r="A39"/>
      <c r="B39"/>
      <c r="C39" s="40"/>
      <c r="D39" s="41"/>
      <c r="E39" s="29"/>
      <c r="F39" s="32"/>
      <c r="G39" s="32"/>
      <c r="H39" s="32"/>
      <c r="I39" s="32"/>
      <c r="J39" s="32"/>
      <c r="K39" s="32"/>
      <c r="L39" s="32"/>
      <c r="M39" s="32"/>
      <c r="N39" s="32"/>
      <c r="O39" s="33"/>
      <c r="P39" s="33"/>
      <c r="Q39" s="22"/>
      <c r="R39" s="58"/>
    </row>
    <row r="40" spans="1:18" ht="15.75" customHeight="1">
      <c r="A40"/>
      <c r="B40"/>
      <c r="C40" s="40"/>
      <c r="D40" s="41"/>
      <c r="E40" s="29"/>
      <c r="F40" s="32"/>
      <c r="G40" s="32"/>
      <c r="H40" s="32"/>
      <c r="I40" s="32"/>
      <c r="J40" s="32"/>
      <c r="K40" s="32"/>
      <c r="L40" s="32"/>
      <c r="M40" s="32"/>
      <c r="N40" s="32"/>
      <c r="O40" s="33"/>
      <c r="P40" s="33"/>
      <c r="Q40" s="22"/>
      <c r="R40" s="58"/>
    </row>
    <row r="41" spans="1:18" ht="15.75" customHeight="1">
      <c r="A41"/>
      <c r="B41"/>
      <c r="C41" s="40"/>
      <c r="D41" s="41"/>
      <c r="E41" s="29"/>
      <c r="F41" s="32"/>
      <c r="G41" s="32"/>
      <c r="H41" s="32"/>
      <c r="I41" s="32"/>
      <c r="J41" s="32"/>
      <c r="K41" s="32"/>
      <c r="L41" s="32"/>
      <c r="M41" s="32"/>
      <c r="N41" s="32"/>
      <c r="O41" s="33"/>
      <c r="P41" s="33"/>
      <c r="Q41" s="22"/>
      <c r="R41" s="58"/>
    </row>
    <row r="42" spans="1:18" ht="15.75" customHeight="1">
      <c r="A42"/>
      <c r="B42"/>
      <c r="C42" s="40"/>
      <c r="D42" s="41"/>
      <c r="E42" s="29"/>
      <c r="F42" s="32"/>
      <c r="G42" s="32"/>
      <c r="H42" s="32"/>
      <c r="I42" s="32"/>
      <c r="J42" s="32"/>
      <c r="K42" s="32"/>
      <c r="L42" s="32"/>
      <c r="M42" s="32"/>
      <c r="N42" s="32"/>
      <c r="O42" s="33"/>
      <c r="P42" s="33"/>
      <c r="Q42" s="22"/>
      <c r="R42" s="58"/>
    </row>
    <row r="43" spans="1:18" ht="15.75" customHeight="1">
      <c r="A43"/>
      <c r="B43"/>
      <c r="C43"/>
      <c r="D43" s="41"/>
      <c r="E43" s="29"/>
      <c r="F43" s="32"/>
      <c r="G43" s="32"/>
      <c r="H43" s="32"/>
      <c r="I43" s="32"/>
      <c r="J43" s="32"/>
      <c r="K43" s="32"/>
      <c r="L43" s="32"/>
      <c r="M43" s="32"/>
      <c r="N43" s="32"/>
      <c r="O43" s="33"/>
      <c r="P43" s="33"/>
      <c r="Q43" s="22"/>
      <c r="R43" s="58"/>
    </row>
    <row r="44" spans="1:18" ht="15.75" customHeight="1">
      <c r="A44"/>
      <c r="B44"/>
      <c r="C44" s="40"/>
      <c r="D44" s="41"/>
      <c r="E44" s="29"/>
      <c r="F44" s="32"/>
      <c r="G44" s="32"/>
      <c r="H44" s="32"/>
      <c r="I44" s="32"/>
      <c r="J44" s="32"/>
      <c r="K44" s="32"/>
      <c r="L44" s="32"/>
      <c r="M44" s="32"/>
      <c r="N44" s="32"/>
      <c r="O44" s="33"/>
      <c r="P44" s="33"/>
      <c r="Q44" s="22"/>
      <c r="R44" s="58"/>
    </row>
    <row r="45" spans="1:18" ht="15.75" customHeight="1">
      <c r="A45"/>
      <c r="B45"/>
      <c r="C45" s="40"/>
      <c r="D45" s="41"/>
      <c r="E45" s="29"/>
      <c r="F45" s="32"/>
      <c r="G45" s="32"/>
      <c r="H45" s="32"/>
      <c r="I45" s="32"/>
      <c r="J45" s="32"/>
      <c r="K45" s="32"/>
      <c r="L45" s="32"/>
      <c r="M45" s="32"/>
      <c r="N45" s="32"/>
      <c r="O45" s="33"/>
      <c r="P45" s="33"/>
      <c r="Q45" s="22"/>
      <c r="R45" s="58"/>
    </row>
    <row r="46" spans="1:18" ht="15.75" customHeight="1">
      <c r="A46"/>
      <c r="B46"/>
      <c r="C46"/>
      <c r="D46" s="41"/>
      <c r="E46" s="29"/>
      <c r="F46" s="32"/>
      <c r="G46" s="32"/>
      <c r="H46" s="32"/>
      <c r="I46" s="32"/>
      <c r="J46" s="32"/>
      <c r="K46" s="32"/>
      <c r="L46" s="32"/>
      <c r="M46" s="32"/>
      <c r="N46" s="32"/>
      <c r="O46" s="33"/>
      <c r="P46" s="33"/>
      <c r="Q46" s="22"/>
      <c r="R46" s="58"/>
    </row>
    <row r="47" spans="1:18" ht="15.75" customHeight="1">
      <c r="A47"/>
      <c r="B47"/>
      <c r="C47" s="40"/>
      <c r="D47" s="41"/>
      <c r="E47" s="29"/>
      <c r="F47" s="32"/>
      <c r="G47" s="32"/>
      <c r="H47" s="32"/>
      <c r="I47" s="32"/>
      <c r="J47" s="32"/>
      <c r="K47" s="32"/>
      <c r="L47" s="32"/>
      <c r="M47" s="32"/>
      <c r="N47" s="32"/>
      <c r="O47" s="33"/>
      <c r="P47" s="33"/>
      <c r="Q47" s="22"/>
      <c r="R47" s="58"/>
    </row>
    <row r="48" spans="1:18" ht="15.75" customHeight="1">
      <c r="A48"/>
      <c r="B48"/>
      <c r="C48" s="40"/>
      <c r="D48" s="41"/>
      <c r="E48" s="29"/>
      <c r="F48" s="32"/>
      <c r="G48" s="32"/>
      <c r="H48" s="32"/>
      <c r="I48" s="32"/>
      <c r="J48" s="32"/>
      <c r="K48" s="32"/>
      <c r="L48" s="32"/>
      <c r="M48" s="32"/>
      <c r="N48" s="32"/>
      <c r="O48" s="33"/>
      <c r="P48" s="33"/>
      <c r="Q48" s="22"/>
      <c r="R48" s="58"/>
    </row>
    <row r="49" spans="1:18" ht="15.75" customHeight="1">
      <c r="A49"/>
      <c r="B49"/>
      <c r="C49" s="40"/>
      <c r="D49" s="41"/>
      <c r="E49" s="29"/>
      <c r="F49" s="32"/>
      <c r="G49" s="32"/>
      <c r="H49" s="32"/>
      <c r="I49" s="32"/>
      <c r="J49" s="32"/>
      <c r="K49" s="32"/>
      <c r="L49" s="32"/>
      <c r="M49" s="32"/>
      <c r="N49" s="32"/>
      <c r="O49" s="33"/>
      <c r="P49" s="33"/>
      <c r="Q49" s="22"/>
      <c r="R49" s="58"/>
    </row>
    <row r="50" spans="1:18" ht="15.75" customHeight="1">
      <c r="A50"/>
      <c r="B50" s="23"/>
      <c r="C50" s="29"/>
      <c r="D50" s="41"/>
      <c r="E50" s="29"/>
      <c r="F50" s="32"/>
      <c r="G50" s="32"/>
      <c r="H50" s="32"/>
      <c r="I50" s="32"/>
      <c r="J50" s="32"/>
      <c r="K50" s="32"/>
      <c r="L50" s="32"/>
      <c r="M50" s="32"/>
      <c r="N50" s="32"/>
      <c r="O50" s="33"/>
      <c r="P50" s="33"/>
      <c r="Q50" s="22"/>
      <c r="R50" s="58"/>
    </row>
    <row r="51" spans="1:18" ht="15.75" customHeight="1">
      <c r="A51"/>
      <c r="B51" s="23"/>
      <c r="C51" s="29"/>
      <c r="D51" s="41"/>
      <c r="E51" s="28"/>
      <c r="F51" s="32"/>
      <c r="G51" s="32"/>
      <c r="H51" s="32"/>
      <c r="I51" s="32"/>
      <c r="J51" s="32"/>
      <c r="K51" s="32"/>
      <c r="L51" s="32"/>
      <c r="M51" s="32"/>
      <c r="N51" s="32"/>
      <c r="O51" s="33"/>
      <c r="P51" s="33"/>
      <c r="Q51" s="22"/>
      <c r="R51" s="58"/>
    </row>
    <row r="52" spans="1:18" ht="15.75" customHeight="1">
      <c r="A52"/>
      <c r="B52" s="23"/>
      <c r="C52"/>
      <c r="D52" s="41"/>
      <c r="E52" s="29"/>
      <c r="F52" s="32"/>
      <c r="G52" s="32"/>
      <c r="H52" s="32"/>
      <c r="I52" s="32"/>
      <c r="J52" s="32"/>
      <c r="K52" s="32"/>
      <c r="L52" s="32"/>
      <c r="M52" s="32"/>
      <c r="N52" s="32"/>
      <c r="O52" s="33"/>
      <c r="P52" s="33"/>
      <c r="Q52" s="22"/>
      <c r="R52" s="58"/>
    </row>
    <row r="53" spans="1:18" ht="15.75" customHeight="1">
      <c r="A53"/>
      <c r="B53" s="23"/>
      <c r="C53" s="29"/>
      <c r="D53" s="41"/>
      <c r="E53" s="29"/>
      <c r="F53" s="32"/>
      <c r="G53" s="32"/>
      <c r="H53" s="32"/>
      <c r="I53" s="32"/>
      <c r="J53" s="32"/>
      <c r="K53" s="32"/>
      <c r="L53" s="32"/>
      <c r="M53" s="32"/>
      <c r="N53" s="32"/>
      <c r="O53" s="33"/>
      <c r="P53" s="33"/>
      <c r="Q53" s="22"/>
      <c r="R53" s="58"/>
    </row>
    <row r="54" spans="1:18" ht="15.75" customHeight="1">
      <c r="A54"/>
      <c r="B54"/>
      <c r="C54"/>
      <c r="D54" s="41"/>
      <c r="E54" s="29"/>
      <c r="F54" s="32"/>
      <c r="G54" s="32"/>
      <c r="H54" s="32"/>
      <c r="I54" s="32"/>
      <c r="J54" s="32"/>
      <c r="K54" s="32"/>
      <c r="L54" s="32"/>
      <c r="M54" s="32"/>
      <c r="N54" s="32"/>
      <c r="O54" s="33"/>
      <c r="P54" s="33"/>
      <c r="Q54" s="22"/>
      <c r="R54" s="58"/>
    </row>
    <row r="55" spans="1:18" ht="15.75" customHeight="1">
      <c r="A55"/>
      <c r="B55"/>
      <c r="C55"/>
      <c r="D55" s="41"/>
      <c r="E55" s="29"/>
      <c r="F55" s="32"/>
      <c r="G55" s="32"/>
      <c r="H55" s="32"/>
      <c r="I55" s="32"/>
      <c r="J55" s="32"/>
      <c r="K55" s="32"/>
      <c r="L55" s="32"/>
      <c r="M55" s="32"/>
      <c r="N55" s="32"/>
      <c r="O55" s="33"/>
      <c r="P55" s="33"/>
      <c r="Q55" s="22"/>
      <c r="R55" s="58"/>
    </row>
    <row r="56" spans="1:18" ht="15.75" customHeight="1">
      <c r="A56" s="29"/>
      <c r="B56"/>
      <c r="C56"/>
      <c r="D56" s="41"/>
      <c r="E56" s="29"/>
      <c r="F56" s="32"/>
      <c r="G56" s="32"/>
      <c r="H56" s="32"/>
      <c r="I56" s="32"/>
      <c r="J56" s="32"/>
      <c r="K56" s="32"/>
      <c r="L56" s="32"/>
      <c r="M56" s="32"/>
      <c r="N56" s="32"/>
      <c r="O56" s="33"/>
      <c r="P56" s="33"/>
      <c r="Q56" s="22"/>
      <c r="R56" s="58"/>
    </row>
    <row r="57" spans="1:18" ht="15.75" customHeight="1">
      <c r="A57" s="29"/>
      <c r="B57"/>
      <c r="C57"/>
      <c r="D57" s="41"/>
      <c r="E57" s="28"/>
      <c r="F57" s="32"/>
      <c r="G57" s="32"/>
      <c r="H57" s="32"/>
      <c r="I57" s="32"/>
      <c r="J57" s="32"/>
      <c r="K57" s="32"/>
      <c r="L57" s="32"/>
      <c r="M57" s="32"/>
      <c r="N57" s="32"/>
      <c r="O57" s="33"/>
      <c r="P57" s="33"/>
      <c r="Q57" s="22"/>
      <c r="R57" s="58"/>
    </row>
    <row r="58" spans="1:18">
      <c r="F58" s="32"/>
      <c r="G58" s="32"/>
      <c r="H58" s="32"/>
      <c r="I58" s="32"/>
      <c r="J58" s="32"/>
      <c r="K58" s="32"/>
      <c r="L58" s="32"/>
      <c r="M58" s="32"/>
      <c r="N58" s="32"/>
      <c r="O58" s="33"/>
      <c r="P58" s="33"/>
      <c r="Q58" s="22"/>
      <c r="R58" s="58"/>
    </row>
    <row r="59" spans="1:18">
      <c r="F59" s="32"/>
      <c r="G59" s="32"/>
      <c r="H59" s="32"/>
      <c r="I59" s="32"/>
      <c r="J59" s="32"/>
      <c r="K59" s="32"/>
      <c r="L59" s="32"/>
      <c r="M59" s="32"/>
      <c r="N59" s="32"/>
      <c r="O59" s="33"/>
      <c r="P59" s="33"/>
      <c r="Q59" s="22"/>
      <c r="R59" s="58"/>
    </row>
    <row r="60" spans="1:18">
      <c r="F60" s="32"/>
      <c r="G60" s="32"/>
      <c r="H60" s="32"/>
      <c r="I60" s="32"/>
      <c r="J60" s="32"/>
      <c r="K60" s="32"/>
      <c r="L60" s="32"/>
      <c r="M60" s="32"/>
      <c r="N60" s="32"/>
      <c r="O60" s="33"/>
      <c r="P60" s="33"/>
      <c r="Q60" s="22"/>
      <c r="R60" s="58"/>
    </row>
    <row r="61" spans="1:18">
      <c r="F61" s="32"/>
      <c r="G61" s="32"/>
      <c r="H61" s="32"/>
      <c r="I61" s="32"/>
      <c r="J61" s="32"/>
      <c r="K61" s="32"/>
      <c r="L61" s="32"/>
      <c r="M61" s="32"/>
      <c r="N61" s="32"/>
      <c r="O61" s="33"/>
      <c r="P61" s="33"/>
      <c r="Q61" s="22"/>
      <c r="R61" s="58"/>
    </row>
    <row r="62" spans="1:18">
      <c r="F62" s="32"/>
      <c r="G62" s="32"/>
      <c r="H62" s="32"/>
      <c r="I62" s="32"/>
      <c r="J62" s="32"/>
      <c r="K62" s="32"/>
      <c r="L62" s="32"/>
      <c r="M62" s="32"/>
      <c r="N62" s="32"/>
      <c r="O62" s="33"/>
      <c r="P62" s="33"/>
      <c r="Q62" s="22"/>
      <c r="R62" s="58"/>
    </row>
    <row r="63" spans="1:18">
      <c r="F63" s="32"/>
      <c r="G63" s="32"/>
      <c r="H63" s="32"/>
      <c r="I63" s="32"/>
      <c r="J63" s="32"/>
      <c r="K63" s="32"/>
      <c r="L63" s="32"/>
      <c r="M63" s="32"/>
      <c r="N63" s="32"/>
      <c r="O63" s="33"/>
      <c r="P63" s="33"/>
      <c r="Q63" s="22"/>
      <c r="R63" s="58"/>
    </row>
    <row r="64" spans="1:18">
      <c r="F64" s="32"/>
      <c r="G64" s="32"/>
      <c r="H64" s="32"/>
      <c r="I64" s="32"/>
      <c r="J64" s="32"/>
      <c r="K64" s="32"/>
      <c r="L64" s="32"/>
      <c r="M64" s="32"/>
      <c r="N64" s="32"/>
      <c r="O64" s="33"/>
      <c r="P64" s="33"/>
      <c r="Q64" s="22"/>
      <c r="R64" s="58"/>
    </row>
    <row r="65" spans="6:18">
      <c r="F65" s="32"/>
      <c r="G65" s="32"/>
      <c r="H65" s="32"/>
      <c r="I65" s="32"/>
      <c r="J65" s="32"/>
      <c r="K65" s="32"/>
      <c r="L65" s="32"/>
      <c r="M65" s="32"/>
      <c r="N65" s="32"/>
      <c r="O65" s="33"/>
      <c r="P65" s="33"/>
      <c r="Q65" s="22"/>
      <c r="R65" s="58"/>
    </row>
    <row r="66" spans="6:18">
      <c r="F66" s="32"/>
      <c r="G66" s="32"/>
      <c r="H66" s="32"/>
      <c r="I66" s="32"/>
      <c r="J66" s="32"/>
      <c r="K66" s="32"/>
      <c r="L66" s="32"/>
      <c r="M66" s="32"/>
      <c r="N66" s="32"/>
      <c r="O66" s="33"/>
      <c r="P66" s="33"/>
      <c r="Q66" s="22"/>
      <c r="R66" s="58"/>
    </row>
    <row r="67" spans="6:18">
      <c r="F67" s="32"/>
      <c r="G67" s="32"/>
      <c r="H67" s="32"/>
      <c r="I67" s="32"/>
      <c r="J67" s="32"/>
      <c r="K67" s="32"/>
      <c r="L67" s="32"/>
      <c r="M67" s="32"/>
      <c r="N67" s="32"/>
      <c r="O67" s="33"/>
      <c r="P67" s="33"/>
      <c r="Q67" s="22"/>
      <c r="R67" s="58"/>
    </row>
    <row r="68" spans="6:18">
      <c r="F68" s="32"/>
      <c r="G68" s="32"/>
      <c r="H68" s="32"/>
      <c r="I68" s="32"/>
      <c r="J68" s="32"/>
      <c r="K68" s="32"/>
      <c r="L68" s="32"/>
      <c r="M68" s="32"/>
      <c r="N68" s="32"/>
      <c r="O68" s="33"/>
      <c r="P68" s="33"/>
      <c r="Q68" s="22"/>
      <c r="R68" s="58"/>
    </row>
    <row r="69" spans="6:18">
      <c r="F69" s="32"/>
      <c r="G69" s="32"/>
      <c r="H69" s="32"/>
      <c r="I69" s="32"/>
      <c r="J69" s="32"/>
      <c r="K69" s="32"/>
      <c r="L69" s="32"/>
      <c r="M69" s="32"/>
      <c r="N69" s="32"/>
      <c r="O69" s="33"/>
      <c r="P69" s="33"/>
      <c r="Q69" s="22"/>
      <c r="R69" s="58"/>
    </row>
    <row r="70" spans="6:18">
      <c r="F70" s="32"/>
      <c r="G70" s="32"/>
      <c r="H70" s="32"/>
      <c r="I70" s="32"/>
      <c r="J70" s="32"/>
      <c r="K70" s="32"/>
      <c r="L70" s="32"/>
      <c r="M70" s="32"/>
      <c r="N70" s="32"/>
      <c r="O70" s="33"/>
      <c r="P70" s="33"/>
      <c r="Q70" s="22"/>
      <c r="R70" s="58"/>
    </row>
    <row r="71" spans="6:18">
      <c r="F71" s="32"/>
      <c r="G71" s="32"/>
      <c r="H71" s="32"/>
      <c r="I71" s="32"/>
      <c r="J71" s="32"/>
      <c r="K71" s="32"/>
      <c r="L71" s="32"/>
      <c r="M71" s="32"/>
      <c r="N71" s="32"/>
      <c r="O71" s="33"/>
      <c r="P71" s="33"/>
      <c r="Q71" s="22"/>
      <c r="R71" s="58"/>
    </row>
    <row r="72" spans="6:18">
      <c r="F72" s="32"/>
      <c r="G72" s="32"/>
      <c r="H72" s="32"/>
      <c r="I72" s="32"/>
      <c r="J72" s="32"/>
      <c r="K72" s="32"/>
      <c r="L72" s="32"/>
      <c r="M72" s="32"/>
      <c r="N72" s="32"/>
      <c r="O72" s="33"/>
      <c r="P72" s="33"/>
      <c r="Q72" s="22"/>
      <c r="R72" s="58"/>
    </row>
    <row r="73" spans="6:18">
      <c r="F73" s="32"/>
      <c r="G73" s="32"/>
      <c r="H73" s="32"/>
      <c r="I73" s="32"/>
      <c r="J73" s="32"/>
      <c r="K73" s="32"/>
      <c r="L73" s="32"/>
      <c r="M73" s="32"/>
      <c r="N73" s="32"/>
      <c r="O73" s="33"/>
      <c r="P73" s="33"/>
      <c r="Q73" s="22"/>
      <c r="R73" s="58"/>
    </row>
    <row r="74" spans="6:18">
      <c r="F74" s="32"/>
      <c r="G74" s="32"/>
      <c r="H74" s="32"/>
      <c r="I74" s="32"/>
      <c r="J74" s="32"/>
      <c r="K74" s="32"/>
      <c r="L74" s="32"/>
      <c r="M74" s="32"/>
      <c r="N74" s="32"/>
      <c r="O74" s="33"/>
      <c r="P74" s="33"/>
      <c r="Q74" s="22"/>
      <c r="R74" s="58"/>
    </row>
    <row r="75" spans="6:18">
      <c r="F75" s="32"/>
      <c r="G75" s="32"/>
      <c r="H75" s="32"/>
      <c r="I75" s="32"/>
      <c r="J75" s="32"/>
      <c r="K75" s="32"/>
      <c r="L75" s="32"/>
      <c r="M75" s="32"/>
      <c r="N75" s="32"/>
      <c r="O75" s="33"/>
      <c r="P75" s="33"/>
      <c r="Q75" s="22"/>
      <c r="R75" s="58"/>
    </row>
    <row r="76" spans="6:18">
      <c r="F76" s="32"/>
      <c r="G76" s="32"/>
      <c r="H76" s="32"/>
      <c r="I76" s="32"/>
      <c r="J76" s="32"/>
      <c r="K76" s="32"/>
      <c r="L76" s="32"/>
      <c r="M76" s="32"/>
      <c r="N76" s="32"/>
      <c r="O76" s="33"/>
      <c r="P76" s="33"/>
      <c r="Q76" s="22"/>
      <c r="R76" s="58"/>
    </row>
    <row r="77" spans="6:18">
      <c r="F77" s="32"/>
      <c r="G77" s="32"/>
      <c r="H77" s="32"/>
      <c r="I77" s="32"/>
      <c r="J77" s="32"/>
      <c r="K77" s="32"/>
      <c r="L77" s="32"/>
      <c r="M77" s="32"/>
      <c r="N77" s="32"/>
      <c r="O77" s="33"/>
      <c r="P77" s="33"/>
      <c r="Q77" s="22"/>
      <c r="R77" s="58"/>
    </row>
    <row r="78" spans="6:18">
      <c r="F78" s="32"/>
      <c r="G78" s="32"/>
      <c r="H78" s="32"/>
      <c r="I78" s="32"/>
      <c r="J78" s="32"/>
      <c r="K78" s="32"/>
      <c r="L78" s="32"/>
      <c r="M78" s="32"/>
      <c r="N78" s="32"/>
      <c r="O78" s="33"/>
      <c r="P78" s="33"/>
      <c r="Q78" s="22"/>
      <c r="R78" s="58"/>
    </row>
    <row r="79" spans="6:18">
      <c r="F79" s="32"/>
      <c r="G79" s="32"/>
      <c r="H79" s="32"/>
      <c r="I79" s="32"/>
      <c r="J79" s="32"/>
      <c r="K79" s="32"/>
      <c r="L79" s="32"/>
      <c r="M79" s="32"/>
      <c r="N79" s="32"/>
      <c r="O79" s="33"/>
      <c r="P79" s="33"/>
      <c r="Q79" s="22"/>
      <c r="R79" s="58"/>
    </row>
    <row r="80" spans="6:18">
      <c r="F80" s="32"/>
      <c r="G80" s="32"/>
      <c r="H80" s="32"/>
      <c r="I80" s="32"/>
      <c r="J80" s="32"/>
      <c r="K80" s="32"/>
      <c r="L80" s="32"/>
      <c r="M80" s="32"/>
      <c r="N80" s="32"/>
      <c r="O80" s="33"/>
      <c r="P80" s="33"/>
      <c r="Q80" s="22"/>
      <c r="R80" s="58"/>
    </row>
    <row r="81" spans="1:18">
      <c r="F81" s="32"/>
      <c r="G81" s="32"/>
      <c r="H81" s="32"/>
      <c r="I81" s="32"/>
      <c r="J81" s="32"/>
      <c r="K81" s="32"/>
      <c r="L81" s="32"/>
      <c r="M81" s="32"/>
      <c r="N81" s="32"/>
      <c r="O81" s="33"/>
      <c r="P81" s="33"/>
      <c r="Q81" s="22"/>
      <c r="R81" s="58"/>
    </row>
    <row r="82" spans="1:18">
      <c r="F82" s="32"/>
      <c r="G82" s="32"/>
      <c r="H82" s="32"/>
      <c r="I82" s="32"/>
      <c r="J82" s="32"/>
      <c r="K82" s="32"/>
      <c r="L82" s="32"/>
      <c r="M82" s="32"/>
      <c r="N82" s="32"/>
      <c r="O82" s="33"/>
      <c r="P82" s="33"/>
      <c r="Q82" s="22"/>
      <c r="R82" s="58"/>
    </row>
    <row r="83" spans="1:18">
      <c r="A83" s="29"/>
      <c r="B83" s="29"/>
      <c r="C83"/>
      <c r="D83" s="29"/>
      <c r="E83" s="29"/>
      <c r="F83" s="32"/>
      <c r="G83" s="32"/>
      <c r="H83" s="32"/>
      <c r="I83" s="32"/>
      <c r="J83" s="32"/>
      <c r="K83" s="32"/>
      <c r="L83" s="32"/>
      <c r="M83" s="32"/>
      <c r="N83" s="32"/>
      <c r="O83" s="33"/>
      <c r="P83" s="33"/>
      <c r="Q83" s="22"/>
      <c r="R83" s="58"/>
    </row>
    <row r="84" spans="1:18">
      <c r="A84" s="29"/>
      <c r="B84" s="29"/>
      <c r="C84"/>
      <c r="D84" s="29"/>
      <c r="E84" s="29"/>
      <c r="F84" s="32"/>
      <c r="G84" s="32"/>
      <c r="H84" s="32"/>
      <c r="I84" s="32"/>
      <c r="J84" s="32"/>
      <c r="K84" s="32"/>
      <c r="L84" s="32"/>
      <c r="M84" s="32"/>
      <c r="N84" s="32"/>
      <c r="O84" s="33"/>
      <c r="P84" s="33"/>
      <c r="Q84" s="22"/>
      <c r="R84" s="58"/>
    </row>
    <row r="85" spans="1:18">
      <c r="A85" s="29"/>
      <c r="B85" s="29"/>
      <c r="C85"/>
      <c r="D85" s="29"/>
      <c r="E85" s="29"/>
      <c r="F85" s="32"/>
      <c r="G85" s="32"/>
      <c r="H85" s="32"/>
      <c r="I85" s="32"/>
      <c r="J85" s="32"/>
      <c r="K85" s="32"/>
      <c r="L85" s="32"/>
      <c r="M85" s="32"/>
      <c r="N85" s="32"/>
      <c r="O85" s="33"/>
      <c r="P85" s="33"/>
      <c r="Q85" s="22"/>
      <c r="R85" s="58"/>
    </row>
    <row r="86" spans="1:18">
      <c r="F86" s="32"/>
      <c r="G86" s="32"/>
      <c r="H86" s="32"/>
      <c r="I86" s="32"/>
      <c r="J86" s="32"/>
      <c r="K86" s="32"/>
      <c r="L86" s="32"/>
      <c r="M86" s="32"/>
      <c r="N86" s="32"/>
      <c r="O86" s="33"/>
      <c r="P86" s="33"/>
      <c r="Q86" s="22"/>
      <c r="R86" s="58"/>
    </row>
    <row r="87" spans="1:18">
      <c r="F87" s="32"/>
      <c r="G87" s="32"/>
      <c r="H87" s="32"/>
      <c r="I87" s="32"/>
      <c r="J87" s="32"/>
      <c r="K87" s="32"/>
      <c r="L87" s="32"/>
      <c r="M87" s="32"/>
      <c r="N87" s="32"/>
      <c r="O87" s="33"/>
      <c r="P87" s="33"/>
      <c r="Q87" s="22"/>
      <c r="R87" s="58"/>
    </row>
    <row r="88" spans="1:18">
      <c r="F88" s="32"/>
      <c r="G88" s="32"/>
      <c r="H88" s="32"/>
      <c r="I88" s="32"/>
      <c r="J88" s="32"/>
      <c r="K88" s="32"/>
      <c r="L88" s="32"/>
      <c r="M88" s="32"/>
      <c r="N88" s="32"/>
      <c r="O88" s="33"/>
      <c r="P88" s="33"/>
      <c r="Q88" s="22"/>
      <c r="R88" s="58"/>
    </row>
    <row r="89" spans="1:18">
      <c r="F89" s="32"/>
      <c r="G89" s="32"/>
      <c r="H89" s="32"/>
      <c r="I89" s="32"/>
      <c r="J89" s="32"/>
      <c r="K89" s="32"/>
      <c r="L89" s="32"/>
      <c r="M89" s="32"/>
      <c r="N89" s="32"/>
      <c r="O89" s="33"/>
      <c r="P89" s="33"/>
      <c r="Q89" s="22"/>
      <c r="R89" s="58"/>
    </row>
    <row r="90" spans="1:18">
      <c r="F90" s="32"/>
      <c r="G90" s="32"/>
      <c r="H90" s="32"/>
      <c r="I90" s="32"/>
      <c r="J90" s="32"/>
      <c r="K90" s="32"/>
      <c r="L90" s="32"/>
      <c r="M90" s="32"/>
      <c r="N90" s="32"/>
      <c r="O90" s="33"/>
      <c r="P90" s="33"/>
      <c r="Q90" s="22"/>
      <c r="R90" s="58"/>
    </row>
    <row r="91" spans="1:18">
      <c r="F91" s="32"/>
      <c r="G91" s="32"/>
      <c r="H91" s="32"/>
      <c r="I91" s="32"/>
      <c r="J91" s="32"/>
      <c r="K91" s="32"/>
      <c r="L91" s="32"/>
      <c r="M91" s="32"/>
      <c r="N91" s="32"/>
      <c r="O91" s="33"/>
      <c r="P91" s="33"/>
      <c r="Q91" s="22"/>
      <c r="R91" s="58"/>
    </row>
    <row r="92" spans="1:18">
      <c r="F92" s="32"/>
      <c r="G92" s="32"/>
      <c r="H92" s="32"/>
      <c r="I92" s="32"/>
      <c r="J92" s="32"/>
      <c r="K92" s="32"/>
      <c r="L92" s="32"/>
      <c r="M92" s="32"/>
      <c r="N92" s="32"/>
      <c r="O92" s="33"/>
      <c r="P92" s="33"/>
      <c r="Q92" s="22"/>
      <c r="R92" s="58"/>
    </row>
    <row r="93" spans="1:18">
      <c r="F93" s="32"/>
      <c r="G93" s="32"/>
      <c r="H93" s="32"/>
      <c r="I93" s="32"/>
      <c r="J93" s="32"/>
      <c r="K93" s="32"/>
      <c r="L93" s="32"/>
      <c r="M93" s="32"/>
      <c r="N93" s="32"/>
      <c r="O93" s="33"/>
      <c r="P93" s="33"/>
      <c r="Q93" s="22"/>
      <c r="R93" s="58"/>
    </row>
    <row r="94" spans="1:18" s="59" customFormat="1">
      <c r="A94" s="11"/>
      <c r="B94" s="11"/>
      <c r="C94" s="11"/>
      <c r="D94" s="11"/>
      <c r="E94" s="11"/>
      <c r="F94" s="32"/>
      <c r="G94" s="32"/>
      <c r="H94" s="32"/>
      <c r="I94" s="32"/>
      <c r="J94" s="32"/>
      <c r="K94" s="32"/>
      <c r="L94" s="32"/>
      <c r="M94" s="32"/>
      <c r="N94" s="32"/>
      <c r="O94" s="33"/>
      <c r="P94" s="33"/>
      <c r="Q94" s="22"/>
      <c r="R94" s="58"/>
    </row>
    <row r="95" spans="1:18">
      <c r="F95" s="32"/>
      <c r="G95" s="32"/>
      <c r="H95" s="32"/>
      <c r="I95" s="32"/>
      <c r="J95" s="32"/>
      <c r="K95" s="32"/>
      <c r="L95" s="32"/>
      <c r="M95" s="32"/>
      <c r="N95" s="32"/>
      <c r="O95" s="33"/>
      <c r="P95" s="33"/>
      <c r="Q95" s="22"/>
      <c r="R95" s="58"/>
    </row>
    <row r="96" spans="1:18">
      <c r="F96" s="32"/>
      <c r="G96" s="32"/>
      <c r="H96" s="32"/>
      <c r="I96" s="32"/>
      <c r="J96" s="32"/>
      <c r="K96" s="32"/>
      <c r="L96" s="32"/>
      <c r="M96" s="32"/>
      <c r="N96" s="32"/>
      <c r="O96" s="33"/>
      <c r="P96" s="33"/>
      <c r="Q96" s="22"/>
      <c r="R96" s="58"/>
    </row>
    <row r="97" spans="1:18">
      <c r="F97" s="32"/>
      <c r="G97" s="32"/>
      <c r="H97" s="32"/>
      <c r="I97" s="32"/>
      <c r="J97" s="32"/>
      <c r="K97" s="32"/>
      <c r="L97" s="32"/>
      <c r="M97" s="32"/>
      <c r="N97" s="32"/>
      <c r="O97" s="33"/>
      <c r="P97" s="33"/>
      <c r="Q97" s="22"/>
      <c r="R97" s="58"/>
    </row>
    <row r="98" spans="1:18">
      <c r="F98" s="32"/>
      <c r="G98" s="32"/>
      <c r="H98" s="32"/>
      <c r="I98" s="32"/>
      <c r="J98" s="32"/>
      <c r="K98" s="32"/>
      <c r="L98" s="32"/>
      <c r="M98" s="32"/>
      <c r="N98" s="32"/>
      <c r="O98" s="33"/>
      <c r="P98" s="33"/>
      <c r="Q98" s="22"/>
      <c r="R98" s="58"/>
    </row>
    <row r="99" spans="1:18">
      <c r="F99" s="32"/>
      <c r="G99" s="32"/>
      <c r="H99" s="32"/>
      <c r="I99" s="32"/>
      <c r="J99" s="32"/>
      <c r="K99" s="32"/>
      <c r="L99" s="32"/>
      <c r="M99" s="32"/>
      <c r="N99" s="32"/>
      <c r="O99" s="33"/>
      <c r="P99" s="33"/>
      <c r="Q99" s="22"/>
      <c r="R99" s="58"/>
    </row>
    <row r="100" spans="1:18">
      <c r="F100" s="32"/>
      <c r="G100" s="32"/>
      <c r="H100" s="32"/>
      <c r="I100" s="32"/>
      <c r="J100" s="32"/>
      <c r="K100" s="32"/>
      <c r="L100" s="32"/>
      <c r="M100" s="32"/>
      <c r="N100" s="32"/>
      <c r="O100" s="33"/>
      <c r="P100" s="33"/>
      <c r="Q100" s="22"/>
      <c r="R100" s="58"/>
    </row>
    <row r="101" spans="1:18">
      <c r="A101" s="29"/>
      <c r="B101" s="29"/>
      <c r="C101"/>
      <c r="D101" s="29"/>
      <c r="E101" s="29"/>
      <c r="F101" s="32"/>
      <c r="G101" s="32"/>
      <c r="H101" s="32"/>
      <c r="I101" s="32"/>
      <c r="J101" s="32"/>
      <c r="K101" s="32"/>
      <c r="L101" s="32"/>
      <c r="M101" s="32"/>
      <c r="N101" s="32"/>
      <c r="O101" s="33"/>
      <c r="P101" s="33"/>
      <c r="Q101" s="22"/>
      <c r="R101" s="58"/>
    </row>
    <row r="103" spans="1:18"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</row>
  </sheetData>
  <autoFilter ref="A1:R8"/>
  <phoneticPr fontId="1" type="noConversion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D103"/>
  <sheetViews>
    <sheetView zoomScaleNormal="100" workbookViewId="0">
      <selection activeCell="D8" sqref="D8"/>
    </sheetView>
  </sheetViews>
  <sheetFormatPr defaultRowHeight="15" customHeight="1"/>
  <cols>
    <col min="1" max="1" width="15.5" style="19" customWidth="1"/>
    <col min="2" max="2" width="12.75" style="8" customWidth="1"/>
    <col min="3" max="3" width="15.375" customWidth="1"/>
    <col min="4" max="216" width="8.875" style="16"/>
    <col min="217" max="217" width="10.875" style="16" customWidth="1"/>
    <col min="218" max="218" width="9.625" style="16" customWidth="1"/>
    <col min="219" max="219" width="12" style="16" bestFit="1" customWidth="1"/>
    <col min="220" max="222" width="12" style="16" customWidth="1"/>
    <col min="223" max="223" width="12.25" style="16" customWidth="1"/>
    <col min="224" max="224" width="13.625" style="16" customWidth="1"/>
    <col min="225" max="225" width="15.25" style="16" bestFit="1" customWidth="1"/>
    <col min="226" max="226" width="8.75" style="16" customWidth="1"/>
    <col min="227" max="227" width="8.875" style="16" customWidth="1"/>
    <col min="228" max="228" width="9.75" style="16" customWidth="1"/>
    <col min="229" max="230" width="8.75" style="16" customWidth="1"/>
    <col min="231" max="231" width="12.625" style="16" customWidth="1"/>
    <col min="232" max="232" width="11.75" style="16" bestFit="1" customWidth="1"/>
    <col min="233" max="236" width="0" style="16" hidden="1" customWidth="1"/>
    <col min="237" max="239" width="11.25" style="16" customWidth="1"/>
    <col min="240" max="240" width="11" style="16" customWidth="1"/>
    <col min="241" max="242" width="11.25" style="16" customWidth="1"/>
    <col min="243" max="246" width="0" style="16" hidden="1" customWidth="1"/>
    <col min="247" max="247" width="13.375" style="16" customWidth="1"/>
    <col min="248" max="248" width="10.375" style="16" customWidth="1"/>
    <col min="249" max="249" width="20.625" style="16" bestFit="1" customWidth="1"/>
    <col min="250" max="250" width="22.625" style="16" customWidth="1"/>
    <col min="251" max="472" width="8.875" style="16"/>
    <col min="473" max="473" width="10.875" style="16" customWidth="1"/>
    <col min="474" max="474" width="9.625" style="16" customWidth="1"/>
    <col min="475" max="475" width="12" style="16" bestFit="1" customWidth="1"/>
    <col min="476" max="478" width="12" style="16" customWidth="1"/>
    <col min="479" max="479" width="12.25" style="16" customWidth="1"/>
    <col min="480" max="480" width="13.625" style="16" customWidth="1"/>
    <col min="481" max="481" width="15.25" style="16" bestFit="1" customWidth="1"/>
    <col min="482" max="482" width="8.75" style="16" customWidth="1"/>
    <col min="483" max="483" width="8.875" style="16" customWidth="1"/>
    <col min="484" max="484" width="9.75" style="16" customWidth="1"/>
    <col min="485" max="486" width="8.75" style="16" customWidth="1"/>
    <col min="487" max="487" width="12.625" style="16" customWidth="1"/>
    <col min="488" max="488" width="11.75" style="16" bestFit="1" customWidth="1"/>
    <col min="489" max="492" width="0" style="16" hidden="1" customWidth="1"/>
    <col min="493" max="495" width="11.25" style="16" customWidth="1"/>
    <col min="496" max="496" width="11" style="16" customWidth="1"/>
    <col min="497" max="498" width="11.25" style="16" customWidth="1"/>
    <col min="499" max="502" width="0" style="16" hidden="1" customWidth="1"/>
    <col min="503" max="503" width="13.375" style="16" customWidth="1"/>
    <col min="504" max="504" width="10.375" style="16" customWidth="1"/>
    <col min="505" max="505" width="20.625" style="16" bestFit="1" customWidth="1"/>
    <col min="506" max="506" width="22.625" style="16" customWidth="1"/>
    <col min="507" max="728" width="8.875" style="16"/>
    <col min="729" max="729" width="10.875" style="16" customWidth="1"/>
    <col min="730" max="730" width="9.625" style="16" customWidth="1"/>
    <col min="731" max="731" width="12" style="16" bestFit="1" customWidth="1"/>
    <col min="732" max="734" width="12" style="16" customWidth="1"/>
    <col min="735" max="735" width="12.25" style="16" customWidth="1"/>
    <col min="736" max="736" width="13.625" style="16" customWidth="1"/>
    <col min="737" max="737" width="15.25" style="16" bestFit="1" customWidth="1"/>
    <col min="738" max="738" width="8.75" style="16" customWidth="1"/>
    <col min="739" max="739" width="8.875" style="16" customWidth="1"/>
    <col min="740" max="740" width="9.75" style="16" customWidth="1"/>
    <col min="741" max="742" width="8.75" style="16" customWidth="1"/>
    <col min="743" max="743" width="12.625" style="16" customWidth="1"/>
    <col min="744" max="744" width="11.75" style="16" bestFit="1" customWidth="1"/>
    <col min="745" max="748" width="0" style="16" hidden="1" customWidth="1"/>
    <col min="749" max="751" width="11.25" style="16" customWidth="1"/>
    <col min="752" max="752" width="11" style="16" customWidth="1"/>
    <col min="753" max="754" width="11.25" style="16" customWidth="1"/>
    <col min="755" max="758" width="0" style="16" hidden="1" customWidth="1"/>
    <col min="759" max="759" width="13.375" style="16" customWidth="1"/>
    <col min="760" max="760" width="10.375" style="16" customWidth="1"/>
    <col min="761" max="761" width="20.625" style="16" bestFit="1" customWidth="1"/>
    <col min="762" max="762" width="22.625" style="16" customWidth="1"/>
    <col min="763" max="984" width="8.875" style="16"/>
    <col min="985" max="985" width="10.875" style="16" customWidth="1"/>
    <col min="986" max="986" width="9.625" style="16" customWidth="1"/>
    <col min="987" max="987" width="12" style="16" bestFit="1" customWidth="1"/>
    <col min="988" max="990" width="12" style="16" customWidth="1"/>
    <col min="991" max="991" width="12.25" style="16" customWidth="1"/>
    <col min="992" max="992" width="13.625" style="16" customWidth="1"/>
    <col min="993" max="993" width="15.25" style="16" bestFit="1" customWidth="1"/>
    <col min="994" max="994" width="8.75" style="16" customWidth="1"/>
    <col min="995" max="995" width="8.875" style="16" customWidth="1"/>
    <col min="996" max="996" width="9.75" style="16" customWidth="1"/>
    <col min="997" max="998" width="8.75" style="16" customWidth="1"/>
    <col min="999" max="999" width="12.625" style="16" customWidth="1"/>
    <col min="1000" max="1000" width="11.75" style="16" bestFit="1" customWidth="1"/>
    <col min="1001" max="1004" width="0" style="16" hidden="1" customWidth="1"/>
    <col min="1005" max="1007" width="11.25" style="16" customWidth="1"/>
    <col min="1008" max="1008" width="11" style="16" customWidth="1"/>
    <col min="1009" max="1010" width="11.25" style="16" customWidth="1"/>
    <col min="1011" max="1014" width="0" style="16" hidden="1" customWidth="1"/>
    <col min="1015" max="1015" width="13.375" style="16" customWidth="1"/>
    <col min="1016" max="1016" width="10.375" style="16" customWidth="1"/>
    <col min="1017" max="1017" width="20.625" style="16" bestFit="1" customWidth="1"/>
    <col min="1018" max="1018" width="22.625" style="16" customWidth="1"/>
    <col min="1019" max="1240" width="8.875" style="16"/>
    <col min="1241" max="1241" width="10.875" style="16" customWidth="1"/>
    <col min="1242" max="1242" width="9.625" style="16" customWidth="1"/>
    <col min="1243" max="1243" width="12" style="16" bestFit="1" customWidth="1"/>
    <col min="1244" max="1246" width="12" style="16" customWidth="1"/>
    <col min="1247" max="1247" width="12.25" style="16" customWidth="1"/>
    <col min="1248" max="1248" width="13.625" style="16" customWidth="1"/>
    <col min="1249" max="1249" width="15.25" style="16" bestFit="1" customWidth="1"/>
    <col min="1250" max="1250" width="8.75" style="16" customWidth="1"/>
    <col min="1251" max="1251" width="8.875" style="16" customWidth="1"/>
    <col min="1252" max="1252" width="9.75" style="16" customWidth="1"/>
    <col min="1253" max="1254" width="8.75" style="16" customWidth="1"/>
    <col min="1255" max="1255" width="12.625" style="16" customWidth="1"/>
    <col min="1256" max="1256" width="11.75" style="16" bestFit="1" customWidth="1"/>
    <col min="1257" max="1260" width="0" style="16" hidden="1" customWidth="1"/>
    <col min="1261" max="1263" width="11.25" style="16" customWidth="1"/>
    <col min="1264" max="1264" width="11" style="16" customWidth="1"/>
    <col min="1265" max="1266" width="11.25" style="16" customWidth="1"/>
    <col min="1267" max="1270" width="0" style="16" hidden="1" customWidth="1"/>
    <col min="1271" max="1271" width="13.375" style="16" customWidth="1"/>
    <col min="1272" max="1272" width="10.375" style="16" customWidth="1"/>
    <col min="1273" max="1273" width="20.625" style="16" bestFit="1" customWidth="1"/>
    <col min="1274" max="1274" width="22.625" style="16" customWidth="1"/>
    <col min="1275" max="1496" width="8.875" style="16"/>
    <col min="1497" max="1497" width="10.875" style="16" customWidth="1"/>
    <col min="1498" max="1498" width="9.625" style="16" customWidth="1"/>
    <col min="1499" max="1499" width="12" style="16" bestFit="1" customWidth="1"/>
    <col min="1500" max="1502" width="12" style="16" customWidth="1"/>
    <col min="1503" max="1503" width="12.25" style="16" customWidth="1"/>
    <col min="1504" max="1504" width="13.625" style="16" customWidth="1"/>
    <col min="1505" max="1505" width="15.25" style="16" bestFit="1" customWidth="1"/>
    <col min="1506" max="1506" width="8.75" style="16" customWidth="1"/>
    <col min="1507" max="1507" width="8.875" style="16" customWidth="1"/>
    <col min="1508" max="1508" width="9.75" style="16" customWidth="1"/>
    <col min="1509" max="1510" width="8.75" style="16" customWidth="1"/>
    <col min="1511" max="1511" width="12.625" style="16" customWidth="1"/>
    <col min="1512" max="1512" width="11.75" style="16" bestFit="1" customWidth="1"/>
    <col min="1513" max="1516" width="0" style="16" hidden="1" customWidth="1"/>
    <col min="1517" max="1519" width="11.25" style="16" customWidth="1"/>
    <col min="1520" max="1520" width="11" style="16" customWidth="1"/>
    <col min="1521" max="1522" width="11.25" style="16" customWidth="1"/>
    <col min="1523" max="1526" width="0" style="16" hidden="1" customWidth="1"/>
    <col min="1527" max="1527" width="13.375" style="16" customWidth="1"/>
    <col min="1528" max="1528" width="10.375" style="16" customWidth="1"/>
    <col min="1529" max="1529" width="20.625" style="16" bestFit="1" customWidth="1"/>
    <col min="1530" max="1530" width="22.625" style="16" customWidth="1"/>
    <col min="1531" max="1752" width="8.875" style="16"/>
    <col min="1753" max="1753" width="10.875" style="16" customWidth="1"/>
    <col min="1754" max="1754" width="9.625" style="16" customWidth="1"/>
    <col min="1755" max="1755" width="12" style="16" bestFit="1" customWidth="1"/>
    <col min="1756" max="1758" width="12" style="16" customWidth="1"/>
    <col min="1759" max="1759" width="12.25" style="16" customWidth="1"/>
    <col min="1760" max="1760" width="13.625" style="16" customWidth="1"/>
    <col min="1761" max="1761" width="15.25" style="16" bestFit="1" customWidth="1"/>
    <col min="1762" max="1762" width="8.75" style="16" customWidth="1"/>
    <col min="1763" max="1763" width="8.875" style="16" customWidth="1"/>
    <col min="1764" max="1764" width="9.75" style="16" customWidth="1"/>
    <col min="1765" max="1766" width="8.75" style="16" customWidth="1"/>
    <col min="1767" max="1767" width="12.625" style="16" customWidth="1"/>
    <col min="1768" max="1768" width="11.75" style="16" bestFit="1" customWidth="1"/>
    <col min="1769" max="1772" width="0" style="16" hidden="1" customWidth="1"/>
    <col min="1773" max="1775" width="11.25" style="16" customWidth="1"/>
    <col min="1776" max="1776" width="11" style="16" customWidth="1"/>
    <col min="1777" max="1778" width="11.25" style="16" customWidth="1"/>
    <col min="1779" max="1782" width="0" style="16" hidden="1" customWidth="1"/>
    <col min="1783" max="1783" width="13.375" style="16" customWidth="1"/>
    <col min="1784" max="1784" width="10.375" style="16" customWidth="1"/>
    <col min="1785" max="1785" width="20.625" style="16" bestFit="1" customWidth="1"/>
    <col min="1786" max="1786" width="22.625" style="16" customWidth="1"/>
    <col min="1787" max="2008" width="8.875" style="16"/>
    <col min="2009" max="2009" width="10.875" style="16" customWidth="1"/>
    <col min="2010" max="2010" width="9.625" style="16" customWidth="1"/>
    <col min="2011" max="2011" width="12" style="16" bestFit="1" customWidth="1"/>
    <col min="2012" max="2014" width="12" style="16" customWidth="1"/>
    <col min="2015" max="2015" width="12.25" style="16" customWidth="1"/>
    <col min="2016" max="2016" width="13.625" style="16" customWidth="1"/>
    <col min="2017" max="2017" width="15.25" style="16" bestFit="1" customWidth="1"/>
    <col min="2018" max="2018" width="8.75" style="16" customWidth="1"/>
    <col min="2019" max="2019" width="8.875" style="16" customWidth="1"/>
    <col min="2020" max="2020" width="9.75" style="16" customWidth="1"/>
    <col min="2021" max="2022" width="8.75" style="16" customWidth="1"/>
    <col min="2023" max="2023" width="12.625" style="16" customWidth="1"/>
    <col min="2024" max="2024" width="11.75" style="16" bestFit="1" customWidth="1"/>
    <col min="2025" max="2028" width="0" style="16" hidden="1" customWidth="1"/>
    <col min="2029" max="2031" width="11.25" style="16" customWidth="1"/>
    <col min="2032" max="2032" width="11" style="16" customWidth="1"/>
    <col min="2033" max="2034" width="11.25" style="16" customWidth="1"/>
    <col min="2035" max="2038" width="0" style="16" hidden="1" customWidth="1"/>
    <col min="2039" max="2039" width="13.375" style="16" customWidth="1"/>
    <col min="2040" max="2040" width="10.375" style="16" customWidth="1"/>
    <col min="2041" max="2041" width="20.625" style="16" bestFit="1" customWidth="1"/>
    <col min="2042" max="2042" width="22.625" style="16" customWidth="1"/>
    <col min="2043" max="2264" width="8.875" style="16"/>
    <col min="2265" max="2265" width="10.875" style="16" customWidth="1"/>
    <col min="2266" max="2266" width="9.625" style="16" customWidth="1"/>
    <col min="2267" max="2267" width="12" style="16" bestFit="1" customWidth="1"/>
    <col min="2268" max="2270" width="12" style="16" customWidth="1"/>
    <col min="2271" max="2271" width="12.25" style="16" customWidth="1"/>
    <col min="2272" max="2272" width="13.625" style="16" customWidth="1"/>
    <col min="2273" max="2273" width="15.25" style="16" bestFit="1" customWidth="1"/>
    <col min="2274" max="2274" width="8.75" style="16" customWidth="1"/>
    <col min="2275" max="2275" width="8.875" style="16" customWidth="1"/>
    <col min="2276" max="2276" width="9.75" style="16" customWidth="1"/>
    <col min="2277" max="2278" width="8.75" style="16" customWidth="1"/>
    <col min="2279" max="2279" width="12.625" style="16" customWidth="1"/>
    <col min="2280" max="2280" width="11.75" style="16" bestFit="1" customWidth="1"/>
    <col min="2281" max="2284" width="0" style="16" hidden="1" customWidth="1"/>
    <col min="2285" max="2287" width="11.25" style="16" customWidth="1"/>
    <col min="2288" max="2288" width="11" style="16" customWidth="1"/>
    <col min="2289" max="2290" width="11.25" style="16" customWidth="1"/>
    <col min="2291" max="2294" width="0" style="16" hidden="1" customWidth="1"/>
    <col min="2295" max="2295" width="13.375" style="16" customWidth="1"/>
    <col min="2296" max="2296" width="10.375" style="16" customWidth="1"/>
    <col min="2297" max="2297" width="20.625" style="16" bestFit="1" customWidth="1"/>
    <col min="2298" max="2298" width="22.625" style="16" customWidth="1"/>
    <col min="2299" max="2520" width="8.875" style="16"/>
    <col min="2521" max="2521" width="10.875" style="16" customWidth="1"/>
    <col min="2522" max="2522" width="9.625" style="16" customWidth="1"/>
    <col min="2523" max="2523" width="12" style="16" bestFit="1" customWidth="1"/>
    <col min="2524" max="2526" width="12" style="16" customWidth="1"/>
    <col min="2527" max="2527" width="12.25" style="16" customWidth="1"/>
    <col min="2528" max="2528" width="13.625" style="16" customWidth="1"/>
    <col min="2529" max="2529" width="15.25" style="16" bestFit="1" customWidth="1"/>
    <col min="2530" max="2530" width="8.75" style="16" customWidth="1"/>
    <col min="2531" max="2531" width="8.875" style="16" customWidth="1"/>
    <col min="2532" max="2532" width="9.75" style="16" customWidth="1"/>
    <col min="2533" max="2534" width="8.75" style="16" customWidth="1"/>
    <col min="2535" max="2535" width="12.625" style="16" customWidth="1"/>
    <col min="2536" max="2536" width="11.75" style="16" bestFit="1" customWidth="1"/>
    <col min="2537" max="2540" width="0" style="16" hidden="1" customWidth="1"/>
    <col min="2541" max="2543" width="11.25" style="16" customWidth="1"/>
    <col min="2544" max="2544" width="11" style="16" customWidth="1"/>
    <col min="2545" max="2546" width="11.25" style="16" customWidth="1"/>
    <col min="2547" max="2550" width="0" style="16" hidden="1" customWidth="1"/>
    <col min="2551" max="2551" width="13.375" style="16" customWidth="1"/>
    <col min="2552" max="2552" width="10.375" style="16" customWidth="1"/>
    <col min="2553" max="2553" width="20.625" style="16" bestFit="1" customWidth="1"/>
    <col min="2554" max="2554" width="22.625" style="16" customWidth="1"/>
    <col min="2555" max="2776" width="8.875" style="16"/>
    <col min="2777" max="2777" width="10.875" style="16" customWidth="1"/>
    <col min="2778" max="2778" width="9.625" style="16" customWidth="1"/>
    <col min="2779" max="2779" width="12" style="16" bestFit="1" customWidth="1"/>
    <col min="2780" max="2782" width="12" style="16" customWidth="1"/>
    <col min="2783" max="2783" width="12.25" style="16" customWidth="1"/>
    <col min="2784" max="2784" width="13.625" style="16" customWidth="1"/>
    <col min="2785" max="2785" width="15.25" style="16" bestFit="1" customWidth="1"/>
    <col min="2786" max="2786" width="8.75" style="16" customWidth="1"/>
    <col min="2787" max="2787" width="8.875" style="16" customWidth="1"/>
    <col min="2788" max="2788" width="9.75" style="16" customWidth="1"/>
    <col min="2789" max="2790" width="8.75" style="16" customWidth="1"/>
    <col min="2791" max="2791" width="12.625" style="16" customWidth="1"/>
    <col min="2792" max="2792" width="11.75" style="16" bestFit="1" customWidth="1"/>
    <col min="2793" max="2796" width="0" style="16" hidden="1" customWidth="1"/>
    <col min="2797" max="2799" width="11.25" style="16" customWidth="1"/>
    <col min="2800" max="2800" width="11" style="16" customWidth="1"/>
    <col min="2801" max="2802" width="11.25" style="16" customWidth="1"/>
    <col min="2803" max="2806" width="0" style="16" hidden="1" customWidth="1"/>
    <col min="2807" max="2807" width="13.375" style="16" customWidth="1"/>
    <col min="2808" max="2808" width="10.375" style="16" customWidth="1"/>
    <col min="2809" max="2809" width="20.625" style="16" bestFit="1" customWidth="1"/>
    <col min="2810" max="2810" width="22.625" style="16" customWidth="1"/>
    <col min="2811" max="3032" width="8.875" style="16"/>
    <col min="3033" max="3033" width="10.875" style="16" customWidth="1"/>
    <col min="3034" max="3034" width="9.625" style="16" customWidth="1"/>
    <col min="3035" max="3035" width="12" style="16" bestFit="1" customWidth="1"/>
    <col min="3036" max="3038" width="12" style="16" customWidth="1"/>
    <col min="3039" max="3039" width="12.25" style="16" customWidth="1"/>
    <col min="3040" max="3040" width="13.625" style="16" customWidth="1"/>
    <col min="3041" max="3041" width="15.25" style="16" bestFit="1" customWidth="1"/>
    <col min="3042" max="3042" width="8.75" style="16" customWidth="1"/>
    <col min="3043" max="3043" width="8.875" style="16" customWidth="1"/>
    <col min="3044" max="3044" width="9.75" style="16" customWidth="1"/>
    <col min="3045" max="3046" width="8.75" style="16" customWidth="1"/>
    <col min="3047" max="3047" width="12.625" style="16" customWidth="1"/>
    <col min="3048" max="3048" width="11.75" style="16" bestFit="1" customWidth="1"/>
    <col min="3049" max="3052" width="0" style="16" hidden="1" customWidth="1"/>
    <col min="3053" max="3055" width="11.25" style="16" customWidth="1"/>
    <col min="3056" max="3056" width="11" style="16" customWidth="1"/>
    <col min="3057" max="3058" width="11.25" style="16" customWidth="1"/>
    <col min="3059" max="3062" width="0" style="16" hidden="1" customWidth="1"/>
    <col min="3063" max="3063" width="13.375" style="16" customWidth="1"/>
    <col min="3064" max="3064" width="10.375" style="16" customWidth="1"/>
    <col min="3065" max="3065" width="20.625" style="16" bestFit="1" customWidth="1"/>
    <col min="3066" max="3066" width="22.625" style="16" customWidth="1"/>
    <col min="3067" max="3288" width="8.875" style="16"/>
    <col min="3289" max="3289" width="10.875" style="16" customWidth="1"/>
    <col min="3290" max="3290" width="9.625" style="16" customWidth="1"/>
    <col min="3291" max="3291" width="12" style="16" bestFit="1" customWidth="1"/>
    <col min="3292" max="3294" width="12" style="16" customWidth="1"/>
    <col min="3295" max="3295" width="12.25" style="16" customWidth="1"/>
    <col min="3296" max="3296" width="13.625" style="16" customWidth="1"/>
    <col min="3297" max="3297" width="15.25" style="16" bestFit="1" customWidth="1"/>
    <col min="3298" max="3298" width="8.75" style="16" customWidth="1"/>
    <col min="3299" max="3299" width="8.875" style="16" customWidth="1"/>
    <col min="3300" max="3300" width="9.75" style="16" customWidth="1"/>
    <col min="3301" max="3302" width="8.75" style="16" customWidth="1"/>
    <col min="3303" max="3303" width="12.625" style="16" customWidth="1"/>
    <col min="3304" max="3304" width="11.75" style="16" bestFit="1" customWidth="1"/>
    <col min="3305" max="3308" width="0" style="16" hidden="1" customWidth="1"/>
    <col min="3309" max="3311" width="11.25" style="16" customWidth="1"/>
    <col min="3312" max="3312" width="11" style="16" customWidth="1"/>
    <col min="3313" max="3314" width="11.25" style="16" customWidth="1"/>
    <col min="3315" max="3318" width="0" style="16" hidden="1" customWidth="1"/>
    <col min="3319" max="3319" width="13.375" style="16" customWidth="1"/>
    <col min="3320" max="3320" width="10.375" style="16" customWidth="1"/>
    <col min="3321" max="3321" width="20.625" style="16" bestFit="1" customWidth="1"/>
    <col min="3322" max="3322" width="22.625" style="16" customWidth="1"/>
    <col min="3323" max="3544" width="8.875" style="16"/>
    <col min="3545" max="3545" width="10.875" style="16" customWidth="1"/>
    <col min="3546" max="3546" width="9.625" style="16" customWidth="1"/>
    <col min="3547" max="3547" width="12" style="16" bestFit="1" customWidth="1"/>
    <col min="3548" max="3550" width="12" style="16" customWidth="1"/>
    <col min="3551" max="3551" width="12.25" style="16" customWidth="1"/>
    <col min="3552" max="3552" width="13.625" style="16" customWidth="1"/>
    <col min="3553" max="3553" width="15.25" style="16" bestFit="1" customWidth="1"/>
    <col min="3554" max="3554" width="8.75" style="16" customWidth="1"/>
    <col min="3555" max="3555" width="8.875" style="16" customWidth="1"/>
    <col min="3556" max="3556" width="9.75" style="16" customWidth="1"/>
    <col min="3557" max="3558" width="8.75" style="16" customWidth="1"/>
    <col min="3559" max="3559" width="12.625" style="16" customWidth="1"/>
    <col min="3560" max="3560" width="11.75" style="16" bestFit="1" customWidth="1"/>
    <col min="3561" max="3564" width="0" style="16" hidden="1" customWidth="1"/>
    <col min="3565" max="3567" width="11.25" style="16" customWidth="1"/>
    <col min="3568" max="3568" width="11" style="16" customWidth="1"/>
    <col min="3569" max="3570" width="11.25" style="16" customWidth="1"/>
    <col min="3571" max="3574" width="0" style="16" hidden="1" customWidth="1"/>
    <col min="3575" max="3575" width="13.375" style="16" customWidth="1"/>
    <col min="3576" max="3576" width="10.375" style="16" customWidth="1"/>
    <col min="3577" max="3577" width="20.625" style="16" bestFit="1" customWidth="1"/>
    <col min="3578" max="3578" width="22.625" style="16" customWidth="1"/>
    <col min="3579" max="3800" width="8.875" style="16"/>
    <col min="3801" max="3801" width="10.875" style="16" customWidth="1"/>
    <col min="3802" max="3802" width="9.625" style="16" customWidth="1"/>
    <col min="3803" max="3803" width="12" style="16" bestFit="1" customWidth="1"/>
    <col min="3804" max="3806" width="12" style="16" customWidth="1"/>
    <col min="3807" max="3807" width="12.25" style="16" customWidth="1"/>
    <col min="3808" max="3808" width="13.625" style="16" customWidth="1"/>
    <col min="3809" max="3809" width="15.25" style="16" bestFit="1" customWidth="1"/>
    <col min="3810" max="3810" width="8.75" style="16" customWidth="1"/>
    <col min="3811" max="3811" width="8.875" style="16" customWidth="1"/>
    <col min="3812" max="3812" width="9.75" style="16" customWidth="1"/>
    <col min="3813" max="3814" width="8.75" style="16" customWidth="1"/>
    <col min="3815" max="3815" width="12.625" style="16" customWidth="1"/>
    <col min="3816" max="3816" width="11.75" style="16" bestFit="1" customWidth="1"/>
    <col min="3817" max="3820" width="0" style="16" hidden="1" customWidth="1"/>
    <col min="3821" max="3823" width="11.25" style="16" customWidth="1"/>
    <col min="3824" max="3824" width="11" style="16" customWidth="1"/>
    <col min="3825" max="3826" width="11.25" style="16" customWidth="1"/>
    <col min="3827" max="3830" width="0" style="16" hidden="1" customWidth="1"/>
    <col min="3831" max="3831" width="13.375" style="16" customWidth="1"/>
    <col min="3832" max="3832" width="10.375" style="16" customWidth="1"/>
    <col min="3833" max="3833" width="20.625" style="16" bestFit="1" customWidth="1"/>
    <col min="3834" max="3834" width="22.625" style="16" customWidth="1"/>
    <col min="3835" max="4056" width="8.875" style="16"/>
    <col min="4057" max="4057" width="10.875" style="16" customWidth="1"/>
    <col min="4058" max="4058" width="9.625" style="16" customWidth="1"/>
    <col min="4059" max="4059" width="12" style="16" bestFit="1" customWidth="1"/>
    <col min="4060" max="4062" width="12" style="16" customWidth="1"/>
    <col min="4063" max="4063" width="12.25" style="16" customWidth="1"/>
    <col min="4064" max="4064" width="13.625" style="16" customWidth="1"/>
    <col min="4065" max="4065" width="15.25" style="16" bestFit="1" customWidth="1"/>
    <col min="4066" max="4066" width="8.75" style="16" customWidth="1"/>
    <col min="4067" max="4067" width="8.875" style="16" customWidth="1"/>
    <col min="4068" max="4068" width="9.75" style="16" customWidth="1"/>
    <col min="4069" max="4070" width="8.75" style="16" customWidth="1"/>
    <col min="4071" max="4071" width="12.625" style="16" customWidth="1"/>
    <col min="4072" max="4072" width="11.75" style="16" bestFit="1" customWidth="1"/>
    <col min="4073" max="4076" width="0" style="16" hidden="1" customWidth="1"/>
    <col min="4077" max="4079" width="11.25" style="16" customWidth="1"/>
    <col min="4080" max="4080" width="11" style="16" customWidth="1"/>
    <col min="4081" max="4082" width="11.25" style="16" customWidth="1"/>
    <col min="4083" max="4086" width="0" style="16" hidden="1" customWidth="1"/>
    <col min="4087" max="4087" width="13.375" style="16" customWidth="1"/>
    <col min="4088" max="4088" width="10.375" style="16" customWidth="1"/>
    <col min="4089" max="4089" width="20.625" style="16" bestFit="1" customWidth="1"/>
    <col min="4090" max="4090" width="22.625" style="16" customWidth="1"/>
    <col min="4091" max="4312" width="8.875" style="16"/>
    <col min="4313" max="4313" width="10.875" style="16" customWidth="1"/>
    <col min="4314" max="4314" width="9.625" style="16" customWidth="1"/>
    <col min="4315" max="4315" width="12" style="16" bestFit="1" customWidth="1"/>
    <col min="4316" max="4318" width="12" style="16" customWidth="1"/>
    <col min="4319" max="4319" width="12.25" style="16" customWidth="1"/>
    <col min="4320" max="4320" width="13.625" style="16" customWidth="1"/>
    <col min="4321" max="4321" width="15.25" style="16" bestFit="1" customWidth="1"/>
    <col min="4322" max="4322" width="8.75" style="16" customWidth="1"/>
    <col min="4323" max="4323" width="8.875" style="16" customWidth="1"/>
    <col min="4324" max="4324" width="9.75" style="16" customWidth="1"/>
    <col min="4325" max="4326" width="8.75" style="16" customWidth="1"/>
    <col min="4327" max="4327" width="12.625" style="16" customWidth="1"/>
    <col min="4328" max="4328" width="11.75" style="16" bestFit="1" customWidth="1"/>
    <col min="4329" max="4332" width="0" style="16" hidden="1" customWidth="1"/>
    <col min="4333" max="4335" width="11.25" style="16" customWidth="1"/>
    <col min="4336" max="4336" width="11" style="16" customWidth="1"/>
    <col min="4337" max="4338" width="11.25" style="16" customWidth="1"/>
    <col min="4339" max="4342" width="0" style="16" hidden="1" customWidth="1"/>
    <col min="4343" max="4343" width="13.375" style="16" customWidth="1"/>
    <col min="4344" max="4344" width="10.375" style="16" customWidth="1"/>
    <col min="4345" max="4345" width="20.625" style="16" bestFit="1" customWidth="1"/>
    <col min="4346" max="4346" width="22.625" style="16" customWidth="1"/>
    <col min="4347" max="4568" width="8.875" style="16"/>
    <col min="4569" max="4569" width="10.875" style="16" customWidth="1"/>
    <col min="4570" max="4570" width="9.625" style="16" customWidth="1"/>
    <col min="4571" max="4571" width="12" style="16" bestFit="1" customWidth="1"/>
    <col min="4572" max="4574" width="12" style="16" customWidth="1"/>
    <col min="4575" max="4575" width="12.25" style="16" customWidth="1"/>
    <col min="4576" max="4576" width="13.625" style="16" customWidth="1"/>
    <col min="4577" max="4577" width="15.25" style="16" bestFit="1" customWidth="1"/>
    <col min="4578" max="4578" width="8.75" style="16" customWidth="1"/>
    <col min="4579" max="4579" width="8.875" style="16" customWidth="1"/>
    <col min="4580" max="4580" width="9.75" style="16" customWidth="1"/>
    <col min="4581" max="4582" width="8.75" style="16" customWidth="1"/>
    <col min="4583" max="4583" width="12.625" style="16" customWidth="1"/>
    <col min="4584" max="4584" width="11.75" style="16" bestFit="1" customWidth="1"/>
    <col min="4585" max="4588" width="0" style="16" hidden="1" customWidth="1"/>
    <col min="4589" max="4591" width="11.25" style="16" customWidth="1"/>
    <col min="4592" max="4592" width="11" style="16" customWidth="1"/>
    <col min="4593" max="4594" width="11.25" style="16" customWidth="1"/>
    <col min="4595" max="4598" width="0" style="16" hidden="1" customWidth="1"/>
    <col min="4599" max="4599" width="13.375" style="16" customWidth="1"/>
    <col min="4600" max="4600" width="10.375" style="16" customWidth="1"/>
    <col min="4601" max="4601" width="20.625" style="16" bestFit="1" customWidth="1"/>
    <col min="4602" max="4602" width="22.625" style="16" customWidth="1"/>
    <col min="4603" max="4824" width="8.875" style="16"/>
    <col min="4825" max="4825" width="10.875" style="16" customWidth="1"/>
    <col min="4826" max="4826" width="9.625" style="16" customWidth="1"/>
    <col min="4827" max="4827" width="12" style="16" bestFit="1" customWidth="1"/>
    <col min="4828" max="4830" width="12" style="16" customWidth="1"/>
    <col min="4831" max="4831" width="12.25" style="16" customWidth="1"/>
    <col min="4832" max="4832" width="13.625" style="16" customWidth="1"/>
    <col min="4833" max="4833" width="15.25" style="16" bestFit="1" customWidth="1"/>
    <col min="4834" max="4834" width="8.75" style="16" customWidth="1"/>
    <col min="4835" max="4835" width="8.875" style="16" customWidth="1"/>
    <col min="4836" max="4836" width="9.75" style="16" customWidth="1"/>
    <col min="4837" max="4838" width="8.75" style="16" customWidth="1"/>
    <col min="4839" max="4839" width="12.625" style="16" customWidth="1"/>
    <col min="4840" max="4840" width="11.75" style="16" bestFit="1" customWidth="1"/>
    <col min="4841" max="4844" width="0" style="16" hidden="1" customWidth="1"/>
    <col min="4845" max="4847" width="11.25" style="16" customWidth="1"/>
    <col min="4848" max="4848" width="11" style="16" customWidth="1"/>
    <col min="4849" max="4850" width="11.25" style="16" customWidth="1"/>
    <col min="4851" max="4854" width="0" style="16" hidden="1" customWidth="1"/>
    <col min="4855" max="4855" width="13.375" style="16" customWidth="1"/>
    <col min="4856" max="4856" width="10.375" style="16" customWidth="1"/>
    <col min="4857" max="4857" width="20.625" style="16" bestFit="1" customWidth="1"/>
    <col min="4858" max="4858" width="22.625" style="16" customWidth="1"/>
    <col min="4859" max="5080" width="8.875" style="16"/>
    <col min="5081" max="5081" width="10.875" style="16" customWidth="1"/>
    <col min="5082" max="5082" width="9.625" style="16" customWidth="1"/>
    <col min="5083" max="5083" width="12" style="16" bestFit="1" customWidth="1"/>
    <col min="5084" max="5086" width="12" style="16" customWidth="1"/>
    <col min="5087" max="5087" width="12.25" style="16" customWidth="1"/>
    <col min="5088" max="5088" width="13.625" style="16" customWidth="1"/>
    <col min="5089" max="5089" width="15.25" style="16" bestFit="1" customWidth="1"/>
    <col min="5090" max="5090" width="8.75" style="16" customWidth="1"/>
    <col min="5091" max="5091" width="8.875" style="16" customWidth="1"/>
    <col min="5092" max="5092" width="9.75" style="16" customWidth="1"/>
    <col min="5093" max="5094" width="8.75" style="16" customWidth="1"/>
    <col min="5095" max="5095" width="12.625" style="16" customWidth="1"/>
    <col min="5096" max="5096" width="11.75" style="16" bestFit="1" customWidth="1"/>
    <col min="5097" max="5100" width="0" style="16" hidden="1" customWidth="1"/>
    <col min="5101" max="5103" width="11.25" style="16" customWidth="1"/>
    <col min="5104" max="5104" width="11" style="16" customWidth="1"/>
    <col min="5105" max="5106" width="11.25" style="16" customWidth="1"/>
    <col min="5107" max="5110" width="0" style="16" hidden="1" customWidth="1"/>
    <col min="5111" max="5111" width="13.375" style="16" customWidth="1"/>
    <col min="5112" max="5112" width="10.375" style="16" customWidth="1"/>
    <col min="5113" max="5113" width="20.625" style="16" bestFit="1" customWidth="1"/>
    <col min="5114" max="5114" width="22.625" style="16" customWidth="1"/>
    <col min="5115" max="5336" width="8.875" style="16"/>
    <col min="5337" max="5337" width="10.875" style="16" customWidth="1"/>
    <col min="5338" max="5338" width="9.625" style="16" customWidth="1"/>
    <col min="5339" max="5339" width="12" style="16" bestFit="1" customWidth="1"/>
    <col min="5340" max="5342" width="12" style="16" customWidth="1"/>
    <col min="5343" max="5343" width="12.25" style="16" customWidth="1"/>
    <col min="5344" max="5344" width="13.625" style="16" customWidth="1"/>
    <col min="5345" max="5345" width="15.25" style="16" bestFit="1" customWidth="1"/>
    <col min="5346" max="5346" width="8.75" style="16" customWidth="1"/>
    <col min="5347" max="5347" width="8.875" style="16" customWidth="1"/>
    <col min="5348" max="5348" width="9.75" style="16" customWidth="1"/>
    <col min="5349" max="5350" width="8.75" style="16" customWidth="1"/>
    <col min="5351" max="5351" width="12.625" style="16" customWidth="1"/>
    <col min="5352" max="5352" width="11.75" style="16" bestFit="1" customWidth="1"/>
    <col min="5353" max="5356" width="0" style="16" hidden="1" customWidth="1"/>
    <col min="5357" max="5359" width="11.25" style="16" customWidth="1"/>
    <col min="5360" max="5360" width="11" style="16" customWidth="1"/>
    <col min="5361" max="5362" width="11.25" style="16" customWidth="1"/>
    <col min="5363" max="5366" width="0" style="16" hidden="1" customWidth="1"/>
    <col min="5367" max="5367" width="13.375" style="16" customWidth="1"/>
    <col min="5368" max="5368" width="10.375" style="16" customWidth="1"/>
    <col min="5369" max="5369" width="20.625" style="16" bestFit="1" customWidth="1"/>
    <col min="5370" max="5370" width="22.625" style="16" customWidth="1"/>
    <col min="5371" max="5592" width="8.875" style="16"/>
    <col min="5593" max="5593" width="10.875" style="16" customWidth="1"/>
    <col min="5594" max="5594" width="9.625" style="16" customWidth="1"/>
    <col min="5595" max="5595" width="12" style="16" bestFit="1" customWidth="1"/>
    <col min="5596" max="5598" width="12" style="16" customWidth="1"/>
    <col min="5599" max="5599" width="12.25" style="16" customWidth="1"/>
    <col min="5600" max="5600" width="13.625" style="16" customWidth="1"/>
    <col min="5601" max="5601" width="15.25" style="16" bestFit="1" customWidth="1"/>
    <col min="5602" max="5602" width="8.75" style="16" customWidth="1"/>
    <col min="5603" max="5603" width="8.875" style="16" customWidth="1"/>
    <col min="5604" max="5604" width="9.75" style="16" customWidth="1"/>
    <col min="5605" max="5606" width="8.75" style="16" customWidth="1"/>
    <col min="5607" max="5607" width="12.625" style="16" customWidth="1"/>
    <col min="5608" max="5608" width="11.75" style="16" bestFit="1" customWidth="1"/>
    <col min="5609" max="5612" width="0" style="16" hidden="1" customWidth="1"/>
    <col min="5613" max="5615" width="11.25" style="16" customWidth="1"/>
    <col min="5616" max="5616" width="11" style="16" customWidth="1"/>
    <col min="5617" max="5618" width="11.25" style="16" customWidth="1"/>
    <col min="5619" max="5622" width="0" style="16" hidden="1" customWidth="1"/>
    <col min="5623" max="5623" width="13.375" style="16" customWidth="1"/>
    <col min="5624" max="5624" width="10.375" style="16" customWidth="1"/>
    <col min="5625" max="5625" width="20.625" style="16" bestFit="1" customWidth="1"/>
    <col min="5626" max="5626" width="22.625" style="16" customWidth="1"/>
    <col min="5627" max="5848" width="8.875" style="16"/>
    <col min="5849" max="5849" width="10.875" style="16" customWidth="1"/>
    <col min="5850" max="5850" width="9.625" style="16" customWidth="1"/>
    <col min="5851" max="5851" width="12" style="16" bestFit="1" customWidth="1"/>
    <col min="5852" max="5854" width="12" style="16" customWidth="1"/>
    <col min="5855" max="5855" width="12.25" style="16" customWidth="1"/>
    <col min="5856" max="5856" width="13.625" style="16" customWidth="1"/>
    <col min="5857" max="5857" width="15.25" style="16" bestFit="1" customWidth="1"/>
    <col min="5858" max="5858" width="8.75" style="16" customWidth="1"/>
    <col min="5859" max="5859" width="8.875" style="16" customWidth="1"/>
    <col min="5860" max="5860" width="9.75" style="16" customWidth="1"/>
    <col min="5861" max="5862" width="8.75" style="16" customWidth="1"/>
    <col min="5863" max="5863" width="12.625" style="16" customWidth="1"/>
    <col min="5864" max="5864" width="11.75" style="16" bestFit="1" customWidth="1"/>
    <col min="5865" max="5868" width="0" style="16" hidden="1" customWidth="1"/>
    <col min="5869" max="5871" width="11.25" style="16" customWidth="1"/>
    <col min="5872" max="5872" width="11" style="16" customWidth="1"/>
    <col min="5873" max="5874" width="11.25" style="16" customWidth="1"/>
    <col min="5875" max="5878" width="0" style="16" hidden="1" customWidth="1"/>
    <col min="5879" max="5879" width="13.375" style="16" customWidth="1"/>
    <col min="5880" max="5880" width="10.375" style="16" customWidth="1"/>
    <col min="5881" max="5881" width="20.625" style="16" bestFit="1" customWidth="1"/>
    <col min="5882" max="5882" width="22.625" style="16" customWidth="1"/>
    <col min="5883" max="6104" width="8.875" style="16"/>
    <col min="6105" max="6105" width="10.875" style="16" customWidth="1"/>
    <col min="6106" max="6106" width="9.625" style="16" customWidth="1"/>
    <col min="6107" max="6107" width="12" style="16" bestFit="1" customWidth="1"/>
    <col min="6108" max="6110" width="12" style="16" customWidth="1"/>
    <col min="6111" max="6111" width="12.25" style="16" customWidth="1"/>
    <col min="6112" max="6112" width="13.625" style="16" customWidth="1"/>
    <col min="6113" max="6113" width="15.25" style="16" bestFit="1" customWidth="1"/>
    <col min="6114" max="6114" width="8.75" style="16" customWidth="1"/>
    <col min="6115" max="6115" width="8.875" style="16" customWidth="1"/>
    <col min="6116" max="6116" width="9.75" style="16" customWidth="1"/>
    <col min="6117" max="6118" width="8.75" style="16" customWidth="1"/>
    <col min="6119" max="6119" width="12.625" style="16" customWidth="1"/>
    <col min="6120" max="6120" width="11.75" style="16" bestFit="1" customWidth="1"/>
    <col min="6121" max="6124" width="0" style="16" hidden="1" customWidth="1"/>
    <col min="6125" max="6127" width="11.25" style="16" customWidth="1"/>
    <col min="6128" max="6128" width="11" style="16" customWidth="1"/>
    <col min="6129" max="6130" width="11.25" style="16" customWidth="1"/>
    <col min="6131" max="6134" width="0" style="16" hidden="1" customWidth="1"/>
    <col min="6135" max="6135" width="13.375" style="16" customWidth="1"/>
    <col min="6136" max="6136" width="10.375" style="16" customWidth="1"/>
    <col min="6137" max="6137" width="20.625" style="16" bestFit="1" customWidth="1"/>
    <col min="6138" max="6138" width="22.625" style="16" customWidth="1"/>
    <col min="6139" max="6360" width="8.875" style="16"/>
    <col min="6361" max="6361" width="10.875" style="16" customWidth="1"/>
    <col min="6362" max="6362" width="9.625" style="16" customWidth="1"/>
    <col min="6363" max="6363" width="12" style="16" bestFit="1" customWidth="1"/>
    <col min="6364" max="6366" width="12" style="16" customWidth="1"/>
    <col min="6367" max="6367" width="12.25" style="16" customWidth="1"/>
    <col min="6368" max="6368" width="13.625" style="16" customWidth="1"/>
    <col min="6369" max="6369" width="15.25" style="16" bestFit="1" customWidth="1"/>
    <col min="6370" max="6370" width="8.75" style="16" customWidth="1"/>
    <col min="6371" max="6371" width="8.875" style="16" customWidth="1"/>
    <col min="6372" max="6372" width="9.75" style="16" customWidth="1"/>
    <col min="6373" max="6374" width="8.75" style="16" customWidth="1"/>
    <col min="6375" max="6375" width="12.625" style="16" customWidth="1"/>
    <col min="6376" max="6376" width="11.75" style="16" bestFit="1" customWidth="1"/>
    <col min="6377" max="6380" width="0" style="16" hidden="1" customWidth="1"/>
    <col min="6381" max="6383" width="11.25" style="16" customWidth="1"/>
    <col min="6384" max="6384" width="11" style="16" customWidth="1"/>
    <col min="6385" max="6386" width="11.25" style="16" customWidth="1"/>
    <col min="6387" max="6390" width="0" style="16" hidden="1" customWidth="1"/>
    <col min="6391" max="6391" width="13.375" style="16" customWidth="1"/>
    <col min="6392" max="6392" width="10.375" style="16" customWidth="1"/>
    <col min="6393" max="6393" width="20.625" style="16" bestFit="1" customWidth="1"/>
    <col min="6394" max="6394" width="22.625" style="16" customWidth="1"/>
    <col min="6395" max="6616" width="8.875" style="16"/>
    <col min="6617" max="6617" width="10.875" style="16" customWidth="1"/>
    <col min="6618" max="6618" width="9.625" style="16" customWidth="1"/>
    <col min="6619" max="6619" width="12" style="16" bestFit="1" customWidth="1"/>
    <col min="6620" max="6622" width="12" style="16" customWidth="1"/>
    <col min="6623" max="6623" width="12.25" style="16" customWidth="1"/>
    <col min="6624" max="6624" width="13.625" style="16" customWidth="1"/>
    <col min="6625" max="6625" width="15.25" style="16" bestFit="1" customWidth="1"/>
    <col min="6626" max="6626" width="8.75" style="16" customWidth="1"/>
    <col min="6627" max="6627" width="8.875" style="16" customWidth="1"/>
    <col min="6628" max="6628" width="9.75" style="16" customWidth="1"/>
    <col min="6629" max="6630" width="8.75" style="16" customWidth="1"/>
    <col min="6631" max="6631" width="12.625" style="16" customWidth="1"/>
    <col min="6632" max="6632" width="11.75" style="16" bestFit="1" customWidth="1"/>
    <col min="6633" max="6636" width="0" style="16" hidden="1" customWidth="1"/>
    <col min="6637" max="6639" width="11.25" style="16" customWidth="1"/>
    <col min="6640" max="6640" width="11" style="16" customWidth="1"/>
    <col min="6641" max="6642" width="11.25" style="16" customWidth="1"/>
    <col min="6643" max="6646" width="0" style="16" hidden="1" customWidth="1"/>
    <col min="6647" max="6647" width="13.375" style="16" customWidth="1"/>
    <col min="6648" max="6648" width="10.375" style="16" customWidth="1"/>
    <col min="6649" max="6649" width="20.625" style="16" bestFit="1" customWidth="1"/>
    <col min="6650" max="6650" width="22.625" style="16" customWidth="1"/>
    <col min="6651" max="6872" width="8.875" style="16"/>
    <col min="6873" max="6873" width="10.875" style="16" customWidth="1"/>
    <col min="6874" max="6874" width="9.625" style="16" customWidth="1"/>
    <col min="6875" max="6875" width="12" style="16" bestFit="1" customWidth="1"/>
    <col min="6876" max="6878" width="12" style="16" customWidth="1"/>
    <col min="6879" max="6879" width="12.25" style="16" customWidth="1"/>
    <col min="6880" max="6880" width="13.625" style="16" customWidth="1"/>
    <col min="6881" max="6881" width="15.25" style="16" bestFit="1" customWidth="1"/>
    <col min="6882" max="6882" width="8.75" style="16" customWidth="1"/>
    <col min="6883" max="6883" width="8.875" style="16" customWidth="1"/>
    <col min="6884" max="6884" width="9.75" style="16" customWidth="1"/>
    <col min="6885" max="6886" width="8.75" style="16" customWidth="1"/>
    <col min="6887" max="6887" width="12.625" style="16" customWidth="1"/>
    <col min="6888" max="6888" width="11.75" style="16" bestFit="1" customWidth="1"/>
    <col min="6889" max="6892" width="0" style="16" hidden="1" customWidth="1"/>
    <col min="6893" max="6895" width="11.25" style="16" customWidth="1"/>
    <col min="6896" max="6896" width="11" style="16" customWidth="1"/>
    <col min="6897" max="6898" width="11.25" style="16" customWidth="1"/>
    <col min="6899" max="6902" width="0" style="16" hidden="1" customWidth="1"/>
    <col min="6903" max="6903" width="13.375" style="16" customWidth="1"/>
    <col min="6904" max="6904" width="10.375" style="16" customWidth="1"/>
    <col min="6905" max="6905" width="20.625" style="16" bestFit="1" customWidth="1"/>
    <col min="6906" max="6906" width="22.625" style="16" customWidth="1"/>
    <col min="6907" max="7128" width="8.875" style="16"/>
    <col min="7129" max="7129" width="10.875" style="16" customWidth="1"/>
    <col min="7130" max="7130" width="9.625" style="16" customWidth="1"/>
    <col min="7131" max="7131" width="12" style="16" bestFit="1" customWidth="1"/>
    <col min="7132" max="7134" width="12" style="16" customWidth="1"/>
    <col min="7135" max="7135" width="12.25" style="16" customWidth="1"/>
    <col min="7136" max="7136" width="13.625" style="16" customWidth="1"/>
    <col min="7137" max="7137" width="15.25" style="16" bestFit="1" customWidth="1"/>
    <col min="7138" max="7138" width="8.75" style="16" customWidth="1"/>
    <col min="7139" max="7139" width="8.875" style="16" customWidth="1"/>
    <col min="7140" max="7140" width="9.75" style="16" customWidth="1"/>
    <col min="7141" max="7142" width="8.75" style="16" customWidth="1"/>
    <col min="7143" max="7143" width="12.625" style="16" customWidth="1"/>
    <col min="7144" max="7144" width="11.75" style="16" bestFit="1" customWidth="1"/>
    <col min="7145" max="7148" width="0" style="16" hidden="1" customWidth="1"/>
    <col min="7149" max="7151" width="11.25" style="16" customWidth="1"/>
    <col min="7152" max="7152" width="11" style="16" customWidth="1"/>
    <col min="7153" max="7154" width="11.25" style="16" customWidth="1"/>
    <col min="7155" max="7158" width="0" style="16" hidden="1" customWidth="1"/>
    <col min="7159" max="7159" width="13.375" style="16" customWidth="1"/>
    <col min="7160" max="7160" width="10.375" style="16" customWidth="1"/>
    <col min="7161" max="7161" width="20.625" style="16" bestFit="1" customWidth="1"/>
    <col min="7162" max="7162" width="22.625" style="16" customWidth="1"/>
    <col min="7163" max="7384" width="8.875" style="16"/>
    <col min="7385" max="7385" width="10.875" style="16" customWidth="1"/>
    <col min="7386" max="7386" width="9.625" style="16" customWidth="1"/>
    <col min="7387" max="7387" width="12" style="16" bestFit="1" customWidth="1"/>
    <col min="7388" max="7390" width="12" style="16" customWidth="1"/>
    <col min="7391" max="7391" width="12.25" style="16" customWidth="1"/>
    <col min="7392" max="7392" width="13.625" style="16" customWidth="1"/>
    <col min="7393" max="7393" width="15.25" style="16" bestFit="1" customWidth="1"/>
    <col min="7394" max="7394" width="8.75" style="16" customWidth="1"/>
    <col min="7395" max="7395" width="8.875" style="16" customWidth="1"/>
    <col min="7396" max="7396" width="9.75" style="16" customWidth="1"/>
    <col min="7397" max="7398" width="8.75" style="16" customWidth="1"/>
    <col min="7399" max="7399" width="12.625" style="16" customWidth="1"/>
    <col min="7400" max="7400" width="11.75" style="16" bestFit="1" customWidth="1"/>
    <col min="7401" max="7404" width="0" style="16" hidden="1" customWidth="1"/>
    <col min="7405" max="7407" width="11.25" style="16" customWidth="1"/>
    <col min="7408" max="7408" width="11" style="16" customWidth="1"/>
    <col min="7409" max="7410" width="11.25" style="16" customWidth="1"/>
    <col min="7411" max="7414" width="0" style="16" hidden="1" customWidth="1"/>
    <col min="7415" max="7415" width="13.375" style="16" customWidth="1"/>
    <col min="7416" max="7416" width="10.375" style="16" customWidth="1"/>
    <col min="7417" max="7417" width="20.625" style="16" bestFit="1" customWidth="1"/>
    <col min="7418" max="7418" width="22.625" style="16" customWidth="1"/>
    <col min="7419" max="7640" width="8.875" style="16"/>
    <col min="7641" max="7641" width="10.875" style="16" customWidth="1"/>
    <col min="7642" max="7642" width="9.625" style="16" customWidth="1"/>
    <col min="7643" max="7643" width="12" style="16" bestFit="1" customWidth="1"/>
    <col min="7644" max="7646" width="12" style="16" customWidth="1"/>
    <col min="7647" max="7647" width="12.25" style="16" customWidth="1"/>
    <col min="7648" max="7648" width="13.625" style="16" customWidth="1"/>
    <col min="7649" max="7649" width="15.25" style="16" bestFit="1" customWidth="1"/>
    <col min="7650" max="7650" width="8.75" style="16" customWidth="1"/>
    <col min="7651" max="7651" width="8.875" style="16" customWidth="1"/>
    <col min="7652" max="7652" width="9.75" style="16" customWidth="1"/>
    <col min="7653" max="7654" width="8.75" style="16" customWidth="1"/>
    <col min="7655" max="7655" width="12.625" style="16" customWidth="1"/>
    <col min="7656" max="7656" width="11.75" style="16" bestFit="1" customWidth="1"/>
    <col min="7657" max="7660" width="0" style="16" hidden="1" customWidth="1"/>
    <col min="7661" max="7663" width="11.25" style="16" customWidth="1"/>
    <col min="7664" max="7664" width="11" style="16" customWidth="1"/>
    <col min="7665" max="7666" width="11.25" style="16" customWidth="1"/>
    <col min="7667" max="7670" width="0" style="16" hidden="1" customWidth="1"/>
    <col min="7671" max="7671" width="13.375" style="16" customWidth="1"/>
    <col min="7672" max="7672" width="10.375" style="16" customWidth="1"/>
    <col min="7673" max="7673" width="20.625" style="16" bestFit="1" customWidth="1"/>
    <col min="7674" max="7674" width="22.625" style="16" customWidth="1"/>
    <col min="7675" max="7896" width="8.875" style="16"/>
    <col min="7897" max="7897" width="10.875" style="16" customWidth="1"/>
    <col min="7898" max="7898" width="9.625" style="16" customWidth="1"/>
    <col min="7899" max="7899" width="12" style="16" bestFit="1" customWidth="1"/>
    <col min="7900" max="7902" width="12" style="16" customWidth="1"/>
    <col min="7903" max="7903" width="12.25" style="16" customWidth="1"/>
    <col min="7904" max="7904" width="13.625" style="16" customWidth="1"/>
    <col min="7905" max="7905" width="15.25" style="16" bestFit="1" customWidth="1"/>
    <col min="7906" max="7906" width="8.75" style="16" customWidth="1"/>
    <col min="7907" max="7907" width="8.875" style="16" customWidth="1"/>
    <col min="7908" max="7908" width="9.75" style="16" customWidth="1"/>
    <col min="7909" max="7910" width="8.75" style="16" customWidth="1"/>
    <col min="7911" max="7911" width="12.625" style="16" customWidth="1"/>
    <col min="7912" max="7912" width="11.75" style="16" bestFit="1" customWidth="1"/>
    <col min="7913" max="7916" width="0" style="16" hidden="1" customWidth="1"/>
    <col min="7917" max="7919" width="11.25" style="16" customWidth="1"/>
    <col min="7920" max="7920" width="11" style="16" customWidth="1"/>
    <col min="7921" max="7922" width="11.25" style="16" customWidth="1"/>
    <col min="7923" max="7926" width="0" style="16" hidden="1" customWidth="1"/>
    <col min="7927" max="7927" width="13.375" style="16" customWidth="1"/>
    <col min="7928" max="7928" width="10.375" style="16" customWidth="1"/>
    <col min="7929" max="7929" width="20.625" style="16" bestFit="1" customWidth="1"/>
    <col min="7930" max="7930" width="22.625" style="16" customWidth="1"/>
    <col min="7931" max="8152" width="8.875" style="16"/>
    <col min="8153" max="8153" width="10.875" style="16" customWidth="1"/>
    <col min="8154" max="8154" width="9.625" style="16" customWidth="1"/>
    <col min="8155" max="8155" width="12" style="16" bestFit="1" customWidth="1"/>
    <col min="8156" max="8158" width="12" style="16" customWidth="1"/>
    <col min="8159" max="8159" width="12.25" style="16" customWidth="1"/>
    <col min="8160" max="8160" width="13.625" style="16" customWidth="1"/>
    <col min="8161" max="8161" width="15.25" style="16" bestFit="1" customWidth="1"/>
    <col min="8162" max="8162" width="8.75" style="16" customWidth="1"/>
    <col min="8163" max="8163" width="8.875" style="16" customWidth="1"/>
    <col min="8164" max="8164" width="9.75" style="16" customWidth="1"/>
    <col min="8165" max="8166" width="8.75" style="16" customWidth="1"/>
    <col min="8167" max="8167" width="12.625" style="16" customWidth="1"/>
    <col min="8168" max="8168" width="11.75" style="16" bestFit="1" customWidth="1"/>
    <col min="8169" max="8172" width="0" style="16" hidden="1" customWidth="1"/>
    <col min="8173" max="8175" width="11.25" style="16" customWidth="1"/>
    <col min="8176" max="8176" width="11" style="16" customWidth="1"/>
    <col min="8177" max="8178" width="11.25" style="16" customWidth="1"/>
    <col min="8179" max="8182" width="0" style="16" hidden="1" customWidth="1"/>
    <col min="8183" max="8183" width="13.375" style="16" customWidth="1"/>
    <col min="8184" max="8184" width="10.375" style="16" customWidth="1"/>
    <col min="8185" max="8185" width="20.625" style="16" bestFit="1" customWidth="1"/>
    <col min="8186" max="8186" width="22.625" style="16" customWidth="1"/>
    <col min="8187" max="8408" width="8.875" style="16"/>
    <col min="8409" max="8409" width="10.875" style="16" customWidth="1"/>
    <col min="8410" max="8410" width="9.625" style="16" customWidth="1"/>
    <col min="8411" max="8411" width="12" style="16" bestFit="1" customWidth="1"/>
    <col min="8412" max="8414" width="12" style="16" customWidth="1"/>
    <col min="8415" max="8415" width="12.25" style="16" customWidth="1"/>
    <col min="8416" max="8416" width="13.625" style="16" customWidth="1"/>
    <col min="8417" max="8417" width="15.25" style="16" bestFit="1" customWidth="1"/>
    <col min="8418" max="8418" width="8.75" style="16" customWidth="1"/>
    <col min="8419" max="8419" width="8.875" style="16" customWidth="1"/>
    <col min="8420" max="8420" width="9.75" style="16" customWidth="1"/>
    <col min="8421" max="8422" width="8.75" style="16" customWidth="1"/>
    <col min="8423" max="8423" width="12.625" style="16" customWidth="1"/>
    <col min="8424" max="8424" width="11.75" style="16" bestFit="1" customWidth="1"/>
    <col min="8425" max="8428" width="0" style="16" hidden="1" customWidth="1"/>
    <col min="8429" max="8431" width="11.25" style="16" customWidth="1"/>
    <col min="8432" max="8432" width="11" style="16" customWidth="1"/>
    <col min="8433" max="8434" width="11.25" style="16" customWidth="1"/>
    <col min="8435" max="8438" width="0" style="16" hidden="1" customWidth="1"/>
    <col min="8439" max="8439" width="13.375" style="16" customWidth="1"/>
    <col min="8440" max="8440" width="10.375" style="16" customWidth="1"/>
    <col min="8441" max="8441" width="20.625" style="16" bestFit="1" customWidth="1"/>
    <col min="8442" max="8442" width="22.625" style="16" customWidth="1"/>
    <col min="8443" max="8664" width="8.875" style="16"/>
    <col min="8665" max="8665" width="10.875" style="16" customWidth="1"/>
    <col min="8666" max="8666" width="9.625" style="16" customWidth="1"/>
    <col min="8667" max="8667" width="12" style="16" bestFit="1" customWidth="1"/>
    <col min="8668" max="8670" width="12" style="16" customWidth="1"/>
    <col min="8671" max="8671" width="12.25" style="16" customWidth="1"/>
    <col min="8672" max="8672" width="13.625" style="16" customWidth="1"/>
    <col min="8673" max="8673" width="15.25" style="16" bestFit="1" customWidth="1"/>
    <col min="8674" max="8674" width="8.75" style="16" customWidth="1"/>
    <col min="8675" max="8675" width="8.875" style="16" customWidth="1"/>
    <col min="8676" max="8676" width="9.75" style="16" customWidth="1"/>
    <col min="8677" max="8678" width="8.75" style="16" customWidth="1"/>
    <col min="8679" max="8679" width="12.625" style="16" customWidth="1"/>
    <col min="8680" max="8680" width="11.75" style="16" bestFit="1" customWidth="1"/>
    <col min="8681" max="8684" width="0" style="16" hidden="1" customWidth="1"/>
    <col min="8685" max="8687" width="11.25" style="16" customWidth="1"/>
    <col min="8688" max="8688" width="11" style="16" customWidth="1"/>
    <col min="8689" max="8690" width="11.25" style="16" customWidth="1"/>
    <col min="8691" max="8694" width="0" style="16" hidden="1" customWidth="1"/>
    <col min="8695" max="8695" width="13.375" style="16" customWidth="1"/>
    <col min="8696" max="8696" width="10.375" style="16" customWidth="1"/>
    <col min="8697" max="8697" width="20.625" style="16" bestFit="1" customWidth="1"/>
    <col min="8698" max="8698" width="22.625" style="16" customWidth="1"/>
    <col min="8699" max="8920" width="8.875" style="16"/>
    <col min="8921" max="8921" width="10.875" style="16" customWidth="1"/>
    <col min="8922" max="8922" width="9.625" style="16" customWidth="1"/>
    <col min="8923" max="8923" width="12" style="16" bestFit="1" customWidth="1"/>
    <col min="8924" max="8926" width="12" style="16" customWidth="1"/>
    <col min="8927" max="8927" width="12.25" style="16" customWidth="1"/>
    <col min="8928" max="8928" width="13.625" style="16" customWidth="1"/>
    <col min="8929" max="8929" width="15.25" style="16" bestFit="1" customWidth="1"/>
    <col min="8930" max="8930" width="8.75" style="16" customWidth="1"/>
    <col min="8931" max="8931" width="8.875" style="16" customWidth="1"/>
    <col min="8932" max="8932" width="9.75" style="16" customWidth="1"/>
    <col min="8933" max="8934" width="8.75" style="16" customWidth="1"/>
    <col min="8935" max="8935" width="12.625" style="16" customWidth="1"/>
    <col min="8936" max="8936" width="11.75" style="16" bestFit="1" customWidth="1"/>
    <col min="8937" max="8940" width="0" style="16" hidden="1" customWidth="1"/>
    <col min="8941" max="8943" width="11.25" style="16" customWidth="1"/>
    <col min="8944" max="8944" width="11" style="16" customWidth="1"/>
    <col min="8945" max="8946" width="11.25" style="16" customWidth="1"/>
    <col min="8947" max="8950" width="0" style="16" hidden="1" customWidth="1"/>
    <col min="8951" max="8951" width="13.375" style="16" customWidth="1"/>
    <col min="8952" max="8952" width="10.375" style="16" customWidth="1"/>
    <col min="8953" max="8953" width="20.625" style="16" bestFit="1" customWidth="1"/>
    <col min="8954" max="8954" width="22.625" style="16" customWidth="1"/>
    <col min="8955" max="9176" width="8.875" style="16"/>
    <col min="9177" max="9177" width="10.875" style="16" customWidth="1"/>
    <col min="9178" max="9178" width="9.625" style="16" customWidth="1"/>
    <col min="9179" max="9179" width="12" style="16" bestFit="1" customWidth="1"/>
    <col min="9180" max="9182" width="12" style="16" customWidth="1"/>
    <col min="9183" max="9183" width="12.25" style="16" customWidth="1"/>
    <col min="9184" max="9184" width="13.625" style="16" customWidth="1"/>
    <col min="9185" max="9185" width="15.25" style="16" bestFit="1" customWidth="1"/>
    <col min="9186" max="9186" width="8.75" style="16" customWidth="1"/>
    <col min="9187" max="9187" width="8.875" style="16" customWidth="1"/>
    <col min="9188" max="9188" width="9.75" style="16" customWidth="1"/>
    <col min="9189" max="9190" width="8.75" style="16" customWidth="1"/>
    <col min="9191" max="9191" width="12.625" style="16" customWidth="1"/>
    <col min="9192" max="9192" width="11.75" style="16" bestFit="1" customWidth="1"/>
    <col min="9193" max="9196" width="0" style="16" hidden="1" customWidth="1"/>
    <col min="9197" max="9199" width="11.25" style="16" customWidth="1"/>
    <col min="9200" max="9200" width="11" style="16" customWidth="1"/>
    <col min="9201" max="9202" width="11.25" style="16" customWidth="1"/>
    <col min="9203" max="9206" width="0" style="16" hidden="1" customWidth="1"/>
    <col min="9207" max="9207" width="13.375" style="16" customWidth="1"/>
    <col min="9208" max="9208" width="10.375" style="16" customWidth="1"/>
    <col min="9209" max="9209" width="20.625" style="16" bestFit="1" customWidth="1"/>
    <col min="9210" max="9210" width="22.625" style="16" customWidth="1"/>
    <col min="9211" max="9432" width="8.875" style="16"/>
    <col min="9433" max="9433" width="10.875" style="16" customWidth="1"/>
    <col min="9434" max="9434" width="9.625" style="16" customWidth="1"/>
    <col min="9435" max="9435" width="12" style="16" bestFit="1" customWidth="1"/>
    <col min="9436" max="9438" width="12" style="16" customWidth="1"/>
    <col min="9439" max="9439" width="12.25" style="16" customWidth="1"/>
    <col min="9440" max="9440" width="13.625" style="16" customWidth="1"/>
    <col min="9441" max="9441" width="15.25" style="16" bestFit="1" customWidth="1"/>
    <col min="9442" max="9442" width="8.75" style="16" customWidth="1"/>
    <col min="9443" max="9443" width="8.875" style="16" customWidth="1"/>
    <col min="9444" max="9444" width="9.75" style="16" customWidth="1"/>
    <col min="9445" max="9446" width="8.75" style="16" customWidth="1"/>
    <col min="9447" max="9447" width="12.625" style="16" customWidth="1"/>
    <col min="9448" max="9448" width="11.75" style="16" bestFit="1" customWidth="1"/>
    <col min="9449" max="9452" width="0" style="16" hidden="1" customWidth="1"/>
    <col min="9453" max="9455" width="11.25" style="16" customWidth="1"/>
    <col min="9456" max="9456" width="11" style="16" customWidth="1"/>
    <col min="9457" max="9458" width="11.25" style="16" customWidth="1"/>
    <col min="9459" max="9462" width="0" style="16" hidden="1" customWidth="1"/>
    <col min="9463" max="9463" width="13.375" style="16" customWidth="1"/>
    <col min="9464" max="9464" width="10.375" style="16" customWidth="1"/>
    <col min="9465" max="9465" width="20.625" style="16" bestFit="1" customWidth="1"/>
    <col min="9466" max="9466" width="22.625" style="16" customWidth="1"/>
    <col min="9467" max="9688" width="8.875" style="16"/>
    <col min="9689" max="9689" width="10.875" style="16" customWidth="1"/>
    <col min="9690" max="9690" width="9.625" style="16" customWidth="1"/>
    <col min="9691" max="9691" width="12" style="16" bestFit="1" customWidth="1"/>
    <col min="9692" max="9694" width="12" style="16" customWidth="1"/>
    <col min="9695" max="9695" width="12.25" style="16" customWidth="1"/>
    <col min="9696" max="9696" width="13.625" style="16" customWidth="1"/>
    <col min="9697" max="9697" width="15.25" style="16" bestFit="1" customWidth="1"/>
    <col min="9698" max="9698" width="8.75" style="16" customWidth="1"/>
    <col min="9699" max="9699" width="8.875" style="16" customWidth="1"/>
    <col min="9700" max="9700" width="9.75" style="16" customWidth="1"/>
    <col min="9701" max="9702" width="8.75" style="16" customWidth="1"/>
    <col min="9703" max="9703" width="12.625" style="16" customWidth="1"/>
    <col min="9704" max="9704" width="11.75" style="16" bestFit="1" customWidth="1"/>
    <col min="9705" max="9708" width="0" style="16" hidden="1" customWidth="1"/>
    <col min="9709" max="9711" width="11.25" style="16" customWidth="1"/>
    <col min="9712" max="9712" width="11" style="16" customWidth="1"/>
    <col min="9713" max="9714" width="11.25" style="16" customWidth="1"/>
    <col min="9715" max="9718" width="0" style="16" hidden="1" customWidth="1"/>
    <col min="9719" max="9719" width="13.375" style="16" customWidth="1"/>
    <col min="9720" max="9720" width="10.375" style="16" customWidth="1"/>
    <col min="9721" max="9721" width="20.625" style="16" bestFit="1" customWidth="1"/>
    <col min="9722" max="9722" width="22.625" style="16" customWidth="1"/>
    <col min="9723" max="9944" width="8.875" style="16"/>
    <col min="9945" max="9945" width="10.875" style="16" customWidth="1"/>
    <col min="9946" max="9946" width="9.625" style="16" customWidth="1"/>
    <col min="9947" max="9947" width="12" style="16" bestFit="1" customWidth="1"/>
    <col min="9948" max="9950" width="12" style="16" customWidth="1"/>
    <col min="9951" max="9951" width="12.25" style="16" customWidth="1"/>
    <col min="9952" max="9952" width="13.625" style="16" customWidth="1"/>
    <col min="9953" max="9953" width="15.25" style="16" bestFit="1" customWidth="1"/>
    <col min="9954" max="9954" width="8.75" style="16" customWidth="1"/>
    <col min="9955" max="9955" width="8.875" style="16" customWidth="1"/>
    <col min="9956" max="9956" width="9.75" style="16" customWidth="1"/>
    <col min="9957" max="9958" width="8.75" style="16" customWidth="1"/>
    <col min="9959" max="9959" width="12.625" style="16" customWidth="1"/>
    <col min="9960" max="9960" width="11.75" style="16" bestFit="1" customWidth="1"/>
    <col min="9961" max="9964" width="0" style="16" hidden="1" customWidth="1"/>
    <col min="9965" max="9967" width="11.25" style="16" customWidth="1"/>
    <col min="9968" max="9968" width="11" style="16" customWidth="1"/>
    <col min="9969" max="9970" width="11.25" style="16" customWidth="1"/>
    <col min="9971" max="9974" width="0" style="16" hidden="1" customWidth="1"/>
    <col min="9975" max="9975" width="13.375" style="16" customWidth="1"/>
    <col min="9976" max="9976" width="10.375" style="16" customWidth="1"/>
    <col min="9977" max="9977" width="20.625" style="16" bestFit="1" customWidth="1"/>
    <col min="9978" max="9978" width="22.625" style="16" customWidth="1"/>
    <col min="9979" max="10200" width="8.875" style="16"/>
    <col min="10201" max="10201" width="10.875" style="16" customWidth="1"/>
    <col min="10202" max="10202" width="9.625" style="16" customWidth="1"/>
    <col min="10203" max="10203" width="12" style="16" bestFit="1" customWidth="1"/>
    <col min="10204" max="10206" width="12" style="16" customWidth="1"/>
    <col min="10207" max="10207" width="12.25" style="16" customWidth="1"/>
    <col min="10208" max="10208" width="13.625" style="16" customWidth="1"/>
    <col min="10209" max="10209" width="15.25" style="16" bestFit="1" customWidth="1"/>
    <col min="10210" max="10210" width="8.75" style="16" customWidth="1"/>
    <col min="10211" max="10211" width="8.875" style="16" customWidth="1"/>
    <col min="10212" max="10212" width="9.75" style="16" customWidth="1"/>
    <col min="10213" max="10214" width="8.75" style="16" customWidth="1"/>
    <col min="10215" max="10215" width="12.625" style="16" customWidth="1"/>
    <col min="10216" max="10216" width="11.75" style="16" bestFit="1" customWidth="1"/>
    <col min="10217" max="10220" width="0" style="16" hidden="1" customWidth="1"/>
    <col min="10221" max="10223" width="11.25" style="16" customWidth="1"/>
    <col min="10224" max="10224" width="11" style="16" customWidth="1"/>
    <col min="10225" max="10226" width="11.25" style="16" customWidth="1"/>
    <col min="10227" max="10230" width="0" style="16" hidden="1" customWidth="1"/>
    <col min="10231" max="10231" width="13.375" style="16" customWidth="1"/>
    <col min="10232" max="10232" width="10.375" style="16" customWidth="1"/>
    <col min="10233" max="10233" width="20.625" style="16" bestFit="1" customWidth="1"/>
    <col min="10234" max="10234" width="22.625" style="16" customWidth="1"/>
    <col min="10235" max="10456" width="8.875" style="16"/>
    <col min="10457" max="10457" width="10.875" style="16" customWidth="1"/>
    <col min="10458" max="10458" width="9.625" style="16" customWidth="1"/>
    <col min="10459" max="10459" width="12" style="16" bestFit="1" customWidth="1"/>
    <col min="10460" max="10462" width="12" style="16" customWidth="1"/>
    <col min="10463" max="10463" width="12.25" style="16" customWidth="1"/>
    <col min="10464" max="10464" width="13.625" style="16" customWidth="1"/>
    <col min="10465" max="10465" width="15.25" style="16" bestFit="1" customWidth="1"/>
    <col min="10466" max="10466" width="8.75" style="16" customWidth="1"/>
    <col min="10467" max="10467" width="8.875" style="16" customWidth="1"/>
    <col min="10468" max="10468" width="9.75" style="16" customWidth="1"/>
    <col min="10469" max="10470" width="8.75" style="16" customWidth="1"/>
    <col min="10471" max="10471" width="12.625" style="16" customWidth="1"/>
    <col min="10472" max="10472" width="11.75" style="16" bestFit="1" customWidth="1"/>
    <col min="10473" max="10476" width="0" style="16" hidden="1" customWidth="1"/>
    <col min="10477" max="10479" width="11.25" style="16" customWidth="1"/>
    <col min="10480" max="10480" width="11" style="16" customWidth="1"/>
    <col min="10481" max="10482" width="11.25" style="16" customWidth="1"/>
    <col min="10483" max="10486" width="0" style="16" hidden="1" customWidth="1"/>
    <col min="10487" max="10487" width="13.375" style="16" customWidth="1"/>
    <col min="10488" max="10488" width="10.375" style="16" customWidth="1"/>
    <col min="10489" max="10489" width="20.625" style="16" bestFit="1" customWidth="1"/>
    <col min="10490" max="10490" width="22.625" style="16" customWidth="1"/>
    <col min="10491" max="10712" width="8.875" style="16"/>
    <col min="10713" max="10713" width="10.875" style="16" customWidth="1"/>
    <col min="10714" max="10714" width="9.625" style="16" customWidth="1"/>
    <col min="10715" max="10715" width="12" style="16" bestFit="1" customWidth="1"/>
    <col min="10716" max="10718" width="12" style="16" customWidth="1"/>
    <col min="10719" max="10719" width="12.25" style="16" customWidth="1"/>
    <col min="10720" max="10720" width="13.625" style="16" customWidth="1"/>
    <col min="10721" max="10721" width="15.25" style="16" bestFit="1" customWidth="1"/>
    <col min="10722" max="10722" width="8.75" style="16" customWidth="1"/>
    <col min="10723" max="10723" width="8.875" style="16" customWidth="1"/>
    <col min="10724" max="10724" width="9.75" style="16" customWidth="1"/>
    <col min="10725" max="10726" width="8.75" style="16" customWidth="1"/>
    <col min="10727" max="10727" width="12.625" style="16" customWidth="1"/>
    <col min="10728" max="10728" width="11.75" style="16" bestFit="1" customWidth="1"/>
    <col min="10729" max="10732" width="0" style="16" hidden="1" customWidth="1"/>
    <col min="10733" max="10735" width="11.25" style="16" customWidth="1"/>
    <col min="10736" max="10736" width="11" style="16" customWidth="1"/>
    <col min="10737" max="10738" width="11.25" style="16" customWidth="1"/>
    <col min="10739" max="10742" width="0" style="16" hidden="1" customWidth="1"/>
    <col min="10743" max="10743" width="13.375" style="16" customWidth="1"/>
    <col min="10744" max="10744" width="10.375" style="16" customWidth="1"/>
    <col min="10745" max="10745" width="20.625" style="16" bestFit="1" customWidth="1"/>
    <col min="10746" max="10746" width="22.625" style="16" customWidth="1"/>
    <col min="10747" max="10968" width="8.875" style="16"/>
    <col min="10969" max="10969" width="10.875" style="16" customWidth="1"/>
    <col min="10970" max="10970" width="9.625" style="16" customWidth="1"/>
    <col min="10971" max="10971" width="12" style="16" bestFit="1" customWidth="1"/>
    <col min="10972" max="10974" width="12" style="16" customWidth="1"/>
    <col min="10975" max="10975" width="12.25" style="16" customWidth="1"/>
    <col min="10976" max="10976" width="13.625" style="16" customWidth="1"/>
    <col min="10977" max="10977" width="15.25" style="16" bestFit="1" customWidth="1"/>
    <col min="10978" max="10978" width="8.75" style="16" customWidth="1"/>
    <col min="10979" max="10979" width="8.875" style="16" customWidth="1"/>
    <col min="10980" max="10980" width="9.75" style="16" customWidth="1"/>
    <col min="10981" max="10982" width="8.75" style="16" customWidth="1"/>
    <col min="10983" max="10983" width="12.625" style="16" customWidth="1"/>
    <col min="10984" max="10984" width="11.75" style="16" bestFit="1" customWidth="1"/>
    <col min="10985" max="10988" width="0" style="16" hidden="1" customWidth="1"/>
    <col min="10989" max="10991" width="11.25" style="16" customWidth="1"/>
    <col min="10992" max="10992" width="11" style="16" customWidth="1"/>
    <col min="10993" max="10994" width="11.25" style="16" customWidth="1"/>
    <col min="10995" max="10998" width="0" style="16" hidden="1" customWidth="1"/>
    <col min="10999" max="10999" width="13.375" style="16" customWidth="1"/>
    <col min="11000" max="11000" width="10.375" style="16" customWidth="1"/>
    <col min="11001" max="11001" width="20.625" style="16" bestFit="1" customWidth="1"/>
    <col min="11002" max="11002" width="22.625" style="16" customWidth="1"/>
    <col min="11003" max="11224" width="8.875" style="16"/>
    <col min="11225" max="11225" width="10.875" style="16" customWidth="1"/>
    <col min="11226" max="11226" width="9.625" style="16" customWidth="1"/>
    <col min="11227" max="11227" width="12" style="16" bestFit="1" customWidth="1"/>
    <col min="11228" max="11230" width="12" style="16" customWidth="1"/>
    <col min="11231" max="11231" width="12.25" style="16" customWidth="1"/>
    <col min="11232" max="11232" width="13.625" style="16" customWidth="1"/>
    <col min="11233" max="11233" width="15.25" style="16" bestFit="1" customWidth="1"/>
    <col min="11234" max="11234" width="8.75" style="16" customWidth="1"/>
    <col min="11235" max="11235" width="8.875" style="16" customWidth="1"/>
    <col min="11236" max="11236" width="9.75" style="16" customWidth="1"/>
    <col min="11237" max="11238" width="8.75" style="16" customWidth="1"/>
    <col min="11239" max="11239" width="12.625" style="16" customWidth="1"/>
    <col min="11240" max="11240" width="11.75" style="16" bestFit="1" customWidth="1"/>
    <col min="11241" max="11244" width="0" style="16" hidden="1" customWidth="1"/>
    <col min="11245" max="11247" width="11.25" style="16" customWidth="1"/>
    <col min="11248" max="11248" width="11" style="16" customWidth="1"/>
    <col min="11249" max="11250" width="11.25" style="16" customWidth="1"/>
    <col min="11251" max="11254" width="0" style="16" hidden="1" customWidth="1"/>
    <col min="11255" max="11255" width="13.375" style="16" customWidth="1"/>
    <col min="11256" max="11256" width="10.375" style="16" customWidth="1"/>
    <col min="11257" max="11257" width="20.625" style="16" bestFit="1" customWidth="1"/>
    <col min="11258" max="11258" width="22.625" style="16" customWidth="1"/>
    <col min="11259" max="11480" width="8.875" style="16"/>
    <col min="11481" max="11481" width="10.875" style="16" customWidth="1"/>
    <col min="11482" max="11482" width="9.625" style="16" customWidth="1"/>
    <col min="11483" max="11483" width="12" style="16" bestFit="1" customWidth="1"/>
    <col min="11484" max="11486" width="12" style="16" customWidth="1"/>
    <col min="11487" max="11487" width="12.25" style="16" customWidth="1"/>
    <col min="11488" max="11488" width="13.625" style="16" customWidth="1"/>
    <col min="11489" max="11489" width="15.25" style="16" bestFit="1" customWidth="1"/>
    <col min="11490" max="11490" width="8.75" style="16" customWidth="1"/>
    <col min="11491" max="11491" width="8.875" style="16" customWidth="1"/>
    <col min="11492" max="11492" width="9.75" style="16" customWidth="1"/>
    <col min="11493" max="11494" width="8.75" style="16" customWidth="1"/>
    <col min="11495" max="11495" width="12.625" style="16" customWidth="1"/>
    <col min="11496" max="11496" width="11.75" style="16" bestFit="1" customWidth="1"/>
    <col min="11497" max="11500" width="0" style="16" hidden="1" customWidth="1"/>
    <col min="11501" max="11503" width="11.25" style="16" customWidth="1"/>
    <col min="11504" max="11504" width="11" style="16" customWidth="1"/>
    <col min="11505" max="11506" width="11.25" style="16" customWidth="1"/>
    <col min="11507" max="11510" width="0" style="16" hidden="1" customWidth="1"/>
    <col min="11511" max="11511" width="13.375" style="16" customWidth="1"/>
    <col min="11512" max="11512" width="10.375" style="16" customWidth="1"/>
    <col min="11513" max="11513" width="20.625" style="16" bestFit="1" customWidth="1"/>
    <col min="11514" max="11514" width="22.625" style="16" customWidth="1"/>
    <col min="11515" max="11736" width="8.875" style="16"/>
    <col min="11737" max="11737" width="10.875" style="16" customWidth="1"/>
    <col min="11738" max="11738" width="9.625" style="16" customWidth="1"/>
    <col min="11739" max="11739" width="12" style="16" bestFit="1" customWidth="1"/>
    <col min="11740" max="11742" width="12" style="16" customWidth="1"/>
    <col min="11743" max="11743" width="12.25" style="16" customWidth="1"/>
    <col min="11744" max="11744" width="13.625" style="16" customWidth="1"/>
    <col min="11745" max="11745" width="15.25" style="16" bestFit="1" customWidth="1"/>
    <col min="11746" max="11746" width="8.75" style="16" customWidth="1"/>
    <col min="11747" max="11747" width="8.875" style="16" customWidth="1"/>
    <col min="11748" max="11748" width="9.75" style="16" customWidth="1"/>
    <col min="11749" max="11750" width="8.75" style="16" customWidth="1"/>
    <col min="11751" max="11751" width="12.625" style="16" customWidth="1"/>
    <col min="11752" max="11752" width="11.75" style="16" bestFit="1" customWidth="1"/>
    <col min="11753" max="11756" width="0" style="16" hidden="1" customWidth="1"/>
    <col min="11757" max="11759" width="11.25" style="16" customWidth="1"/>
    <col min="11760" max="11760" width="11" style="16" customWidth="1"/>
    <col min="11761" max="11762" width="11.25" style="16" customWidth="1"/>
    <col min="11763" max="11766" width="0" style="16" hidden="1" customWidth="1"/>
    <col min="11767" max="11767" width="13.375" style="16" customWidth="1"/>
    <col min="11768" max="11768" width="10.375" style="16" customWidth="1"/>
    <col min="11769" max="11769" width="20.625" style="16" bestFit="1" customWidth="1"/>
    <col min="11770" max="11770" width="22.625" style="16" customWidth="1"/>
    <col min="11771" max="11992" width="8.875" style="16"/>
    <col min="11993" max="11993" width="10.875" style="16" customWidth="1"/>
    <col min="11994" max="11994" width="9.625" style="16" customWidth="1"/>
    <col min="11995" max="11995" width="12" style="16" bestFit="1" customWidth="1"/>
    <col min="11996" max="11998" width="12" style="16" customWidth="1"/>
    <col min="11999" max="11999" width="12.25" style="16" customWidth="1"/>
    <col min="12000" max="12000" width="13.625" style="16" customWidth="1"/>
    <col min="12001" max="12001" width="15.25" style="16" bestFit="1" customWidth="1"/>
    <col min="12002" max="12002" width="8.75" style="16" customWidth="1"/>
    <col min="12003" max="12003" width="8.875" style="16" customWidth="1"/>
    <col min="12004" max="12004" width="9.75" style="16" customWidth="1"/>
    <col min="12005" max="12006" width="8.75" style="16" customWidth="1"/>
    <col min="12007" max="12007" width="12.625" style="16" customWidth="1"/>
    <col min="12008" max="12008" width="11.75" style="16" bestFit="1" customWidth="1"/>
    <col min="12009" max="12012" width="0" style="16" hidden="1" customWidth="1"/>
    <col min="12013" max="12015" width="11.25" style="16" customWidth="1"/>
    <col min="12016" max="12016" width="11" style="16" customWidth="1"/>
    <col min="12017" max="12018" width="11.25" style="16" customWidth="1"/>
    <col min="12019" max="12022" width="0" style="16" hidden="1" customWidth="1"/>
    <col min="12023" max="12023" width="13.375" style="16" customWidth="1"/>
    <col min="12024" max="12024" width="10.375" style="16" customWidth="1"/>
    <col min="12025" max="12025" width="20.625" style="16" bestFit="1" customWidth="1"/>
    <col min="12026" max="12026" width="22.625" style="16" customWidth="1"/>
    <col min="12027" max="12248" width="8.875" style="16"/>
    <col min="12249" max="12249" width="10.875" style="16" customWidth="1"/>
    <col min="12250" max="12250" width="9.625" style="16" customWidth="1"/>
    <col min="12251" max="12251" width="12" style="16" bestFit="1" customWidth="1"/>
    <col min="12252" max="12254" width="12" style="16" customWidth="1"/>
    <col min="12255" max="12255" width="12.25" style="16" customWidth="1"/>
    <col min="12256" max="12256" width="13.625" style="16" customWidth="1"/>
    <col min="12257" max="12257" width="15.25" style="16" bestFit="1" customWidth="1"/>
    <col min="12258" max="12258" width="8.75" style="16" customWidth="1"/>
    <col min="12259" max="12259" width="8.875" style="16" customWidth="1"/>
    <col min="12260" max="12260" width="9.75" style="16" customWidth="1"/>
    <col min="12261" max="12262" width="8.75" style="16" customWidth="1"/>
    <col min="12263" max="12263" width="12.625" style="16" customWidth="1"/>
    <col min="12264" max="12264" width="11.75" style="16" bestFit="1" customWidth="1"/>
    <col min="12265" max="12268" width="0" style="16" hidden="1" customWidth="1"/>
    <col min="12269" max="12271" width="11.25" style="16" customWidth="1"/>
    <col min="12272" max="12272" width="11" style="16" customWidth="1"/>
    <col min="12273" max="12274" width="11.25" style="16" customWidth="1"/>
    <col min="12275" max="12278" width="0" style="16" hidden="1" customWidth="1"/>
    <col min="12279" max="12279" width="13.375" style="16" customWidth="1"/>
    <col min="12280" max="12280" width="10.375" style="16" customWidth="1"/>
    <col min="12281" max="12281" width="20.625" style="16" bestFit="1" customWidth="1"/>
    <col min="12282" max="12282" width="22.625" style="16" customWidth="1"/>
    <col min="12283" max="12504" width="8.875" style="16"/>
    <col min="12505" max="12505" width="10.875" style="16" customWidth="1"/>
    <col min="12506" max="12506" width="9.625" style="16" customWidth="1"/>
    <col min="12507" max="12507" width="12" style="16" bestFit="1" customWidth="1"/>
    <col min="12508" max="12510" width="12" style="16" customWidth="1"/>
    <col min="12511" max="12511" width="12.25" style="16" customWidth="1"/>
    <col min="12512" max="12512" width="13.625" style="16" customWidth="1"/>
    <col min="12513" max="12513" width="15.25" style="16" bestFit="1" customWidth="1"/>
    <col min="12514" max="12514" width="8.75" style="16" customWidth="1"/>
    <col min="12515" max="12515" width="8.875" style="16" customWidth="1"/>
    <col min="12516" max="12516" width="9.75" style="16" customWidth="1"/>
    <col min="12517" max="12518" width="8.75" style="16" customWidth="1"/>
    <col min="12519" max="12519" width="12.625" style="16" customWidth="1"/>
    <col min="12520" max="12520" width="11.75" style="16" bestFit="1" customWidth="1"/>
    <col min="12521" max="12524" width="0" style="16" hidden="1" customWidth="1"/>
    <col min="12525" max="12527" width="11.25" style="16" customWidth="1"/>
    <col min="12528" max="12528" width="11" style="16" customWidth="1"/>
    <col min="12529" max="12530" width="11.25" style="16" customWidth="1"/>
    <col min="12531" max="12534" width="0" style="16" hidden="1" customWidth="1"/>
    <col min="12535" max="12535" width="13.375" style="16" customWidth="1"/>
    <col min="12536" max="12536" width="10.375" style="16" customWidth="1"/>
    <col min="12537" max="12537" width="20.625" style="16" bestFit="1" customWidth="1"/>
    <col min="12538" max="12538" width="22.625" style="16" customWidth="1"/>
    <col min="12539" max="12760" width="8.875" style="16"/>
    <col min="12761" max="12761" width="10.875" style="16" customWidth="1"/>
    <col min="12762" max="12762" width="9.625" style="16" customWidth="1"/>
    <col min="12763" max="12763" width="12" style="16" bestFit="1" customWidth="1"/>
    <col min="12764" max="12766" width="12" style="16" customWidth="1"/>
    <col min="12767" max="12767" width="12.25" style="16" customWidth="1"/>
    <col min="12768" max="12768" width="13.625" style="16" customWidth="1"/>
    <col min="12769" max="12769" width="15.25" style="16" bestFit="1" customWidth="1"/>
    <col min="12770" max="12770" width="8.75" style="16" customWidth="1"/>
    <col min="12771" max="12771" width="8.875" style="16" customWidth="1"/>
    <col min="12772" max="12772" width="9.75" style="16" customWidth="1"/>
    <col min="12773" max="12774" width="8.75" style="16" customWidth="1"/>
    <col min="12775" max="12775" width="12.625" style="16" customWidth="1"/>
    <col min="12776" max="12776" width="11.75" style="16" bestFit="1" customWidth="1"/>
    <col min="12777" max="12780" width="0" style="16" hidden="1" customWidth="1"/>
    <col min="12781" max="12783" width="11.25" style="16" customWidth="1"/>
    <col min="12784" max="12784" width="11" style="16" customWidth="1"/>
    <col min="12785" max="12786" width="11.25" style="16" customWidth="1"/>
    <col min="12787" max="12790" width="0" style="16" hidden="1" customWidth="1"/>
    <col min="12791" max="12791" width="13.375" style="16" customWidth="1"/>
    <col min="12792" max="12792" width="10.375" style="16" customWidth="1"/>
    <col min="12793" max="12793" width="20.625" style="16" bestFit="1" customWidth="1"/>
    <col min="12794" max="12794" width="22.625" style="16" customWidth="1"/>
    <col min="12795" max="13016" width="8.875" style="16"/>
    <col min="13017" max="13017" width="10.875" style="16" customWidth="1"/>
    <col min="13018" max="13018" width="9.625" style="16" customWidth="1"/>
    <col min="13019" max="13019" width="12" style="16" bestFit="1" customWidth="1"/>
    <col min="13020" max="13022" width="12" style="16" customWidth="1"/>
    <col min="13023" max="13023" width="12.25" style="16" customWidth="1"/>
    <col min="13024" max="13024" width="13.625" style="16" customWidth="1"/>
    <col min="13025" max="13025" width="15.25" style="16" bestFit="1" customWidth="1"/>
    <col min="13026" max="13026" width="8.75" style="16" customWidth="1"/>
    <col min="13027" max="13027" width="8.875" style="16" customWidth="1"/>
    <col min="13028" max="13028" width="9.75" style="16" customWidth="1"/>
    <col min="13029" max="13030" width="8.75" style="16" customWidth="1"/>
    <col min="13031" max="13031" width="12.625" style="16" customWidth="1"/>
    <col min="13032" max="13032" width="11.75" style="16" bestFit="1" customWidth="1"/>
    <col min="13033" max="13036" width="0" style="16" hidden="1" customWidth="1"/>
    <col min="13037" max="13039" width="11.25" style="16" customWidth="1"/>
    <col min="13040" max="13040" width="11" style="16" customWidth="1"/>
    <col min="13041" max="13042" width="11.25" style="16" customWidth="1"/>
    <col min="13043" max="13046" width="0" style="16" hidden="1" customWidth="1"/>
    <col min="13047" max="13047" width="13.375" style="16" customWidth="1"/>
    <col min="13048" max="13048" width="10.375" style="16" customWidth="1"/>
    <col min="13049" max="13049" width="20.625" style="16" bestFit="1" customWidth="1"/>
    <col min="13050" max="13050" width="22.625" style="16" customWidth="1"/>
    <col min="13051" max="13272" width="8.875" style="16"/>
    <col min="13273" max="13273" width="10.875" style="16" customWidth="1"/>
    <col min="13274" max="13274" width="9.625" style="16" customWidth="1"/>
    <col min="13275" max="13275" width="12" style="16" bestFit="1" customWidth="1"/>
    <col min="13276" max="13278" width="12" style="16" customWidth="1"/>
    <col min="13279" max="13279" width="12.25" style="16" customWidth="1"/>
    <col min="13280" max="13280" width="13.625" style="16" customWidth="1"/>
    <col min="13281" max="13281" width="15.25" style="16" bestFit="1" customWidth="1"/>
    <col min="13282" max="13282" width="8.75" style="16" customWidth="1"/>
    <col min="13283" max="13283" width="8.875" style="16" customWidth="1"/>
    <col min="13284" max="13284" width="9.75" style="16" customWidth="1"/>
    <col min="13285" max="13286" width="8.75" style="16" customWidth="1"/>
    <col min="13287" max="13287" width="12.625" style="16" customWidth="1"/>
    <col min="13288" max="13288" width="11.75" style="16" bestFit="1" customWidth="1"/>
    <col min="13289" max="13292" width="0" style="16" hidden="1" customWidth="1"/>
    <col min="13293" max="13295" width="11.25" style="16" customWidth="1"/>
    <col min="13296" max="13296" width="11" style="16" customWidth="1"/>
    <col min="13297" max="13298" width="11.25" style="16" customWidth="1"/>
    <col min="13299" max="13302" width="0" style="16" hidden="1" customWidth="1"/>
    <col min="13303" max="13303" width="13.375" style="16" customWidth="1"/>
    <col min="13304" max="13304" width="10.375" style="16" customWidth="1"/>
    <col min="13305" max="13305" width="20.625" style="16" bestFit="1" customWidth="1"/>
    <col min="13306" max="13306" width="22.625" style="16" customWidth="1"/>
    <col min="13307" max="13528" width="8.875" style="16"/>
    <col min="13529" max="13529" width="10.875" style="16" customWidth="1"/>
    <col min="13530" max="13530" width="9.625" style="16" customWidth="1"/>
    <col min="13531" max="13531" width="12" style="16" bestFit="1" customWidth="1"/>
    <col min="13532" max="13534" width="12" style="16" customWidth="1"/>
    <col min="13535" max="13535" width="12.25" style="16" customWidth="1"/>
    <col min="13536" max="13536" width="13.625" style="16" customWidth="1"/>
    <col min="13537" max="13537" width="15.25" style="16" bestFit="1" customWidth="1"/>
    <col min="13538" max="13538" width="8.75" style="16" customWidth="1"/>
    <col min="13539" max="13539" width="8.875" style="16" customWidth="1"/>
    <col min="13540" max="13540" width="9.75" style="16" customWidth="1"/>
    <col min="13541" max="13542" width="8.75" style="16" customWidth="1"/>
    <col min="13543" max="13543" width="12.625" style="16" customWidth="1"/>
    <col min="13544" max="13544" width="11.75" style="16" bestFit="1" customWidth="1"/>
    <col min="13545" max="13548" width="0" style="16" hidden="1" customWidth="1"/>
    <col min="13549" max="13551" width="11.25" style="16" customWidth="1"/>
    <col min="13552" max="13552" width="11" style="16" customWidth="1"/>
    <col min="13553" max="13554" width="11.25" style="16" customWidth="1"/>
    <col min="13555" max="13558" width="0" style="16" hidden="1" customWidth="1"/>
    <col min="13559" max="13559" width="13.375" style="16" customWidth="1"/>
    <col min="13560" max="13560" width="10.375" style="16" customWidth="1"/>
    <col min="13561" max="13561" width="20.625" style="16" bestFit="1" customWidth="1"/>
    <col min="13562" max="13562" width="22.625" style="16" customWidth="1"/>
    <col min="13563" max="13784" width="8.875" style="16"/>
    <col min="13785" max="13785" width="10.875" style="16" customWidth="1"/>
    <col min="13786" max="13786" width="9.625" style="16" customWidth="1"/>
    <col min="13787" max="13787" width="12" style="16" bestFit="1" customWidth="1"/>
    <col min="13788" max="13790" width="12" style="16" customWidth="1"/>
    <col min="13791" max="13791" width="12.25" style="16" customWidth="1"/>
    <col min="13792" max="13792" width="13.625" style="16" customWidth="1"/>
    <col min="13793" max="13793" width="15.25" style="16" bestFit="1" customWidth="1"/>
    <col min="13794" max="13794" width="8.75" style="16" customWidth="1"/>
    <col min="13795" max="13795" width="8.875" style="16" customWidth="1"/>
    <col min="13796" max="13796" width="9.75" style="16" customWidth="1"/>
    <col min="13797" max="13798" width="8.75" style="16" customWidth="1"/>
    <col min="13799" max="13799" width="12.625" style="16" customWidth="1"/>
    <col min="13800" max="13800" width="11.75" style="16" bestFit="1" customWidth="1"/>
    <col min="13801" max="13804" width="0" style="16" hidden="1" customWidth="1"/>
    <col min="13805" max="13807" width="11.25" style="16" customWidth="1"/>
    <col min="13808" max="13808" width="11" style="16" customWidth="1"/>
    <col min="13809" max="13810" width="11.25" style="16" customWidth="1"/>
    <col min="13811" max="13814" width="0" style="16" hidden="1" customWidth="1"/>
    <col min="13815" max="13815" width="13.375" style="16" customWidth="1"/>
    <col min="13816" max="13816" width="10.375" style="16" customWidth="1"/>
    <col min="13817" max="13817" width="20.625" style="16" bestFit="1" customWidth="1"/>
    <col min="13818" max="13818" width="22.625" style="16" customWidth="1"/>
    <col min="13819" max="14040" width="8.875" style="16"/>
    <col min="14041" max="14041" width="10.875" style="16" customWidth="1"/>
    <col min="14042" max="14042" width="9.625" style="16" customWidth="1"/>
    <col min="14043" max="14043" width="12" style="16" bestFit="1" customWidth="1"/>
    <col min="14044" max="14046" width="12" style="16" customWidth="1"/>
    <col min="14047" max="14047" width="12.25" style="16" customWidth="1"/>
    <col min="14048" max="14048" width="13.625" style="16" customWidth="1"/>
    <col min="14049" max="14049" width="15.25" style="16" bestFit="1" customWidth="1"/>
    <col min="14050" max="14050" width="8.75" style="16" customWidth="1"/>
    <col min="14051" max="14051" width="8.875" style="16" customWidth="1"/>
    <col min="14052" max="14052" width="9.75" style="16" customWidth="1"/>
    <col min="14053" max="14054" width="8.75" style="16" customWidth="1"/>
    <col min="14055" max="14055" width="12.625" style="16" customWidth="1"/>
    <col min="14056" max="14056" width="11.75" style="16" bestFit="1" customWidth="1"/>
    <col min="14057" max="14060" width="0" style="16" hidden="1" customWidth="1"/>
    <col min="14061" max="14063" width="11.25" style="16" customWidth="1"/>
    <col min="14064" max="14064" width="11" style="16" customWidth="1"/>
    <col min="14065" max="14066" width="11.25" style="16" customWidth="1"/>
    <col min="14067" max="14070" width="0" style="16" hidden="1" customWidth="1"/>
    <col min="14071" max="14071" width="13.375" style="16" customWidth="1"/>
    <col min="14072" max="14072" width="10.375" style="16" customWidth="1"/>
    <col min="14073" max="14073" width="20.625" style="16" bestFit="1" customWidth="1"/>
    <col min="14074" max="14074" width="22.625" style="16" customWidth="1"/>
    <col min="14075" max="14296" width="8.875" style="16"/>
    <col min="14297" max="14297" width="10.875" style="16" customWidth="1"/>
    <col min="14298" max="14298" width="9.625" style="16" customWidth="1"/>
    <col min="14299" max="14299" width="12" style="16" bestFit="1" customWidth="1"/>
    <col min="14300" max="14302" width="12" style="16" customWidth="1"/>
    <col min="14303" max="14303" width="12.25" style="16" customWidth="1"/>
    <col min="14304" max="14304" width="13.625" style="16" customWidth="1"/>
    <col min="14305" max="14305" width="15.25" style="16" bestFit="1" customWidth="1"/>
    <col min="14306" max="14306" width="8.75" style="16" customWidth="1"/>
    <col min="14307" max="14307" width="8.875" style="16" customWidth="1"/>
    <col min="14308" max="14308" width="9.75" style="16" customWidth="1"/>
    <col min="14309" max="14310" width="8.75" style="16" customWidth="1"/>
    <col min="14311" max="14311" width="12.625" style="16" customWidth="1"/>
    <col min="14312" max="14312" width="11.75" style="16" bestFit="1" customWidth="1"/>
    <col min="14313" max="14316" width="0" style="16" hidden="1" customWidth="1"/>
    <col min="14317" max="14319" width="11.25" style="16" customWidth="1"/>
    <col min="14320" max="14320" width="11" style="16" customWidth="1"/>
    <col min="14321" max="14322" width="11.25" style="16" customWidth="1"/>
    <col min="14323" max="14326" width="0" style="16" hidden="1" customWidth="1"/>
    <col min="14327" max="14327" width="13.375" style="16" customWidth="1"/>
    <col min="14328" max="14328" width="10.375" style="16" customWidth="1"/>
    <col min="14329" max="14329" width="20.625" style="16" bestFit="1" customWidth="1"/>
    <col min="14330" max="14330" width="22.625" style="16" customWidth="1"/>
    <col min="14331" max="14552" width="8.875" style="16"/>
    <col min="14553" max="14553" width="10.875" style="16" customWidth="1"/>
    <col min="14554" max="14554" width="9.625" style="16" customWidth="1"/>
    <col min="14555" max="14555" width="12" style="16" bestFit="1" customWidth="1"/>
    <col min="14556" max="14558" width="12" style="16" customWidth="1"/>
    <col min="14559" max="14559" width="12.25" style="16" customWidth="1"/>
    <col min="14560" max="14560" width="13.625" style="16" customWidth="1"/>
    <col min="14561" max="14561" width="15.25" style="16" bestFit="1" customWidth="1"/>
    <col min="14562" max="14562" width="8.75" style="16" customWidth="1"/>
    <col min="14563" max="14563" width="8.875" style="16" customWidth="1"/>
    <col min="14564" max="14564" width="9.75" style="16" customWidth="1"/>
    <col min="14565" max="14566" width="8.75" style="16" customWidth="1"/>
    <col min="14567" max="14567" width="12.625" style="16" customWidth="1"/>
    <col min="14568" max="14568" width="11.75" style="16" bestFit="1" customWidth="1"/>
    <col min="14569" max="14572" width="0" style="16" hidden="1" customWidth="1"/>
    <col min="14573" max="14575" width="11.25" style="16" customWidth="1"/>
    <col min="14576" max="14576" width="11" style="16" customWidth="1"/>
    <col min="14577" max="14578" width="11.25" style="16" customWidth="1"/>
    <col min="14579" max="14582" width="0" style="16" hidden="1" customWidth="1"/>
    <col min="14583" max="14583" width="13.375" style="16" customWidth="1"/>
    <col min="14584" max="14584" width="10.375" style="16" customWidth="1"/>
    <col min="14585" max="14585" width="20.625" style="16" bestFit="1" customWidth="1"/>
    <col min="14586" max="14586" width="22.625" style="16" customWidth="1"/>
    <col min="14587" max="14808" width="8.875" style="16"/>
    <col min="14809" max="14809" width="10.875" style="16" customWidth="1"/>
    <col min="14810" max="14810" width="9.625" style="16" customWidth="1"/>
    <col min="14811" max="14811" width="12" style="16" bestFit="1" customWidth="1"/>
    <col min="14812" max="14814" width="12" style="16" customWidth="1"/>
    <col min="14815" max="14815" width="12.25" style="16" customWidth="1"/>
    <col min="14816" max="14816" width="13.625" style="16" customWidth="1"/>
    <col min="14817" max="14817" width="15.25" style="16" bestFit="1" customWidth="1"/>
    <col min="14818" max="14818" width="8.75" style="16" customWidth="1"/>
    <col min="14819" max="14819" width="8.875" style="16" customWidth="1"/>
    <col min="14820" max="14820" width="9.75" style="16" customWidth="1"/>
    <col min="14821" max="14822" width="8.75" style="16" customWidth="1"/>
    <col min="14823" max="14823" width="12.625" style="16" customWidth="1"/>
    <col min="14824" max="14824" width="11.75" style="16" bestFit="1" customWidth="1"/>
    <col min="14825" max="14828" width="0" style="16" hidden="1" customWidth="1"/>
    <col min="14829" max="14831" width="11.25" style="16" customWidth="1"/>
    <col min="14832" max="14832" width="11" style="16" customWidth="1"/>
    <col min="14833" max="14834" width="11.25" style="16" customWidth="1"/>
    <col min="14835" max="14838" width="0" style="16" hidden="1" customWidth="1"/>
    <col min="14839" max="14839" width="13.375" style="16" customWidth="1"/>
    <col min="14840" max="14840" width="10.375" style="16" customWidth="1"/>
    <col min="14841" max="14841" width="20.625" style="16" bestFit="1" customWidth="1"/>
    <col min="14842" max="14842" width="22.625" style="16" customWidth="1"/>
    <col min="14843" max="15064" width="8.875" style="16"/>
    <col min="15065" max="15065" width="10.875" style="16" customWidth="1"/>
    <col min="15066" max="15066" width="9.625" style="16" customWidth="1"/>
    <col min="15067" max="15067" width="12" style="16" bestFit="1" customWidth="1"/>
    <col min="15068" max="15070" width="12" style="16" customWidth="1"/>
    <col min="15071" max="15071" width="12.25" style="16" customWidth="1"/>
    <col min="15072" max="15072" width="13.625" style="16" customWidth="1"/>
    <col min="15073" max="15073" width="15.25" style="16" bestFit="1" customWidth="1"/>
    <col min="15074" max="15074" width="8.75" style="16" customWidth="1"/>
    <col min="15075" max="15075" width="8.875" style="16" customWidth="1"/>
    <col min="15076" max="15076" width="9.75" style="16" customWidth="1"/>
    <col min="15077" max="15078" width="8.75" style="16" customWidth="1"/>
    <col min="15079" max="15079" width="12.625" style="16" customWidth="1"/>
    <col min="15080" max="15080" width="11.75" style="16" bestFit="1" customWidth="1"/>
    <col min="15081" max="15084" width="0" style="16" hidden="1" customWidth="1"/>
    <col min="15085" max="15087" width="11.25" style="16" customWidth="1"/>
    <col min="15088" max="15088" width="11" style="16" customWidth="1"/>
    <col min="15089" max="15090" width="11.25" style="16" customWidth="1"/>
    <col min="15091" max="15094" width="0" style="16" hidden="1" customWidth="1"/>
    <col min="15095" max="15095" width="13.375" style="16" customWidth="1"/>
    <col min="15096" max="15096" width="10.375" style="16" customWidth="1"/>
    <col min="15097" max="15097" width="20.625" style="16" bestFit="1" customWidth="1"/>
    <col min="15098" max="15098" width="22.625" style="16" customWidth="1"/>
    <col min="15099" max="15320" width="8.875" style="16"/>
    <col min="15321" max="15321" width="10.875" style="16" customWidth="1"/>
    <col min="15322" max="15322" width="9.625" style="16" customWidth="1"/>
    <col min="15323" max="15323" width="12" style="16" bestFit="1" customWidth="1"/>
    <col min="15324" max="15326" width="12" style="16" customWidth="1"/>
    <col min="15327" max="15327" width="12.25" style="16" customWidth="1"/>
    <col min="15328" max="15328" width="13.625" style="16" customWidth="1"/>
    <col min="15329" max="15329" width="15.25" style="16" bestFit="1" customWidth="1"/>
    <col min="15330" max="15330" width="8.75" style="16" customWidth="1"/>
    <col min="15331" max="15331" width="8.875" style="16" customWidth="1"/>
    <col min="15332" max="15332" width="9.75" style="16" customWidth="1"/>
    <col min="15333" max="15334" width="8.75" style="16" customWidth="1"/>
    <col min="15335" max="15335" width="12.625" style="16" customWidth="1"/>
    <col min="15336" max="15336" width="11.75" style="16" bestFit="1" customWidth="1"/>
    <col min="15337" max="15340" width="0" style="16" hidden="1" customWidth="1"/>
    <col min="15341" max="15343" width="11.25" style="16" customWidth="1"/>
    <col min="15344" max="15344" width="11" style="16" customWidth="1"/>
    <col min="15345" max="15346" width="11.25" style="16" customWidth="1"/>
    <col min="15347" max="15350" width="0" style="16" hidden="1" customWidth="1"/>
    <col min="15351" max="15351" width="13.375" style="16" customWidth="1"/>
    <col min="15352" max="15352" width="10.375" style="16" customWidth="1"/>
    <col min="15353" max="15353" width="20.625" style="16" bestFit="1" customWidth="1"/>
    <col min="15354" max="15354" width="22.625" style="16" customWidth="1"/>
    <col min="15355" max="15576" width="8.875" style="16"/>
    <col min="15577" max="15577" width="10.875" style="16" customWidth="1"/>
    <col min="15578" max="15578" width="9.625" style="16" customWidth="1"/>
    <col min="15579" max="15579" width="12" style="16" bestFit="1" customWidth="1"/>
    <col min="15580" max="15582" width="12" style="16" customWidth="1"/>
    <col min="15583" max="15583" width="12.25" style="16" customWidth="1"/>
    <col min="15584" max="15584" width="13.625" style="16" customWidth="1"/>
    <col min="15585" max="15585" width="15.25" style="16" bestFit="1" customWidth="1"/>
    <col min="15586" max="15586" width="8.75" style="16" customWidth="1"/>
    <col min="15587" max="15587" width="8.875" style="16" customWidth="1"/>
    <col min="15588" max="15588" width="9.75" style="16" customWidth="1"/>
    <col min="15589" max="15590" width="8.75" style="16" customWidth="1"/>
    <col min="15591" max="15591" width="12.625" style="16" customWidth="1"/>
    <col min="15592" max="15592" width="11.75" style="16" bestFit="1" customWidth="1"/>
    <col min="15593" max="15596" width="0" style="16" hidden="1" customWidth="1"/>
    <col min="15597" max="15599" width="11.25" style="16" customWidth="1"/>
    <col min="15600" max="15600" width="11" style="16" customWidth="1"/>
    <col min="15601" max="15602" width="11.25" style="16" customWidth="1"/>
    <col min="15603" max="15606" width="0" style="16" hidden="1" customWidth="1"/>
    <col min="15607" max="15607" width="13.375" style="16" customWidth="1"/>
    <col min="15608" max="15608" width="10.375" style="16" customWidth="1"/>
    <col min="15609" max="15609" width="20.625" style="16" bestFit="1" customWidth="1"/>
    <col min="15610" max="15610" width="22.625" style="16" customWidth="1"/>
    <col min="15611" max="15832" width="8.875" style="16"/>
    <col min="15833" max="15833" width="10.875" style="16" customWidth="1"/>
    <col min="15834" max="15834" width="9.625" style="16" customWidth="1"/>
    <col min="15835" max="15835" width="12" style="16" bestFit="1" customWidth="1"/>
    <col min="15836" max="15838" width="12" style="16" customWidth="1"/>
    <col min="15839" max="15839" width="12.25" style="16" customWidth="1"/>
    <col min="15840" max="15840" width="13.625" style="16" customWidth="1"/>
    <col min="15841" max="15841" width="15.25" style="16" bestFit="1" customWidth="1"/>
    <col min="15842" max="15842" width="8.75" style="16" customWidth="1"/>
    <col min="15843" max="15843" width="8.875" style="16" customWidth="1"/>
    <col min="15844" max="15844" width="9.75" style="16" customWidth="1"/>
    <col min="15845" max="15846" width="8.75" style="16" customWidth="1"/>
    <col min="15847" max="15847" width="12.625" style="16" customWidth="1"/>
    <col min="15848" max="15848" width="11.75" style="16" bestFit="1" customWidth="1"/>
    <col min="15849" max="15852" width="0" style="16" hidden="1" customWidth="1"/>
    <col min="15853" max="15855" width="11.25" style="16" customWidth="1"/>
    <col min="15856" max="15856" width="11" style="16" customWidth="1"/>
    <col min="15857" max="15858" width="11.25" style="16" customWidth="1"/>
    <col min="15859" max="15862" width="0" style="16" hidden="1" customWidth="1"/>
    <col min="15863" max="15863" width="13.375" style="16" customWidth="1"/>
    <col min="15864" max="15864" width="10.375" style="16" customWidth="1"/>
    <col min="15865" max="15865" width="20.625" style="16" bestFit="1" customWidth="1"/>
    <col min="15866" max="15866" width="22.625" style="16" customWidth="1"/>
    <col min="15867" max="16088" width="8.875" style="16"/>
    <col min="16089" max="16089" width="10.875" style="16" customWidth="1"/>
    <col min="16090" max="16090" width="9.625" style="16" customWidth="1"/>
    <col min="16091" max="16091" width="12" style="16" bestFit="1" customWidth="1"/>
    <col min="16092" max="16094" width="12" style="16" customWidth="1"/>
    <col min="16095" max="16095" width="12.25" style="16" customWidth="1"/>
    <col min="16096" max="16096" width="13.625" style="16" customWidth="1"/>
    <col min="16097" max="16097" width="15.25" style="16" bestFit="1" customWidth="1"/>
    <col min="16098" max="16098" width="8.75" style="16" customWidth="1"/>
    <col min="16099" max="16099" width="8.875" style="16" customWidth="1"/>
    <col min="16100" max="16100" width="9.75" style="16" customWidth="1"/>
    <col min="16101" max="16102" width="8.75" style="16" customWidth="1"/>
    <col min="16103" max="16103" width="12.625" style="16" customWidth="1"/>
    <col min="16104" max="16104" width="11.75" style="16" bestFit="1" customWidth="1"/>
    <col min="16105" max="16108" width="0" style="16" hidden="1" customWidth="1"/>
    <col min="16109" max="16111" width="11.25" style="16" customWidth="1"/>
    <col min="16112" max="16112" width="11" style="16" customWidth="1"/>
    <col min="16113" max="16114" width="11.25" style="16" customWidth="1"/>
    <col min="16115" max="16118" width="0" style="16" hidden="1" customWidth="1"/>
    <col min="16119" max="16119" width="13.375" style="16" customWidth="1"/>
    <col min="16120" max="16120" width="10.375" style="16" customWidth="1"/>
    <col min="16121" max="16121" width="20.625" style="16" bestFit="1" customWidth="1"/>
    <col min="16122" max="16122" width="22.625" style="16" customWidth="1"/>
    <col min="16123" max="16377" width="8.875" style="16"/>
    <col min="16378" max="16384" width="8.875" style="16" customWidth="1"/>
  </cols>
  <sheetData>
    <row r="1" spans="1:4" s="12" customFormat="1" ht="15" customHeight="1">
      <c r="A1" s="44">
        <f>SUM(C4:C9)</f>
        <v>135000</v>
      </c>
      <c r="B1"/>
      <c r="C1" s="44"/>
    </row>
    <row r="2" spans="1:4" s="13" customFormat="1" ht="15" customHeight="1">
      <c r="A2" t="s">
        <v>154</v>
      </c>
      <c r="B2" t="s">
        <v>335</v>
      </c>
      <c r="C2" t="s">
        <v>344</v>
      </c>
    </row>
    <row r="3" spans="1:4" s="14" customFormat="1" ht="15" customHeight="1">
      <c r="A3" t="s">
        <v>480</v>
      </c>
      <c r="B3" t="s">
        <v>166</v>
      </c>
      <c r="C3" t="s">
        <v>421</v>
      </c>
      <c r="D3" s="38"/>
    </row>
    <row r="4" spans="1:4" ht="15" customHeight="1">
      <c r="A4" s="61" t="s">
        <v>141</v>
      </c>
      <c r="B4" s="62" t="s">
        <v>434</v>
      </c>
      <c r="C4" s="63">
        <v>10000</v>
      </c>
    </row>
    <row r="5" spans="1:4" ht="15" customHeight="1">
      <c r="A5" s="61" t="s">
        <v>453</v>
      </c>
      <c r="B5" s="62" t="s">
        <v>436</v>
      </c>
      <c r="C5" s="63">
        <v>15000</v>
      </c>
    </row>
    <row r="6" spans="1:4" s="15" customFormat="1" ht="15" customHeight="1">
      <c r="A6" s="61" t="s">
        <v>454</v>
      </c>
      <c r="B6" s="62" t="s">
        <v>438</v>
      </c>
      <c r="C6" s="63">
        <v>20000</v>
      </c>
    </row>
    <row r="7" spans="1:4" s="15" customFormat="1" ht="15" customHeight="1">
      <c r="A7" s="61" t="s">
        <v>477</v>
      </c>
      <c r="B7" s="62" t="s">
        <v>440</v>
      </c>
      <c r="C7" s="63">
        <v>25000</v>
      </c>
    </row>
    <row r="8" spans="1:4" s="15" customFormat="1" ht="15" customHeight="1">
      <c r="A8" s="61" t="s">
        <v>455</v>
      </c>
      <c r="B8" s="62" t="s">
        <v>442</v>
      </c>
      <c r="C8" s="63">
        <v>30000</v>
      </c>
    </row>
    <row r="9" spans="1:4" s="15" customFormat="1" ht="15" customHeight="1">
      <c r="A9" s="61" t="s">
        <v>456</v>
      </c>
      <c r="B9" s="62" t="s">
        <v>444</v>
      </c>
      <c r="C9" s="63">
        <v>35000</v>
      </c>
    </row>
    <row r="10" spans="1:4" s="15" customFormat="1" ht="15" customHeight="1">
      <c r="A10" s="61"/>
      <c r="B10" s="62"/>
      <c r="C10" s="63"/>
    </row>
    <row r="11" spans="1:4" s="15" customFormat="1" ht="15" customHeight="1">
      <c r="A11" s="61"/>
      <c r="B11" s="62"/>
      <c r="C11" s="63"/>
    </row>
    <row r="12" spans="1:4" s="15" customFormat="1" ht="15" customHeight="1">
      <c r="A12" s="61"/>
      <c r="B12" s="62"/>
      <c r="C12" s="63"/>
    </row>
    <row r="13" spans="1:4" ht="15" customHeight="1">
      <c r="A13" s="61"/>
      <c r="B13" s="62"/>
      <c r="C13" s="63"/>
    </row>
    <row r="14" spans="1:4" ht="15" customHeight="1">
      <c r="A14" s="61"/>
      <c r="B14" s="62"/>
      <c r="C14" s="63"/>
    </row>
    <row r="15" spans="1:4" ht="15" customHeight="1">
      <c r="A15" s="61"/>
      <c r="B15" s="62"/>
      <c r="C15" s="63"/>
    </row>
    <row r="16" spans="1:4" ht="15" customHeight="1">
      <c r="A16" s="61"/>
      <c r="B16" s="62"/>
      <c r="C16" s="63"/>
    </row>
    <row r="17" spans="1:3" ht="15" customHeight="1">
      <c r="A17" s="61"/>
      <c r="B17" s="62"/>
      <c r="C17" s="63"/>
    </row>
    <row r="18" spans="1:3" ht="15" customHeight="1">
      <c r="A18" s="61"/>
      <c r="B18" s="62"/>
      <c r="C18" s="63"/>
    </row>
    <row r="19" spans="1:3" ht="15" customHeight="1">
      <c r="A19" s="61"/>
      <c r="B19" s="62"/>
      <c r="C19" s="63"/>
    </row>
    <row r="20" spans="1:3" ht="15" customHeight="1">
      <c r="A20" s="61"/>
      <c r="B20" s="62"/>
      <c r="C20" s="63"/>
    </row>
    <row r="21" spans="1:3" ht="15" customHeight="1">
      <c r="A21" s="61"/>
      <c r="B21" s="62"/>
      <c r="C21" s="63"/>
    </row>
    <row r="22" spans="1:3" ht="15" customHeight="1">
      <c r="A22" s="61"/>
      <c r="B22" s="62"/>
      <c r="C22" s="63"/>
    </row>
    <row r="23" spans="1:3" ht="15" customHeight="1">
      <c r="A23" s="61"/>
      <c r="B23" s="62"/>
      <c r="C23" s="63"/>
    </row>
    <row r="24" spans="1:3" ht="15" customHeight="1">
      <c r="A24" s="61"/>
      <c r="B24" s="62"/>
      <c r="C24" s="63"/>
    </row>
    <row r="25" spans="1:3" ht="15" customHeight="1">
      <c r="A25" s="61"/>
      <c r="B25" s="62"/>
      <c r="C25" s="63"/>
    </row>
    <row r="26" spans="1:3" ht="15" customHeight="1">
      <c r="A26" s="61"/>
      <c r="B26" s="62"/>
      <c r="C26" s="63"/>
    </row>
    <row r="27" spans="1:3" ht="15" customHeight="1">
      <c r="A27" s="61"/>
      <c r="B27" s="62"/>
      <c r="C27" s="63"/>
    </row>
    <row r="28" spans="1:3" ht="15" customHeight="1">
      <c r="A28" s="61"/>
      <c r="B28" s="62"/>
      <c r="C28" s="63"/>
    </row>
    <row r="29" spans="1:3" ht="15" customHeight="1">
      <c r="A29" s="61"/>
      <c r="B29" s="62"/>
      <c r="C29" s="63"/>
    </row>
    <row r="30" spans="1:3" ht="15" customHeight="1">
      <c r="A30" s="61"/>
      <c r="B30" s="62"/>
      <c r="C30" s="63"/>
    </row>
    <row r="31" spans="1:3" ht="15" customHeight="1">
      <c r="A31" s="61"/>
      <c r="B31" s="62"/>
      <c r="C31" s="63"/>
    </row>
    <row r="32" spans="1:3" ht="15" customHeight="1">
      <c r="A32" s="61"/>
      <c r="B32" s="62"/>
      <c r="C32" s="63"/>
    </row>
    <row r="33" spans="1:3" ht="15" customHeight="1">
      <c r="A33" s="61"/>
      <c r="B33" s="62"/>
      <c r="C33" s="63"/>
    </row>
    <row r="34" spans="1:3" ht="15" customHeight="1">
      <c r="A34" s="61"/>
      <c r="B34" s="62"/>
      <c r="C34" s="63"/>
    </row>
    <row r="35" spans="1:3" ht="15" customHeight="1">
      <c r="A35" s="61"/>
      <c r="B35" s="62"/>
      <c r="C35" s="63"/>
    </row>
    <row r="36" spans="1:3" ht="15" customHeight="1">
      <c r="A36" s="61"/>
      <c r="B36" s="62"/>
      <c r="C36" s="63"/>
    </row>
    <row r="37" spans="1:3" ht="15" customHeight="1">
      <c r="A37" s="61"/>
      <c r="B37" s="62"/>
      <c r="C37" s="63"/>
    </row>
    <row r="38" spans="1:3" ht="15" customHeight="1">
      <c r="A38" s="61"/>
      <c r="B38" s="62"/>
      <c r="C38" s="63"/>
    </row>
    <row r="39" spans="1:3" ht="15" customHeight="1">
      <c r="A39" s="61"/>
      <c r="B39" s="62"/>
      <c r="C39" s="63"/>
    </row>
    <row r="40" spans="1:3" ht="15" customHeight="1">
      <c r="A40" s="61"/>
      <c r="B40" s="62"/>
      <c r="C40" s="63"/>
    </row>
    <row r="41" spans="1:3" ht="15" customHeight="1">
      <c r="A41" s="61"/>
      <c r="B41" s="62"/>
      <c r="C41" s="63"/>
    </row>
    <row r="42" spans="1:3" ht="15" customHeight="1">
      <c r="A42" s="61"/>
      <c r="B42" s="62"/>
      <c r="C42" s="63"/>
    </row>
    <row r="43" spans="1:3" ht="15" customHeight="1">
      <c r="A43" s="61"/>
      <c r="B43" s="62"/>
      <c r="C43" s="63"/>
    </row>
    <row r="44" spans="1:3" ht="15" customHeight="1">
      <c r="A44" s="61"/>
      <c r="B44" s="62"/>
      <c r="C44" s="63"/>
    </row>
    <row r="45" spans="1:3" ht="15" customHeight="1">
      <c r="A45" s="61"/>
      <c r="B45" s="62"/>
      <c r="C45" s="63"/>
    </row>
    <row r="46" spans="1:3" ht="15" customHeight="1">
      <c r="A46" s="61"/>
      <c r="B46" s="62"/>
      <c r="C46" s="63"/>
    </row>
    <row r="47" spans="1:3" ht="15" customHeight="1">
      <c r="A47" s="61"/>
      <c r="B47" s="62"/>
      <c r="C47" s="63"/>
    </row>
    <row r="48" spans="1:3" ht="15" customHeight="1">
      <c r="A48" s="61"/>
      <c r="B48" s="62"/>
      <c r="C48" s="63"/>
    </row>
    <row r="49" spans="1:3" ht="15" customHeight="1">
      <c r="A49" s="61"/>
      <c r="B49" s="62"/>
      <c r="C49" s="63"/>
    </row>
    <row r="50" spans="1:3" ht="15" customHeight="1">
      <c r="A50" s="61"/>
      <c r="B50" s="62"/>
      <c r="C50" s="63"/>
    </row>
    <row r="51" spans="1:3" ht="15" customHeight="1">
      <c r="A51" s="61"/>
      <c r="B51" s="62"/>
      <c r="C51" s="63"/>
    </row>
    <row r="52" spans="1:3" ht="15" customHeight="1">
      <c r="A52" s="61"/>
      <c r="B52" s="62"/>
      <c r="C52" s="63"/>
    </row>
    <row r="53" spans="1:3" ht="15" customHeight="1">
      <c r="A53" s="61"/>
      <c r="B53" s="62"/>
      <c r="C53" s="63"/>
    </row>
    <row r="54" spans="1:3" ht="15" customHeight="1">
      <c r="A54" s="61"/>
      <c r="B54" s="62"/>
      <c r="C54" s="63"/>
    </row>
    <row r="55" spans="1:3" ht="15" customHeight="1">
      <c r="A55" s="61"/>
      <c r="B55" s="62"/>
      <c r="C55" s="63"/>
    </row>
    <row r="56" spans="1:3" ht="15" customHeight="1">
      <c r="A56" s="61"/>
      <c r="B56" s="62"/>
      <c r="C56" s="63"/>
    </row>
    <row r="57" spans="1:3" ht="15" customHeight="1">
      <c r="A57" s="61"/>
      <c r="B57" s="62"/>
      <c r="C57" s="63"/>
    </row>
    <row r="58" spans="1:3" ht="15" customHeight="1">
      <c r="A58" s="61"/>
      <c r="B58" s="62"/>
      <c r="C58" s="63"/>
    </row>
    <row r="59" spans="1:3" ht="15" customHeight="1">
      <c r="A59" s="61"/>
      <c r="B59" s="62"/>
      <c r="C59" s="63"/>
    </row>
    <row r="60" spans="1:3" ht="15" customHeight="1">
      <c r="A60" s="61"/>
      <c r="B60" s="62"/>
      <c r="C60" s="63"/>
    </row>
    <row r="61" spans="1:3" ht="15" customHeight="1">
      <c r="A61" s="61"/>
      <c r="B61" s="62"/>
      <c r="C61" s="63"/>
    </row>
    <row r="62" spans="1:3" ht="15" customHeight="1">
      <c r="A62" s="61"/>
      <c r="B62" s="62"/>
      <c r="C62" s="63"/>
    </row>
    <row r="63" spans="1:3" ht="15" customHeight="1">
      <c r="A63" s="61"/>
      <c r="B63" s="62"/>
      <c r="C63" s="63"/>
    </row>
    <row r="64" spans="1:3" ht="15" customHeight="1">
      <c r="A64" s="61"/>
      <c r="B64" s="62"/>
      <c r="C64" s="63"/>
    </row>
    <row r="65" spans="1:3" ht="15" customHeight="1">
      <c r="A65" s="61"/>
      <c r="B65" s="62"/>
      <c r="C65" s="63"/>
    </row>
    <row r="66" spans="1:3" ht="15" customHeight="1">
      <c r="A66" s="61"/>
      <c r="B66" s="62"/>
      <c r="C66" s="63"/>
    </row>
    <row r="67" spans="1:3" ht="15" customHeight="1">
      <c r="A67" s="61"/>
      <c r="B67" s="62"/>
      <c r="C67" s="63"/>
    </row>
    <row r="68" spans="1:3" ht="15" customHeight="1">
      <c r="A68" s="61"/>
      <c r="B68" s="62"/>
      <c r="C68" s="63"/>
    </row>
    <row r="69" spans="1:3" ht="15" customHeight="1">
      <c r="A69" s="61"/>
      <c r="B69" s="62"/>
      <c r="C69" s="63"/>
    </row>
    <row r="70" spans="1:3" ht="15" customHeight="1">
      <c r="A70" s="61"/>
      <c r="B70" s="62"/>
      <c r="C70" s="63"/>
    </row>
    <row r="71" spans="1:3" ht="15" customHeight="1">
      <c r="A71" s="61"/>
      <c r="B71" s="62"/>
      <c r="C71" s="63"/>
    </row>
    <row r="72" spans="1:3" ht="15" customHeight="1">
      <c r="A72" s="61"/>
      <c r="B72" s="62"/>
      <c r="C72" s="63"/>
    </row>
    <row r="73" spans="1:3" ht="15" customHeight="1">
      <c r="A73" s="61"/>
      <c r="B73" s="62"/>
      <c r="C73" s="63"/>
    </row>
    <row r="74" spans="1:3" ht="15" customHeight="1">
      <c r="A74" s="61"/>
      <c r="B74" s="62"/>
      <c r="C74" s="63"/>
    </row>
    <row r="75" spans="1:3" ht="15" customHeight="1">
      <c r="A75" s="61"/>
      <c r="B75" s="62"/>
      <c r="C75" s="63"/>
    </row>
    <row r="76" spans="1:3" ht="15" customHeight="1">
      <c r="A76" s="61"/>
      <c r="B76" s="62"/>
      <c r="C76" s="63"/>
    </row>
    <row r="77" spans="1:3" ht="15" customHeight="1">
      <c r="A77" s="61"/>
      <c r="B77" s="62"/>
      <c r="C77" s="63"/>
    </row>
    <row r="78" spans="1:3" ht="15" customHeight="1">
      <c r="A78" s="61"/>
      <c r="B78" s="62"/>
      <c r="C78" s="63"/>
    </row>
    <row r="79" spans="1:3" ht="15" customHeight="1">
      <c r="A79" s="61"/>
      <c r="B79" s="62"/>
      <c r="C79" s="63"/>
    </row>
    <row r="80" spans="1:3" ht="15" customHeight="1">
      <c r="A80" s="61"/>
      <c r="B80" s="62"/>
      <c r="C80" s="63"/>
    </row>
    <row r="81" spans="1:3" ht="15" customHeight="1">
      <c r="A81" s="61"/>
      <c r="B81" s="62"/>
      <c r="C81" s="63"/>
    </row>
    <row r="82" spans="1:3" ht="15" customHeight="1">
      <c r="A82" s="61"/>
      <c r="B82" s="62"/>
      <c r="C82" s="63"/>
    </row>
    <row r="83" spans="1:3" ht="15" customHeight="1">
      <c r="A83" s="61"/>
      <c r="B83" s="62"/>
      <c r="C83" s="63"/>
    </row>
    <row r="84" spans="1:3" ht="15" customHeight="1">
      <c r="A84" s="61"/>
      <c r="B84" s="62"/>
      <c r="C84" s="63"/>
    </row>
    <row r="85" spans="1:3" ht="15" customHeight="1">
      <c r="A85" s="61"/>
      <c r="B85" s="62"/>
      <c r="C85" s="63"/>
    </row>
    <row r="86" spans="1:3" ht="15" customHeight="1">
      <c r="A86" s="61"/>
      <c r="B86" s="62"/>
      <c r="C86" s="63"/>
    </row>
    <row r="87" spans="1:3" ht="15" customHeight="1">
      <c r="A87" s="61"/>
      <c r="B87" s="62"/>
      <c r="C87" s="63"/>
    </row>
    <row r="88" spans="1:3" ht="15" customHeight="1">
      <c r="A88" s="61"/>
      <c r="B88" s="62"/>
      <c r="C88" s="63"/>
    </row>
    <row r="89" spans="1:3" ht="15" customHeight="1">
      <c r="A89" s="61"/>
      <c r="B89" s="62"/>
      <c r="C89" s="63"/>
    </row>
    <row r="90" spans="1:3" ht="15" customHeight="1">
      <c r="A90" s="61"/>
      <c r="B90" s="62"/>
      <c r="C90" s="63"/>
    </row>
    <row r="91" spans="1:3" ht="15" customHeight="1">
      <c r="A91" s="61"/>
      <c r="B91" s="62"/>
      <c r="C91" s="63"/>
    </row>
    <row r="92" spans="1:3" ht="15" customHeight="1">
      <c r="A92" s="61"/>
      <c r="B92" s="62"/>
      <c r="C92" s="63"/>
    </row>
    <row r="93" spans="1:3" ht="15" customHeight="1">
      <c r="A93" s="61"/>
      <c r="B93" s="62"/>
      <c r="C93" s="63"/>
    </row>
    <row r="94" spans="1:3" ht="15" customHeight="1">
      <c r="A94" s="61"/>
      <c r="B94" s="62"/>
      <c r="C94" s="63"/>
    </row>
    <row r="95" spans="1:3" ht="15" customHeight="1">
      <c r="A95" s="61"/>
      <c r="B95" s="62"/>
      <c r="C95" s="63"/>
    </row>
    <row r="96" spans="1:3" ht="15" customHeight="1">
      <c r="A96" s="61"/>
      <c r="B96" s="62"/>
      <c r="C96" s="63"/>
    </row>
    <row r="97" spans="1:3" ht="15" customHeight="1">
      <c r="A97" s="61"/>
      <c r="B97" s="62"/>
      <c r="C97" s="63"/>
    </row>
    <row r="98" spans="1:3" ht="15" customHeight="1">
      <c r="A98" s="61"/>
      <c r="B98" s="62"/>
      <c r="C98" s="63"/>
    </row>
    <row r="99" spans="1:3" ht="15" customHeight="1">
      <c r="A99" s="61"/>
      <c r="B99" s="62"/>
      <c r="C99" s="63"/>
    </row>
    <row r="100" spans="1:3" ht="15" customHeight="1">
      <c r="A100" s="61"/>
      <c r="B100" s="62"/>
      <c r="C100" s="63"/>
    </row>
    <row r="101" spans="1:3" ht="15" customHeight="1">
      <c r="A101" s="61"/>
      <c r="B101" s="62"/>
      <c r="C101" s="63"/>
    </row>
    <row r="102" spans="1:3" ht="15" customHeight="1">
      <c r="A102" s="61"/>
      <c r="B102" s="62"/>
      <c r="C102" s="63"/>
    </row>
    <row r="103" spans="1:3" ht="15" customHeight="1">
      <c r="A103" s="61"/>
      <c r="B103" s="62"/>
      <c r="C103" s="63"/>
    </row>
  </sheetData>
  <autoFilter ref="A2:C9"/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8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17" sqref="H17"/>
    </sheetView>
  </sheetViews>
  <sheetFormatPr defaultRowHeight="13.5"/>
  <cols>
    <col min="1" max="1" width="25.625" customWidth="1"/>
    <col min="3" max="3" width="11" bestFit="1" customWidth="1"/>
    <col min="4" max="4" width="22.5" bestFit="1" customWidth="1"/>
    <col min="5" max="5" width="22.75" customWidth="1"/>
    <col min="6" max="6" width="16.625" customWidth="1"/>
    <col min="7" max="7" width="16.625" style="9" customWidth="1"/>
    <col min="8" max="8" width="17.375" style="9" customWidth="1"/>
    <col min="9" max="9" width="14.25" style="9" customWidth="1"/>
    <col min="10" max="10" width="12.625" style="9" customWidth="1"/>
    <col min="11" max="11" width="12.25" style="9" customWidth="1"/>
    <col min="12" max="12" width="14.125" style="9" customWidth="1"/>
    <col min="13" max="13" width="17.375" style="9" bestFit="1" customWidth="1"/>
    <col min="14" max="14" width="12.375" style="9" customWidth="1"/>
    <col min="15" max="15" width="11.625" style="9" customWidth="1"/>
    <col min="16" max="16" width="17.25" style="9" customWidth="1"/>
    <col min="17" max="17" width="18" style="9" customWidth="1"/>
    <col min="18" max="18" width="13.5" style="9" customWidth="1"/>
    <col min="19" max="19" width="11.625" bestFit="1" customWidth="1"/>
  </cols>
  <sheetData>
    <row r="1" spans="1:20">
      <c r="A1" t="s">
        <v>382</v>
      </c>
      <c r="B1" t="str">
        <f>'10月成本汇总'!A1</f>
        <v>员工编号</v>
      </c>
      <c r="C1" t="str">
        <f>'10月成本汇总'!B1</f>
        <v>员工姓名</v>
      </c>
      <c r="D1" t="str">
        <f>'10月成本汇总'!C1</f>
        <v>OA员工信息</v>
      </c>
      <c r="E1" t="str">
        <f>'10月成本汇总'!D1</f>
        <v>费用归属</v>
      </c>
      <c r="F1" t="str">
        <f>'10月成本汇总'!E1</f>
        <v>费用性质</v>
      </c>
      <c r="G1" s="9" t="str">
        <f>'10月成本汇总'!F1</f>
        <v>薪酬总计</v>
      </c>
      <c r="H1" s="9" t="str">
        <f>'10月成本汇总'!G1</f>
        <v>养老总计</v>
      </c>
      <c r="I1" s="9" t="str">
        <f>'10月成本汇总'!H1</f>
        <v>失业总计</v>
      </c>
      <c r="J1" s="9" t="str">
        <f>'10月成本汇总'!I1</f>
        <v>工伤总计</v>
      </c>
      <c r="K1" s="9" t="str">
        <f>'10月成本汇总'!J1</f>
        <v>生育总计</v>
      </c>
      <c r="L1" s="9" t="str">
        <f>'10月成本汇总'!K1</f>
        <v>医疗总计</v>
      </c>
      <c r="M1" s="9" t="str">
        <f>'10月成本汇总'!L1</f>
        <v>住房公积金总计</v>
      </c>
      <c r="N1" s="9" t="str">
        <f>'10月成本汇总'!M1</f>
        <v>补充住房公积金</v>
      </c>
      <c r="O1" s="9" t="str">
        <f>'10月成本汇总'!N1</f>
        <v xml:space="preserve"> 管理费总计</v>
      </c>
      <c r="P1" s="9" t="str">
        <f>'10月成本汇总'!O1</f>
        <v>工资支付服务费总计</v>
      </c>
      <c r="Q1" s="9" t="str">
        <f>'10月成本汇总'!P1</f>
        <v>成本合计</v>
      </c>
      <c r="R1" s="9" t="str">
        <f>'10月成本汇总'!R1</f>
        <v>人事费用合计</v>
      </c>
    </row>
    <row r="2" spans="1:20" ht="15.75" customHeight="1">
      <c r="A2" t="str">
        <f>D2</f>
        <v>张三公司高管</v>
      </c>
      <c r="B2" s="23" t="s">
        <v>141</v>
      </c>
      <c r="C2" s="24" t="s">
        <v>433</v>
      </c>
      <c r="D2" s="40" t="s">
        <v>465</v>
      </c>
      <c r="E2" s="41" t="s">
        <v>403</v>
      </c>
      <c r="F2" s="29" t="s">
        <v>404</v>
      </c>
      <c r="G2" s="9">
        <f>'10月成本汇总'!F2</f>
        <v>10000</v>
      </c>
      <c r="H2" s="9">
        <f>'10月成本汇总'!G2</f>
        <v>4392.42</v>
      </c>
      <c r="I2" s="9">
        <f>'10月成本汇总'!H2</f>
        <v>184.94</v>
      </c>
      <c r="J2" s="9">
        <f>'10月成本汇总'!I2</f>
        <v>69.349999999999994</v>
      </c>
      <c r="K2" s="9">
        <f>'10月成本汇总'!J2</f>
        <v>184.94</v>
      </c>
      <c r="L2" s="9">
        <f>'10月成本汇总'!K2</f>
        <v>2311.8000000000002</v>
      </c>
      <c r="M2" s="9">
        <f>'10月成本汇总'!L2</f>
        <v>2774</v>
      </c>
      <c r="N2" s="9">
        <f>'10月成本汇总'!M2</f>
        <v>0</v>
      </c>
      <c r="O2" s="9">
        <f>'10月成本汇总'!N2</f>
        <v>179.65</v>
      </c>
      <c r="P2" s="9">
        <f>'10月成本汇总'!O2</f>
        <v>0</v>
      </c>
      <c r="Q2" s="9">
        <f>'10月成本汇总'!P2</f>
        <v>20097.100000000002</v>
      </c>
      <c r="R2" s="9">
        <f>'10月成本汇总'!R2</f>
        <v>179.65</v>
      </c>
      <c r="T2" s="21"/>
    </row>
    <row r="3" spans="1:20" ht="15.75" customHeight="1">
      <c r="A3" t="str">
        <f t="shared" ref="A3:A7" si="0">D3</f>
        <v>李四公司高管</v>
      </c>
      <c r="B3" s="23" t="s">
        <v>360</v>
      </c>
      <c r="C3" s="24" t="s">
        <v>435</v>
      </c>
      <c r="D3" s="40" t="s">
        <v>467</v>
      </c>
      <c r="E3" s="41" t="s">
        <v>403</v>
      </c>
      <c r="F3" s="29" t="s">
        <v>405</v>
      </c>
      <c r="G3" s="9">
        <f>'10月成本汇总'!F3</f>
        <v>15000</v>
      </c>
      <c r="H3" s="9">
        <f>'10月成本汇总'!G3</f>
        <v>0</v>
      </c>
      <c r="I3" s="9">
        <f>'10月成本汇总'!H3</f>
        <v>0</v>
      </c>
      <c r="J3" s="9">
        <f>'10月成本汇总'!I3</f>
        <v>0</v>
      </c>
      <c r="K3" s="9">
        <f>'10月成本汇总'!J3</f>
        <v>0</v>
      </c>
      <c r="L3" s="9">
        <f>'10月成本汇总'!K3</f>
        <v>0</v>
      </c>
      <c r="M3" s="9">
        <f>'10月成本汇总'!L3</f>
        <v>0</v>
      </c>
      <c r="N3" s="9">
        <f>'10月成本汇总'!M3</f>
        <v>0</v>
      </c>
      <c r="O3" s="9">
        <f>'10月成本汇总'!N3</f>
        <v>65</v>
      </c>
      <c r="P3" s="9">
        <f>'10月成本汇总'!O3</f>
        <v>0</v>
      </c>
      <c r="Q3" s="9">
        <f>'10月成本汇总'!P3</f>
        <v>15065</v>
      </c>
      <c r="R3" s="9">
        <f>'10月成本汇总'!R3</f>
        <v>65</v>
      </c>
      <c r="T3" s="21"/>
    </row>
    <row r="4" spans="1:20" ht="15.75" customHeight="1">
      <c r="A4" t="str">
        <f t="shared" si="0"/>
        <v>王五公司高管</v>
      </c>
      <c r="B4" s="25" t="s">
        <v>342</v>
      </c>
      <c r="C4" s="26" t="s">
        <v>437</v>
      </c>
      <c r="D4" s="40" t="s">
        <v>469</v>
      </c>
      <c r="E4" s="41" t="s">
        <v>403</v>
      </c>
      <c r="F4" s="29" t="s">
        <v>404</v>
      </c>
      <c r="G4" s="9">
        <f>'10月成本汇总'!F4</f>
        <v>20000</v>
      </c>
      <c r="H4" s="9">
        <f>'10月成本汇总'!G4</f>
        <v>4392.42</v>
      </c>
      <c r="I4" s="9">
        <f>'10月成本汇总'!H4</f>
        <v>184.94</v>
      </c>
      <c r="J4" s="9">
        <f>'10月成本汇总'!I4</f>
        <v>69.349999999999994</v>
      </c>
      <c r="K4" s="9">
        <f>'10月成本汇总'!J4</f>
        <v>184.94</v>
      </c>
      <c r="L4" s="9">
        <f>'10月成本汇总'!K4</f>
        <v>2311.8000000000002</v>
      </c>
      <c r="M4" s="9">
        <f>'10月成本汇总'!L4</f>
        <v>2774</v>
      </c>
      <c r="N4" s="9">
        <f>'10月成本汇总'!M4</f>
        <v>0</v>
      </c>
      <c r="O4" s="9">
        <f>'10月成本汇总'!N4</f>
        <v>179.65</v>
      </c>
      <c r="P4" s="9">
        <f>'10月成本汇总'!O4</f>
        <v>0</v>
      </c>
      <c r="Q4" s="9">
        <f>'10月成本汇总'!P4</f>
        <v>30097.099999999995</v>
      </c>
      <c r="R4" s="9">
        <f>'10月成本汇总'!R4</f>
        <v>179.65</v>
      </c>
      <c r="T4" s="21"/>
    </row>
    <row r="5" spans="1:20" ht="15.75" customHeight="1">
      <c r="A5" t="str">
        <f t="shared" si="0"/>
        <v>赵六公司高管</v>
      </c>
      <c r="B5" s="25" t="s">
        <v>345</v>
      </c>
      <c r="C5" s="26" t="s">
        <v>439</v>
      </c>
      <c r="D5" s="40" t="s">
        <v>471</v>
      </c>
      <c r="E5" s="41" t="s">
        <v>366</v>
      </c>
      <c r="F5" s="29" t="s">
        <v>405</v>
      </c>
      <c r="G5" s="9">
        <f>'10月成本汇总'!F5</f>
        <v>25000</v>
      </c>
      <c r="H5" s="9">
        <f>'10月成本汇总'!G5</f>
        <v>3019.29</v>
      </c>
      <c r="I5" s="9">
        <f>'10月成本汇总'!H5</f>
        <v>111.24</v>
      </c>
      <c r="J5" s="9">
        <f>'10月成本汇总'!I5</f>
        <v>57.21</v>
      </c>
      <c r="K5" s="9">
        <f>'10月成本汇总'!J5</f>
        <v>143.02000000000001</v>
      </c>
      <c r="L5" s="9">
        <f>'10月成本汇总'!K5</f>
        <v>1461.97</v>
      </c>
      <c r="M5" s="9">
        <f>'10月成本汇总'!L5</f>
        <v>2051</v>
      </c>
      <c r="N5" s="9">
        <f>'10月成本汇总'!M5</f>
        <v>0</v>
      </c>
      <c r="O5" s="9">
        <f>'10月成本汇总'!N5</f>
        <v>179.65</v>
      </c>
      <c r="P5" s="9">
        <f>'10月成本汇总'!O5</f>
        <v>0</v>
      </c>
      <c r="Q5" s="9">
        <f>'10月成本汇总'!P5</f>
        <v>32023.380000000005</v>
      </c>
      <c r="R5" s="9">
        <f>'10月成本汇总'!R5</f>
        <v>179.65</v>
      </c>
      <c r="T5" s="21"/>
    </row>
    <row r="6" spans="1:20" ht="15.75" customHeight="1">
      <c r="A6" t="str">
        <f t="shared" si="0"/>
        <v>李雷公司高管</v>
      </c>
      <c r="B6" s="25" t="s">
        <v>381</v>
      </c>
      <c r="C6" s="23" t="s">
        <v>441</v>
      </c>
      <c r="D6" s="40" t="s">
        <v>473</v>
      </c>
      <c r="E6" s="41" t="s">
        <v>406</v>
      </c>
      <c r="F6" s="29" t="s">
        <v>405</v>
      </c>
      <c r="G6" s="9">
        <f>'10月成本汇总'!F6</f>
        <v>30000</v>
      </c>
      <c r="H6" s="9">
        <f>'10月成本汇总'!G6</f>
        <v>4028</v>
      </c>
      <c r="I6" s="9">
        <f>'10月成本汇总'!H6</f>
        <v>169.6</v>
      </c>
      <c r="J6" s="9">
        <f>'10月成本汇总'!I6</f>
        <v>63.6</v>
      </c>
      <c r="K6" s="9">
        <f>'10月成本汇总'!J6</f>
        <v>169.6</v>
      </c>
      <c r="L6" s="9">
        <f>'10月成本汇总'!K6</f>
        <v>2120</v>
      </c>
      <c r="M6" s="9">
        <f>'10月成本汇总'!L6</f>
        <v>2544</v>
      </c>
      <c r="N6" s="9">
        <f>'10月成本汇总'!M6</f>
        <v>0</v>
      </c>
      <c r="O6" s="9">
        <f>'10月成本汇总'!N6</f>
        <v>244.65</v>
      </c>
      <c r="P6" s="9">
        <f>'10月成本汇总'!O6</f>
        <v>0</v>
      </c>
      <c r="Q6" s="9">
        <f>'10月成本汇总'!P6</f>
        <v>39339.449999999997</v>
      </c>
      <c r="R6" s="9">
        <f>'10月成本汇总'!R6</f>
        <v>244.65</v>
      </c>
      <c r="T6" s="21"/>
    </row>
    <row r="7" spans="1:20" ht="15.75" customHeight="1">
      <c r="A7" t="str">
        <f t="shared" si="0"/>
        <v>韩梅梅公司高管</v>
      </c>
      <c r="B7" s="23" t="s">
        <v>387</v>
      </c>
      <c r="C7" s="23" t="s">
        <v>443</v>
      </c>
      <c r="D7" s="40" t="s">
        <v>475</v>
      </c>
      <c r="E7" s="41" t="s">
        <v>365</v>
      </c>
      <c r="F7" s="29" t="s">
        <v>405</v>
      </c>
      <c r="G7" s="9">
        <f>'10月成本汇总'!F7</f>
        <v>35000</v>
      </c>
      <c r="H7" s="9">
        <f>'10月成本汇总'!G7</f>
        <v>4392.42</v>
      </c>
      <c r="I7" s="9">
        <f>'10月成本汇总'!H7</f>
        <v>184.94</v>
      </c>
      <c r="J7" s="9">
        <f>'10月成本汇总'!I7</f>
        <v>69.349999999999994</v>
      </c>
      <c r="K7" s="9">
        <f>'10月成本汇总'!J7</f>
        <v>184.94</v>
      </c>
      <c r="L7" s="9">
        <f>'10月成本汇总'!K7</f>
        <v>2311.8000000000002</v>
      </c>
      <c r="M7" s="9">
        <f>'10月成本汇总'!L7</f>
        <v>2774</v>
      </c>
      <c r="N7" s="9">
        <f>'10月成本汇总'!M7</f>
        <v>0</v>
      </c>
      <c r="O7" s="9">
        <f>'10月成本汇总'!N7</f>
        <v>244.65</v>
      </c>
      <c r="P7" s="9">
        <f>'10月成本汇总'!O7</f>
        <v>0</v>
      </c>
      <c r="Q7" s="9">
        <f>'10月成本汇总'!P7</f>
        <v>45162.100000000006</v>
      </c>
      <c r="R7" s="9">
        <f>'10月成本汇总'!R7</f>
        <v>244.65</v>
      </c>
      <c r="T7" s="21"/>
    </row>
    <row r="8" spans="1:20" ht="15.75" customHeight="1">
      <c r="B8" s="23"/>
      <c r="C8" s="23"/>
      <c r="D8" s="40"/>
      <c r="E8" s="41"/>
      <c r="F8" s="29"/>
      <c r="T8" s="21"/>
    </row>
    <row r="9" spans="1:20" ht="15.75" customHeight="1">
      <c r="B9" s="23"/>
      <c r="C9" s="23"/>
      <c r="D9" s="40"/>
      <c r="E9" s="41"/>
      <c r="F9" s="29"/>
      <c r="T9" s="21"/>
    </row>
    <row r="10" spans="1:20" ht="15.75" customHeight="1">
      <c r="B10" s="29"/>
      <c r="C10" s="28"/>
      <c r="D10" s="40"/>
      <c r="E10" s="41"/>
      <c r="F10" s="28"/>
      <c r="T10" s="21"/>
    </row>
    <row r="11" spans="1:20" ht="15.75" customHeight="1">
      <c r="B11" s="29"/>
      <c r="C11" s="29"/>
      <c r="D11" s="40"/>
      <c r="E11" s="41"/>
      <c r="F11" s="29"/>
      <c r="T11" s="21"/>
    </row>
    <row r="12" spans="1:20" ht="15.75" customHeight="1">
      <c r="B12" s="23"/>
      <c r="C12" s="23"/>
      <c r="D12" s="40"/>
      <c r="E12" s="41"/>
      <c r="F12" s="29"/>
      <c r="T12" s="21"/>
    </row>
    <row r="13" spans="1:20" ht="15.75" customHeight="1">
      <c r="B13" s="23"/>
      <c r="C13" s="23"/>
      <c r="D13" s="40"/>
      <c r="E13" s="41"/>
      <c r="F13" s="29"/>
      <c r="T13" s="21"/>
    </row>
    <row r="14" spans="1:20" ht="15.75" customHeight="1">
      <c r="B14" s="23"/>
      <c r="C14" s="23"/>
      <c r="D14" s="40"/>
      <c r="E14" s="41"/>
      <c r="F14" s="29"/>
      <c r="T14" s="21"/>
    </row>
    <row r="15" spans="1:20" ht="15.75" customHeight="1">
      <c r="B15" s="29"/>
      <c r="C15" s="23"/>
      <c r="D15" s="40"/>
      <c r="E15" s="41"/>
      <c r="F15" s="29"/>
      <c r="T15" s="21"/>
    </row>
    <row r="16" spans="1:20" ht="15.75" customHeight="1">
      <c r="B16" s="29"/>
      <c r="C16" s="23"/>
      <c r="D16" s="40"/>
      <c r="E16" s="41"/>
      <c r="F16" s="29"/>
      <c r="T16" s="21"/>
    </row>
    <row r="17" spans="2:20" ht="15.75" customHeight="1">
      <c r="B17" s="29"/>
      <c r="C17" s="23"/>
      <c r="D17" s="40"/>
      <c r="E17" s="41"/>
      <c r="F17" s="29"/>
      <c r="T17" s="21"/>
    </row>
    <row r="18" spans="2:20" ht="15.75" customHeight="1">
      <c r="B18" s="29"/>
      <c r="C18" s="23"/>
      <c r="D18" s="40"/>
      <c r="E18" s="41"/>
      <c r="F18" s="29"/>
      <c r="T18" s="21"/>
    </row>
    <row r="19" spans="2:20" ht="15.75" customHeight="1">
      <c r="B19" s="29"/>
      <c r="C19" s="23"/>
      <c r="E19" s="41"/>
      <c r="F19" s="29"/>
      <c r="T19" s="21"/>
    </row>
    <row r="20" spans="2:20" ht="15.75" customHeight="1">
      <c r="B20" s="29"/>
      <c r="C20" s="23"/>
      <c r="D20" s="40"/>
      <c r="E20" s="41"/>
      <c r="F20" s="29"/>
      <c r="T20" s="21"/>
    </row>
    <row r="21" spans="2:20" ht="15.75" customHeight="1">
      <c r="B21" s="29"/>
      <c r="C21" s="23"/>
      <c r="E21" s="41"/>
      <c r="F21" s="29"/>
      <c r="T21" s="21"/>
    </row>
    <row r="22" spans="2:20" ht="15.75" customHeight="1">
      <c r="B22" s="29"/>
      <c r="C22" s="28"/>
      <c r="D22" s="40"/>
      <c r="E22" s="41"/>
      <c r="F22" s="28"/>
      <c r="T22" s="21"/>
    </row>
    <row r="23" spans="2:20" ht="15.75" customHeight="1">
      <c r="B23" s="29"/>
      <c r="C23" s="23"/>
      <c r="D23" s="40"/>
      <c r="E23" s="41"/>
      <c r="F23" s="29"/>
      <c r="T23" s="21"/>
    </row>
    <row r="24" spans="2:20" ht="15.75" customHeight="1">
      <c r="B24" s="29"/>
      <c r="C24" s="23"/>
      <c r="D24" s="40"/>
      <c r="E24" s="41"/>
      <c r="F24" s="29"/>
      <c r="T24" s="21"/>
    </row>
    <row r="25" spans="2:20" ht="15.75" customHeight="1">
      <c r="B25" s="29"/>
      <c r="C25" s="23"/>
      <c r="E25" s="41"/>
      <c r="F25" s="29"/>
      <c r="T25" s="21"/>
    </row>
    <row r="26" spans="2:20" ht="15.75" customHeight="1">
      <c r="B26" s="29"/>
      <c r="C26" s="23"/>
      <c r="D26" s="40"/>
      <c r="E26" s="41"/>
      <c r="F26" s="29"/>
      <c r="T26" s="21"/>
    </row>
    <row r="27" spans="2:20" ht="15.75" customHeight="1">
      <c r="B27" s="29"/>
      <c r="C27" s="23"/>
      <c r="D27" s="40"/>
      <c r="E27" s="41"/>
      <c r="F27" s="28"/>
      <c r="T27" s="21"/>
    </row>
    <row r="28" spans="2:20" ht="15.75" customHeight="1">
      <c r="B28" s="29"/>
      <c r="C28" s="23"/>
      <c r="D28" s="40"/>
      <c r="E28" s="41"/>
      <c r="F28" s="29"/>
      <c r="T28" s="21"/>
    </row>
    <row r="29" spans="2:20" ht="15.75" customHeight="1">
      <c r="B29" s="29"/>
      <c r="C29" s="28"/>
      <c r="D29" s="40"/>
      <c r="E29" s="41"/>
      <c r="F29" s="28"/>
      <c r="T29" s="21"/>
    </row>
    <row r="30" spans="2:20" ht="15.75" customHeight="1">
      <c r="B30" s="29"/>
      <c r="C30" s="23"/>
      <c r="D30" s="40"/>
      <c r="E30" s="41"/>
      <c r="F30" s="29"/>
      <c r="T30" s="21"/>
    </row>
    <row r="31" spans="2:20" ht="15.75" customHeight="1">
      <c r="B31" s="29"/>
      <c r="C31" s="23"/>
      <c r="D31" s="40"/>
      <c r="E31" s="41"/>
      <c r="F31" s="29"/>
      <c r="T31" s="21"/>
    </row>
    <row r="32" spans="2:20" ht="15.75" customHeight="1">
      <c r="D32" s="40"/>
      <c r="E32" s="41"/>
      <c r="F32" s="29"/>
      <c r="T32" s="21"/>
    </row>
    <row r="33" spans="1:20" ht="15.75" customHeight="1">
      <c r="D33" s="40"/>
      <c r="E33" s="41"/>
      <c r="F33" s="29"/>
      <c r="T33" s="21"/>
    </row>
    <row r="34" spans="1:20" ht="15.75" customHeight="1">
      <c r="E34" s="41"/>
      <c r="F34" s="29"/>
      <c r="T34" s="21"/>
    </row>
    <row r="35" spans="1:20" ht="15.75" customHeight="1">
      <c r="D35" s="40"/>
      <c r="E35" s="41"/>
      <c r="F35" s="29"/>
      <c r="T35" s="21"/>
    </row>
    <row r="36" spans="1:20" ht="15.75" customHeight="1">
      <c r="E36" s="41"/>
      <c r="F36" s="29"/>
      <c r="T36" s="21"/>
    </row>
    <row r="37" spans="1:20" ht="15.75" customHeight="1">
      <c r="D37" s="40"/>
      <c r="E37" s="41"/>
      <c r="F37" s="29"/>
      <c r="T37" s="21"/>
    </row>
    <row r="38" spans="1:20" ht="15.75" customHeight="1">
      <c r="D38" s="40"/>
      <c r="E38" s="41"/>
      <c r="F38" s="29"/>
      <c r="T38" s="21"/>
    </row>
    <row r="39" spans="1:20" s="11" customFormat="1" ht="15.75" customHeight="1">
      <c r="A39"/>
      <c r="B39"/>
      <c r="C39"/>
      <c r="D39" s="40"/>
      <c r="E39" s="41"/>
      <c r="F39" s="2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20" s="11" customFormat="1" ht="15.75" customHeight="1">
      <c r="A40"/>
      <c r="B40"/>
      <c r="C40"/>
      <c r="D40" s="40"/>
      <c r="E40" s="41"/>
      <c r="F40" s="2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20" s="11" customFormat="1" ht="15.75" customHeight="1">
      <c r="A41"/>
      <c r="B41"/>
      <c r="C41"/>
      <c r="D41" s="40"/>
      <c r="E41" s="41"/>
      <c r="F41" s="2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20" s="11" customFormat="1" ht="15.75" customHeight="1">
      <c r="A42"/>
      <c r="B42"/>
      <c r="C42"/>
      <c r="D42" s="40"/>
      <c r="E42" s="41"/>
      <c r="F42" s="2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20" s="11" customFormat="1" ht="15.75" customHeight="1">
      <c r="A43"/>
      <c r="B43"/>
      <c r="C43"/>
      <c r="D43"/>
      <c r="E43" s="41"/>
      <c r="F43" s="2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20" s="11" customFormat="1" ht="15.75" customHeight="1">
      <c r="A44"/>
      <c r="B44"/>
      <c r="C44"/>
      <c r="D44" s="40"/>
      <c r="E44" s="41"/>
      <c r="F44" s="2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20" s="11" customFormat="1" ht="15.75" customHeight="1">
      <c r="A45"/>
      <c r="B45"/>
      <c r="C45"/>
      <c r="D45" s="40"/>
      <c r="E45" s="41"/>
      <c r="F45" s="2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20" s="11" customFormat="1" ht="15.75" customHeight="1">
      <c r="A46"/>
      <c r="B46"/>
      <c r="C46"/>
      <c r="D46"/>
      <c r="E46" s="41"/>
      <c r="F46" s="2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20" s="11" customFormat="1" ht="15.75" customHeight="1">
      <c r="A47"/>
      <c r="B47"/>
      <c r="C47"/>
      <c r="D47" s="40"/>
      <c r="E47" s="41"/>
      <c r="F47" s="2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20" s="11" customFormat="1" ht="15.75" customHeight="1">
      <c r="A48"/>
      <c r="B48"/>
      <c r="C48"/>
      <c r="D48" s="40"/>
      <c r="E48" s="41"/>
      <c r="F48" s="2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s="11" customFormat="1" ht="15.75" customHeight="1">
      <c r="A49"/>
      <c r="B49"/>
      <c r="C49"/>
      <c r="D49" s="40"/>
      <c r="E49" s="41"/>
      <c r="F49" s="2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s="11" customFormat="1" ht="15.75" customHeight="1">
      <c r="A50"/>
      <c r="B50"/>
      <c r="C50" s="23"/>
      <c r="D50" s="29"/>
      <c r="E50" s="41"/>
      <c r="F50" s="2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s="11" customFormat="1" ht="15.75" customHeight="1">
      <c r="A51"/>
      <c r="B51"/>
      <c r="C51" s="23"/>
      <c r="D51" s="29"/>
      <c r="E51" s="41"/>
      <c r="F51" s="28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s="11" customFormat="1" ht="15.75" customHeight="1">
      <c r="A52"/>
      <c r="B52"/>
      <c r="C52" s="23"/>
      <c r="D52"/>
      <c r="E52" s="41"/>
      <c r="F52" s="2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s="11" customFormat="1" ht="15.75" customHeight="1">
      <c r="A53"/>
      <c r="B53"/>
      <c r="C53" s="23"/>
      <c r="D53" s="29"/>
      <c r="E53" s="41"/>
      <c r="F53" s="2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s="11" customFormat="1" ht="15.75" customHeight="1">
      <c r="A54"/>
      <c r="B54"/>
      <c r="C54"/>
      <c r="D54"/>
      <c r="E54" s="41"/>
      <c r="F54" s="2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s="11" customFormat="1" ht="15.75" customHeight="1">
      <c r="A55"/>
      <c r="B55"/>
      <c r="C55"/>
      <c r="D55"/>
      <c r="E55" s="41"/>
      <c r="F55" s="2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s="11" customFormat="1" ht="15.75" customHeight="1">
      <c r="A56"/>
      <c r="B56" s="29"/>
      <c r="C56"/>
      <c r="D56"/>
      <c r="E56" s="41"/>
      <c r="F56" s="2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s="11" customFormat="1" ht="15.75" customHeight="1">
      <c r="A57"/>
      <c r="B57" s="29"/>
      <c r="C57"/>
      <c r="D57"/>
      <c r="E57" s="41"/>
      <c r="F57" s="28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s="11" customFormat="1" ht="15.75" customHeight="1">
      <c r="A58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s="11" customFormat="1" ht="15.75" customHeight="1">
      <c r="A5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s="11" customFormat="1" ht="15.75" customHeight="1">
      <c r="A60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s="11" customFormat="1" ht="15.75" customHeight="1">
      <c r="A61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s="11" customFormat="1" ht="15.75" customHeight="1">
      <c r="A62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s="11" customFormat="1" ht="15.75" customHeight="1">
      <c r="A63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s="11" customFormat="1" ht="15.75" customHeight="1">
      <c r="A64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s="11" customFormat="1" ht="15.75" customHeight="1">
      <c r="A65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s="11" customFormat="1" ht="15.75" customHeight="1">
      <c r="A66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s="11" customFormat="1" ht="15.75" customHeight="1">
      <c r="A67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s="11" customFormat="1" ht="15.75" customHeight="1">
      <c r="A68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s="11" customFormat="1" ht="15.75" customHeight="1">
      <c r="A6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>
      <c r="B70" s="11"/>
      <c r="C70" s="11"/>
      <c r="D70" s="11"/>
      <c r="E70" s="11"/>
      <c r="F70" s="11"/>
    </row>
    <row r="71" spans="1:18">
      <c r="B71" s="11"/>
      <c r="C71" s="11"/>
      <c r="D71" s="11"/>
      <c r="E71" s="11"/>
      <c r="F71" s="11"/>
    </row>
    <row r="72" spans="1:18">
      <c r="B72" s="11"/>
      <c r="C72" s="11"/>
      <c r="D72" s="11"/>
      <c r="E72" s="11"/>
      <c r="F72" s="11"/>
    </row>
    <row r="73" spans="1:18">
      <c r="B73" s="11"/>
      <c r="C73" s="11"/>
      <c r="D73" s="11"/>
      <c r="E73" s="11"/>
      <c r="F73" s="11"/>
    </row>
    <row r="74" spans="1:18">
      <c r="B74" s="11"/>
      <c r="C74" s="11"/>
      <c r="D74" s="11"/>
      <c r="E74" s="11"/>
      <c r="F74" s="11"/>
    </row>
    <row r="75" spans="1:18">
      <c r="B75" s="11"/>
      <c r="C75" s="11"/>
      <c r="D75" s="11"/>
      <c r="E75" s="11"/>
      <c r="F75" s="11"/>
    </row>
    <row r="76" spans="1:18">
      <c r="B76" s="11"/>
      <c r="C76" s="11"/>
      <c r="D76" s="11"/>
      <c r="E76" s="11"/>
      <c r="F76" s="11"/>
    </row>
    <row r="77" spans="1:18">
      <c r="B77" s="11"/>
      <c r="C77" s="11"/>
      <c r="D77" s="11"/>
      <c r="E77" s="11"/>
      <c r="F77" s="11"/>
    </row>
    <row r="78" spans="1:18">
      <c r="B78" s="11"/>
      <c r="C78" s="11"/>
      <c r="D78" s="11"/>
      <c r="E78" s="11"/>
      <c r="F78" s="11"/>
    </row>
    <row r="79" spans="1:18">
      <c r="B79" s="11"/>
      <c r="C79" s="11"/>
      <c r="D79" s="11"/>
      <c r="E79" s="11"/>
      <c r="F79" s="11"/>
    </row>
    <row r="80" spans="1:18">
      <c r="B80" s="11"/>
      <c r="C80" s="11"/>
      <c r="D80" s="11"/>
      <c r="E80" s="11"/>
      <c r="F80" s="11"/>
    </row>
    <row r="81" spans="2:6">
      <c r="B81" s="11"/>
      <c r="C81" s="11"/>
      <c r="D81" s="11"/>
      <c r="E81" s="11"/>
      <c r="F81" s="11"/>
    </row>
    <row r="82" spans="2:6">
      <c r="B82" s="11"/>
      <c r="C82" s="11"/>
      <c r="D82" s="11"/>
      <c r="E82" s="11"/>
      <c r="F82" s="11"/>
    </row>
    <row r="83" spans="2:6">
      <c r="B83" s="29"/>
      <c r="C83" s="29"/>
      <c r="E83" s="29"/>
      <c r="F83" s="29"/>
    </row>
    <row r="84" spans="2:6">
      <c r="B84" s="29"/>
      <c r="C84" s="29"/>
      <c r="E84" s="29"/>
      <c r="F84" s="29"/>
    </row>
    <row r="85" spans="2:6">
      <c r="B85" s="29"/>
      <c r="C85" s="29"/>
      <c r="E85" s="29"/>
      <c r="F85" s="29"/>
    </row>
    <row r="86" spans="2:6">
      <c r="B86" s="11"/>
      <c r="C86" s="11"/>
      <c r="D86" s="11"/>
      <c r="E86" s="11"/>
      <c r="F86" s="11"/>
    </row>
    <row r="87" spans="2:6">
      <c r="B87" s="11"/>
      <c r="C87" s="11"/>
      <c r="D87" s="11"/>
      <c r="E87" s="11"/>
      <c r="F87" s="11"/>
    </row>
    <row r="88" spans="2:6">
      <c r="B88" s="11"/>
      <c r="C88" s="11"/>
      <c r="D88" s="11"/>
      <c r="E88" s="11"/>
      <c r="F88" s="11"/>
    </row>
    <row r="89" spans="2:6">
      <c r="B89" s="11"/>
      <c r="C89" s="11"/>
      <c r="D89" s="11"/>
      <c r="E89" s="11"/>
      <c r="F89" s="11"/>
    </row>
    <row r="90" spans="2:6">
      <c r="B90" s="11"/>
      <c r="C90" s="11"/>
      <c r="D90" s="11"/>
      <c r="E90" s="11"/>
      <c r="F90" s="11"/>
    </row>
    <row r="91" spans="2:6">
      <c r="B91" s="11"/>
      <c r="C91" s="11"/>
      <c r="D91" s="11"/>
      <c r="E91" s="11"/>
      <c r="F91" s="11"/>
    </row>
    <row r="92" spans="2:6">
      <c r="B92" s="11"/>
      <c r="C92" s="11"/>
      <c r="D92" s="11"/>
      <c r="E92" s="11"/>
      <c r="F92" s="11"/>
    </row>
    <row r="93" spans="2:6">
      <c r="B93" s="11"/>
      <c r="C93" s="11"/>
      <c r="D93" s="11"/>
      <c r="E93" s="11"/>
      <c r="F93" s="11"/>
    </row>
    <row r="94" spans="2:6">
      <c r="B94" s="11"/>
      <c r="C94" s="11"/>
      <c r="D94" s="11"/>
      <c r="E94" s="11"/>
      <c r="F94" s="11"/>
    </row>
    <row r="95" spans="2:6">
      <c r="B95" s="11"/>
      <c r="C95" s="11"/>
      <c r="D95" s="11"/>
      <c r="E95" s="11"/>
      <c r="F95" s="11"/>
    </row>
    <row r="96" spans="2:6">
      <c r="B96" s="11"/>
      <c r="C96" s="11"/>
      <c r="D96" s="11"/>
      <c r="E96" s="11"/>
      <c r="F96" s="11"/>
    </row>
    <row r="97" spans="1:19">
      <c r="B97" s="11"/>
      <c r="C97" s="11"/>
      <c r="D97" s="11"/>
      <c r="E97" s="11"/>
      <c r="F97" s="11"/>
    </row>
    <row r="98" spans="1:19">
      <c r="B98" s="11"/>
      <c r="C98" s="11"/>
      <c r="D98" s="11"/>
      <c r="E98" s="11"/>
      <c r="F98" s="11"/>
    </row>
    <row r="99" spans="1:19">
      <c r="B99" s="11"/>
      <c r="C99" s="11"/>
      <c r="D99" s="11"/>
      <c r="E99" s="11"/>
      <c r="F99" s="11"/>
    </row>
    <row r="100" spans="1:19">
      <c r="B100" s="11"/>
      <c r="C100" s="11"/>
      <c r="D100" s="11"/>
      <c r="E100" s="11"/>
      <c r="F100" s="11"/>
    </row>
    <row r="101" spans="1:19">
      <c r="A101" s="11"/>
      <c r="B101" s="11"/>
      <c r="C101" s="11"/>
      <c r="D101" s="11"/>
      <c r="E101" s="11"/>
      <c r="F101" s="11"/>
    </row>
    <row r="102" spans="1:19">
      <c r="B102" s="11"/>
      <c r="C102" s="11"/>
      <c r="D102" s="11"/>
      <c r="E102" s="11"/>
      <c r="F102" s="11"/>
    </row>
    <row r="103" spans="1:19">
      <c r="B103" s="11"/>
      <c r="C103" s="11"/>
      <c r="D103" s="11"/>
      <c r="E103" s="11"/>
      <c r="F103" s="11"/>
      <c r="G103" s="9">
        <f>SUM(G2:G102)</f>
        <v>135000</v>
      </c>
      <c r="H103" s="9">
        <f t="shared" ref="H103:R103" si="1">SUM(H2:H102)</f>
        <v>20224.550000000003</v>
      </c>
      <c r="I103" s="9">
        <f t="shared" si="1"/>
        <v>835.66000000000008</v>
      </c>
      <c r="J103" s="9">
        <f t="shared" si="1"/>
        <v>328.86</v>
      </c>
      <c r="K103" s="9">
        <f t="shared" si="1"/>
        <v>867.44</v>
      </c>
      <c r="L103" s="9">
        <f t="shared" si="1"/>
        <v>10517.369999999999</v>
      </c>
      <c r="M103" s="9">
        <f t="shared" si="1"/>
        <v>12917</v>
      </c>
      <c r="N103" s="9">
        <f t="shared" si="1"/>
        <v>0</v>
      </c>
      <c r="O103" s="9">
        <f t="shared" si="1"/>
        <v>1093.25</v>
      </c>
      <c r="P103" s="9">
        <f t="shared" si="1"/>
        <v>0</v>
      </c>
      <c r="Q103" s="9">
        <f t="shared" si="1"/>
        <v>181784.13</v>
      </c>
      <c r="R103" s="9">
        <f t="shared" si="1"/>
        <v>1093.25</v>
      </c>
    </row>
    <row r="104" spans="1:19">
      <c r="B104" s="11"/>
      <c r="C104" s="11"/>
      <c r="D104" s="11"/>
      <c r="E104" s="11"/>
      <c r="F104" s="11"/>
    </row>
    <row r="105" spans="1:19">
      <c r="B105" s="11"/>
      <c r="C105" s="11"/>
      <c r="D105" s="11"/>
      <c r="E105" s="11"/>
      <c r="F105" s="11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</row>
    <row r="106" spans="1:19">
      <c r="B106" s="11"/>
      <c r="C106" s="11"/>
      <c r="D106" s="11"/>
      <c r="E106" s="11"/>
      <c r="F106" s="11"/>
    </row>
    <row r="107" spans="1:19">
      <c r="B107" s="11"/>
      <c r="C107" s="11"/>
      <c r="D107" s="11"/>
      <c r="E107" s="11"/>
      <c r="F107" s="11"/>
    </row>
    <row r="108" spans="1:19">
      <c r="B108" s="11"/>
      <c r="C108" s="11"/>
      <c r="D108" s="11"/>
      <c r="E108" s="11"/>
      <c r="F108" s="11"/>
    </row>
    <row r="109" spans="1:19">
      <c r="B109" s="11"/>
      <c r="C109" s="11"/>
      <c r="D109" s="11"/>
      <c r="E109" s="11"/>
      <c r="F109" s="11"/>
    </row>
    <row r="110" spans="1:19">
      <c r="B110" s="11"/>
      <c r="C110" s="11"/>
      <c r="D110" s="11"/>
      <c r="E110" s="11"/>
      <c r="F110" s="11"/>
    </row>
    <row r="111" spans="1:19">
      <c r="B111" s="11"/>
      <c r="C111" s="11"/>
      <c r="D111" s="11"/>
      <c r="E111" s="11"/>
      <c r="F111" s="11"/>
    </row>
    <row r="112" spans="1:19">
      <c r="B112" s="11"/>
      <c r="C112" s="11"/>
      <c r="D112" s="11"/>
      <c r="E112" s="11"/>
      <c r="F112" s="11"/>
    </row>
    <row r="113" spans="2:6">
      <c r="B113" s="11"/>
      <c r="C113" s="11"/>
      <c r="D113" s="11"/>
      <c r="E113" s="11"/>
      <c r="F113" s="11"/>
    </row>
    <row r="114" spans="2:6">
      <c r="B114" s="11"/>
      <c r="C114" s="11"/>
      <c r="D114" s="11"/>
      <c r="E114" s="11"/>
      <c r="F114" s="11"/>
    </row>
    <row r="115" spans="2:6">
      <c r="B115" s="11"/>
      <c r="C115" s="11"/>
      <c r="D115" s="11"/>
      <c r="E115" s="11"/>
      <c r="F115" s="11"/>
    </row>
    <row r="116" spans="2:6">
      <c r="B116" s="11"/>
      <c r="C116" s="11"/>
      <c r="D116" s="11"/>
      <c r="E116" s="11"/>
      <c r="F116" s="11"/>
    </row>
    <row r="117" spans="2:6">
      <c r="B117" s="11"/>
      <c r="C117" s="11"/>
      <c r="D117" s="11"/>
      <c r="E117" s="11"/>
      <c r="F117" s="11"/>
    </row>
    <row r="118" spans="2:6">
      <c r="B118" s="11"/>
      <c r="C118" s="11"/>
      <c r="D118" s="11"/>
      <c r="E118" s="11"/>
      <c r="F118" s="11"/>
    </row>
    <row r="119" spans="2:6">
      <c r="B119" s="11"/>
      <c r="C119" s="11"/>
      <c r="D119" s="11"/>
      <c r="E119" s="11"/>
      <c r="F119" s="11"/>
    </row>
    <row r="120" spans="2:6">
      <c r="B120" s="11"/>
      <c r="C120" s="11"/>
      <c r="D120" s="11"/>
      <c r="E120" s="11"/>
      <c r="F120" s="11"/>
    </row>
    <row r="121" spans="2:6">
      <c r="B121" s="11"/>
      <c r="C121" s="11"/>
      <c r="D121" s="11"/>
      <c r="E121" s="11"/>
      <c r="F121" s="11"/>
    </row>
    <row r="122" spans="2:6">
      <c r="B122" s="11"/>
      <c r="C122" s="11"/>
      <c r="D122" s="11"/>
      <c r="E122" s="11"/>
      <c r="F122" s="11"/>
    </row>
    <row r="123" spans="2:6">
      <c r="B123" s="11"/>
      <c r="C123" s="11"/>
      <c r="D123" s="11"/>
      <c r="E123" s="11"/>
      <c r="F123" s="11"/>
    </row>
    <row r="124" spans="2:6">
      <c r="B124" s="11"/>
      <c r="C124" s="11"/>
      <c r="D124" s="11"/>
      <c r="E124" s="11"/>
      <c r="F124" s="11"/>
    </row>
    <row r="125" spans="2:6">
      <c r="B125" s="11"/>
      <c r="C125" s="11"/>
      <c r="D125" s="11"/>
      <c r="E125" s="11"/>
      <c r="F125" s="11"/>
    </row>
    <row r="126" spans="2:6">
      <c r="B126" s="11"/>
      <c r="C126" s="11"/>
      <c r="D126" s="11"/>
      <c r="E126" s="11"/>
      <c r="F126" s="11"/>
    </row>
    <row r="127" spans="2:6">
      <c r="B127" s="11"/>
      <c r="C127" s="11"/>
      <c r="D127" s="11"/>
      <c r="E127" s="11"/>
      <c r="F127" s="11"/>
    </row>
    <row r="128" spans="2:6">
      <c r="B128" s="11"/>
      <c r="C128" s="11"/>
      <c r="D128" s="11"/>
      <c r="E128" s="11"/>
      <c r="F128" s="11"/>
    </row>
    <row r="129" spans="2:9">
      <c r="B129" s="11"/>
      <c r="C129" s="11"/>
      <c r="D129" s="11"/>
      <c r="E129" s="11"/>
      <c r="F129" s="11"/>
    </row>
    <row r="130" spans="2:9">
      <c r="B130" s="11"/>
      <c r="C130" s="11"/>
      <c r="D130" s="11"/>
      <c r="E130" s="11"/>
      <c r="F130" s="11"/>
    </row>
    <row r="131" spans="2:9">
      <c r="B131" s="11"/>
      <c r="C131" s="11"/>
      <c r="D131" s="11"/>
      <c r="E131" s="11"/>
      <c r="F131" s="11"/>
    </row>
    <row r="132" spans="2:9">
      <c r="C132" t="str">
        <f>B1</f>
        <v>员工编号</v>
      </c>
      <c r="D132" t="str">
        <f>C1</f>
        <v>员工姓名</v>
      </c>
      <c r="E132" t="str">
        <f>D1</f>
        <v>OA员工信息</v>
      </c>
      <c r="F132" t="str">
        <f>E1</f>
        <v>费用归属</v>
      </c>
      <c r="G132" s="9" t="str">
        <f>F1</f>
        <v>费用性质</v>
      </c>
      <c r="H132" s="9" t="s">
        <v>167</v>
      </c>
      <c r="I132" s="9" t="s">
        <v>168</v>
      </c>
    </row>
    <row r="133" spans="2:9">
      <c r="B133">
        <v>1</v>
      </c>
      <c r="C133" t="str">
        <f t="shared" ref="C133:G142" ca="1" si="2">OFFSET(B$2,INT(($B133-1)/9),0)</f>
        <v>13C0183</v>
      </c>
      <c r="D133" t="str">
        <f t="shared" ca="1" si="2"/>
        <v>张三</v>
      </c>
      <c r="E133" t="str">
        <f t="shared" ca="1" si="2"/>
        <v>张三公司高管</v>
      </c>
      <c r="F133" t="str">
        <f t="shared" ca="1" si="2"/>
        <v>办公室</v>
      </c>
      <c r="G133" s="9" t="str">
        <f t="shared" ca="1" si="2"/>
        <v>管理费用</v>
      </c>
      <c r="H133" s="9" t="str">
        <f ca="1">OFFSET($G$1,0,MOD($B133-1,9))</f>
        <v>薪酬总计</v>
      </c>
      <c r="I133" s="9">
        <f t="shared" ref="I133:I196" si="3">INDEX($G$2:$R$13,INT(($B133-1)/9)+1,MOD($B133-1,9)+1)</f>
        <v>10000</v>
      </c>
    </row>
    <row r="134" spans="2:9">
      <c r="B134">
        <v>2</v>
      </c>
      <c r="C134" t="str">
        <f t="shared" ca="1" si="2"/>
        <v>13C0183</v>
      </c>
      <c r="D134" t="str">
        <f t="shared" ca="1" si="2"/>
        <v>张三</v>
      </c>
      <c r="E134" t="str">
        <f t="shared" ca="1" si="2"/>
        <v>张三公司高管</v>
      </c>
      <c r="F134" t="str">
        <f t="shared" ca="1" si="2"/>
        <v>办公室</v>
      </c>
      <c r="G134" s="9" t="str">
        <f t="shared" ca="1" si="2"/>
        <v>管理费用</v>
      </c>
      <c r="H134" s="9" t="str">
        <f t="shared" ref="H134:H197" ca="1" si="4">OFFSET($G$1,0,MOD($B134-1,9))</f>
        <v>养老总计</v>
      </c>
      <c r="I134" s="9">
        <f t="shared" si="3"/>
        <v>4392.42</v>
      </c>
    </row>
    <row r="135" spans="2:9">
      <c r="B135">
        <v>3</v>
      </c>
      <c r="C135" t="str">
        <f t="shared" ca="1" si="2"/>
        <v>13C0183</v>
      </c>
      <c r="D135" t="str">
        <f t="shared" ca="1" si="2"/>
        <v>张三</v>
      </c>
      <c r="E135" t="str">
        <f t="shared" ca="1" si="2"/>
        <v>张三公司高管</v>
      </c>
      <c r="F135" t="str">
        <f t="shared" ca="1" si="2"/>
        <v>办公室</v>
      </c>
      <c r="G135" s="9" t="str">
        <f t="shared" ca="1" si="2"/>
        <v>管理费用</v>
      </c>
      <c r="H135" s="9" t="str">
        <f t="shared" ca="1" si="4"/>
        <v>失业总计</v>
      </c>
      <c r="I135" s="9">
        <f t="shared" si="3"/>
        <v>184.94</v>
      </c>
    </row>
    <row r="136" spans="2:9">
      <c r="B136">
        <v>4</v>
      </c>
      <c r="C136" t="str">
        <f t="shared" ca="1" si="2"/>
        <v>13C0183</v>
      </c>
      <c r="D136" t="str">
        <f t="shared" ca="1" si="2"/>
        <v>张三</v>
      </c>
      <c r="E136" t="str">
        <f t="shared" ca="1" si="2"/>
        <v>张三公司高管</v>
      </c>
      <c r="F136" t="str">
        <f t="shared" ca="1" si="2"/>
        <v>办公室</v>
      </c>
      <c r="G136" s="9" t="str">
        <f t="shared" ca="1" si="2"/>
        <v>管理费用</v>
      </c>
      <c r="H136" s="9" t="str">
        <f t="shared" ca="1" si="4"/>
        <v>工伤总计</v>
      </c>
      <c r="I136" s="9">
        <f t="shared" si="3"/>
        <v>69.349999999999994</v>
      </c>
    </row>
    <row r="137" spans="2:9">
      <c r="B137">
        <v>5</v>
      </c>
      <c r="C137" t="str">
        <f t="shared" ca="1" si="2"/>
        <v>13C0183</v>
      </c>
      <c r="D137" t="str">
        <f t="shared" ca="1" si="2"/>
        <v>张三</v>
      </c>
      <c r="E137" t="str">
        <f t="shared" ca="1" si="2"/>
        <v>张三公司高管</v>
      </c>
      <c r="F137" t="str">
        <f t="shared" ca="1" si="2"/>
        <v>办公室</v>
      </c>
      <c r="G137" s="9" t="str">
        <f t="shared" ca="1" si="2"/>
        <v>管理费用</v>
      </c>
      <c r="H137" s="9" t="str">
        <f t="shared" ca="1" si="4"/>
        <v>生育总计</v>
      </c>
      <c r="I137" s="9">
        <f t="shared" si="3"/>
        <v>184.94</v>
      </c>
    </row>
    <row r="138" spans="2:9">
      <c r="B138">
        <v>6</v>
      </c>
      <c r="C138" t="str">
        <f t="shared" ca="1" si="2"/>
        <v>13C0183</v>
      </c>
      <c r="D138" t="str">
        <f t="shared" ca="1" si="2"/>
        <v>张三</v>
      </c>
      <c r="E138" t="str">
        <f t="shared" ca="1" si="2"/>
        <v>张三公司高管</v>
      </c>
      <c r="F138" t="str">
        <f t="shared" ca="1" si="2"/>
        <v>办公室</v>
      </c>
      <c r="G138" s="9" t="str">
        <f t="shared" ca="1" si="2"/>
        <v>管理费用</v>
      </c>
      <c r="H138" s="9" t="str">
        <f t="shared" ca="1" si="4"/>
        <v>医疗总计</v>
      </c>
      <c r="I138" s="9">
        <f t="shared" si="3"/>
        <v>2311.8000000000002</v>
      </c>
    </row>
    <row r="139" spans="2:9">
      <c r="B139">
        <v>7</v>
      </c>
      <c r="C139" t="str">
        <f t="shared" ca="1" si="2"/>
        <v>13C0183</v>
      </c>
      <c r="D139" t="str">
        <f t="shared" ca="1" si="2"/>
        <v>张三</v>
      </c>
      <c r="E139" t="str">
        <f t="shared" ca="1" si="2"/>
        <v>张三公司高管</v>
      </c>
      <c r="F139" t="str">
        <f t="shared" ca="1" si="2"/>
        <v>办公室</v>
      </c>
      <c r="G139" s="9" t="str">
        <f t="shared" ca="1" si="2"/>
        <v>管理费用</v>
      </c>
      <c r="H139" s="9" t="str">
        <f t="shared" ca="1" si="4"/>
        <v>住房公积金总计</v>
      </c>
      <c r="I139" s="9">
        <f t="shared" si="3"/>
        <v>2774</v>
      </c>
    </row>
    <row r="140" spans="2:9">
      <c r="B140">
        <v>8</v>
      </c>
      <c r="C140" t="str">
        <f t="shared" ca="1" si="2"/>
        <v>13C0183</v>
      </c>
      <c r="D140" t="str">
        <f t="shared" ca="1" si="2"/>
        <v>张三</v>
      </c>
      <c r="E140" t="str">
        <f t="shared" ca="1" si="2"/>
        <v>张三公司高管</v>
      </c>
      <c r="F140" t="str">
        <f t="shared" ca="1" si="2"/>
        <v>办公室</v>
      </c>
      <c r="G140" s="9" t="str">
        <f t="shared" ca="1" si="2"/>
        <v>管理费用</v>
      </c>
      <c r="H140" s="9" t="str">
        <f t="shared" ca="1" si="4"/>
        <v>补充住房公积金</v>
      </c>
      <c r="I140" s="9">
        <f t="shared" si="3"/>
        <v>0</v>
      </c>
    </row>
    <row r="141" spans="2:9">
      <c r="B141">
        <v>9</v>
      </c>
      <c r="C141" t="str">
        <f t="shared" ca="1" si="2"/>
        <v>13C0183</v>
      </c>
      <c r="D141" t="str">
        <f t="shared" ca="1" si="2"/>
        <v>张三</v>
      </c>
      <c r="E141" t="str">
        <f t="shared" ca="1" si="2"/>
        <v>张三公司高管</v>
      </c>
      <c r="F141" t="str">
        <f t="shared" ca="1" si="2"/>
        <v>办公室</v>
      </c>
      <c r="G141" s="9" t="str">
        <f t="shared" ca="1" si="2"/>
        <v>管理费用</v>
      </c>
      <c r="H141" s="9" t="str">
        <f t="shared" ca="1" si="4"/>
        <v xml:space="preserve"> 管理费总计</v>
      </c>
      <c r="I141" s="9">
        <f t="shared" si="3"/>
        <v>179.65</v>
      </c>
    </row>
    <row r="142" spans="2:9">
      <c r="B142">
        <v>10</v>
      </c>
      <c r="C142" t="str">
        <f t="shared" ca="1" si="2"/>
        <v>17M1776</v>
      </c>
      <c r="D142" t="str">
        <f t="shared" ca="1" si="2"/>
        <v>李四</v>
      </c>
      <c r="E142" t="str">
        <f t="shared" ca="1" si="2"/>
        <v>李四公司高管</v>
      </c>
      <c r="F142" t="str">
        <f t="shared" ca="1" si="2"/>
        <v>办公室</v>
      </c>
      <c r="G142" s="9" t="str">
        <f t="shared" ca="1" si="2"/>
        <v>主营业务成本</v>
      </c>
      <c r="H142" s="9" t="str">
        <f t="shared" ca="1" si="4"/>
        <v>薪酬总计</v>
      </c>
      <c r="I142" s="9">
        <f t="shared" si="3"/>
        <v>15000</v>
      </c>
    </row>
    <row r="143" spans="2:9">
      <c r="B143">
        <v>11</v>
      </c>
      <c r="C143" t="str">
        <f t="shared" ref="C143:G152" ca="1" si="5">OFFSET(B$2,INT(($B143-1)/9),0)</f>
        <v>17M1776</v>
      </c>
      <c r="D143" t="str">
        <f t="shared" ca="1" si="5"/>
        <v>李四</v>
      </c>
      <c r="E143" t="str">
        <f t="shared" ca="1" si="5"/>
        <v>李四公司高管</v>
      </c>
      <c r="F143" t="str">
        <f t="shared" ca="1" si="5"/>
        <v>办公室</v>
      </c>
      <c r="G143" s="9" t="str">
        <f t="shared" ca="1" si="5"/>
        <v>主营业务成本</v>
      </c>
      <c r="H143" s="9" t="str">
        <f t="shared" ca="1" si="4"/>
        <v>养老总计</v>
      </c>
      <c r="I143" s="9">
        <f t="shared" si="3"/>
        <v>0</v>
      </c>
    </row>
    <row r="144" spans="2:9">
      <c r="B144">
        <v>12</v>
      </c>
      <c r="C144" t="str">
        <f t="shared" ca="1" si="5"/>
        <v>17M1776</v>
      </c>
      <c r="D144" t="str">
        <f t="shared" ca="1" si="5"/>
        <v>李四</v>
      </c>
      <c r="E144" t="str">
        <f t="shared" ca="1" si="5"/>
        <v>李四公司高管</v>
      </c>
      <c r="F144" t="str">
        <f t="shared" ca="1" si="5"/>
        <v>办公室</v>
      </c>
      <c r="G144" s="9" t="str">
        <f t="shared" ca="1" si="5"/>
        <v>主营业务成本</v>
      </c>
      <c r="H144" s="9" t="str">
        <f t="shared" ca="1" si="4"/>
        <v>失业总计</v>
      </c>
      <c r="I144" s="9">
        <f t="shared" si="3"/>
        <v>0</v>
      </c>
    </row>
    <row r="145" spans="2:9">
      <c r="B145">
        <v>13</v>
      </c>
      <c r="C145" t="str">
        <f t="shared" ca="1" si="5"/>
        <v>17M1776</v>
      </c>
      <c r="D145" t="str">
        <f t="shared" ca="1" si="5"/>
        <v>李四</v>
      </c>
      <c r="E145" t="str">
        <f t="shared" ca="1" si="5"/>
        <v>李四公司高管</v>
      </c>
      <c r="F145" t="str">
        <f t="shared" ca="1" si="5"/>
        <v>办公室</v>
      </c>
      <c r="G145" s="9" t="str">
        <f t="shared" ca="1" si="5"/>
        <v>主营业务成本</v>
      </c>
      <c r="H145" s="9" t="str">
        <f t="shared" ca="1" si="4"/>
        <v>工伤总计</v>
      </c>
      <c r="I145" s="9">
        <f t="shared" si="3"/>
        <v>0</v>
      </c>
    </row>
    <row r="146" spans="2:9">
      <c r="B146">
        <v>14</v>
      </c>
      <c r="C146" t="str">
        <f t="shared" ca="1" si="5"/>
        <v>17M1776</v>
      </c>
      <c r="D146" t="str">
        <f t="shared" ca="1" si="5"/>
        <v>李四</v>
      </c>
      <c r="E146" t="str">
        <f t="shared" ca="1" si="5"/>
        <v>李四公司高管</v>
      </c>
      <c r="F146" t="str">
        <f t="shared" ca="1" si="5"/>
        <v>办公室</v>
      </c>
      <c r="G146" s="9" t="str">
        <f t="shared" ca="1" si="5"/>
        <v>主营业务成本</v>
      </c>
      <c r="H146" s="9" t="str">
        <f t="shared" ca="1" si="4"/>
        <v>生育总计</v>
      </c>
      <c r="I146" s="9">
        <f t="shared" si="3"/>
        <v>0</v>
      </c>
    </row>
    <row r="147" spans="2:9">
      <c r="B147">
        <v>15</v>
      </c>
      <c r="C147" t="str">
        <f t="shared" ca="1" si="5"/>
        <v>17M1776</v>
      </c>
      <c r="D147" t="str">
        <f t="shared" ca="1" si="5"/>
        <v>李四</v>
      </c>
      <c r="E147" t="str">
        <f t="shared" ca="1" si="5"/>
        <v>李四公司高管</v>
      </c>
      <c r="F147" t="str">
        <f t="shared" ca="1" si="5"/>
        <v>办公室</v>
      </c>
      <c r="G147" s="9" t="str">
        <f t="shared" ca="1" si="5"/>
        <v>主营业务成本</v>
      </c>
      <c r="H147" s="9" t="str">
        <f t="shared" ca="1" si="4"/>
        <v>医疗总计</v>
      </c>
      <c r="I147" s="9">
        <f t="shared" si="3"/>
        <v>0</v>
      </c>
    </row>
    <row r="148" spans="2:9">
      <c r="B148">
        <v>16</v>
      </c>
      <c r="C148" t="str">
        <f t="shared" ca="1" si="5"/>
        <v>17M1776</v>
      </c>
      <c r="D148" t="str">
        <f t="shared" ca="1" si="5"/>
        <v>李四</v>
      </c>
      <c r="E148" t="str">
        <f t="shared" ca="1" si="5"/>
        <v>李四公司高管</v>
      </c>
      <c r="F148" t="str">
        <f t="shared" ca="1" si="5"/>
        <v>办公室</v>
      </c>
      <c r="G148" s="9" t="str">
        <f t="shared" ca="1" si="5"/>
        <v>主营业务成本</v>
      </c>
      <c r="H148" s="9" t="str">
        <f t="shared" ca="1" si="4"/>
        <v>住房公积金总计</v>
      </c>
      <c r="I148" s="9">
        <f t="shared" si="3"/>
        <v>0</v>
      </c>
    </row>
    <row r="149" spans="2:9">
      <c r="B149">
        <v>17</v>
      </c>
      <c r="C149" t="str">
        <f t="shared" ca="1" si="5"/>
        <v>17M1776</v>
      </c>
      <c r="D149" t="str">
        <f t="shared" ca="1" si="5"/>
        <v>李四</v>
      </c>
      <c r="E149" t="str">
        <f t="shared" ca="1" si="5"/>
        <v>李四公司高管</v>
      </c>
      <c r="F149" t="str">
        <f t="shared" ca="1" si="5"/>
        <v>办公室</v>
      </c>
      <c r="G149" s="9" t="str">
        <f t="shared" ca="1" si="5"/>
        <v>主营业务成本</v>
      </c>
      <c r="H149" s="9" t="str">
        <f t="shared" ca="1" si="4"/>
        <v>补充住房公积金</v>
      </c>
      <c r="I149" s="9">
        <f t="shared" si="3"/>
        <v>0</v>
      </c>
    </row>
    <row r="150" spans="2:9">
      <c r="B150">
        <v>18</v>
      </c>
      <c r="C150" t="str">
        <f t="shared" ca="1" si="5"/>
        <v>17M1776</v>
      </c>
      <c r="D150" t="str">
        <f t="shared" ca="1" si="5"/>
        <v>李四</v>
      </c>
      <c r="E150" t="str">
        <f t="shared" ca="1" si="5"/>
        <v>李四公司高管</v>
      </c>
      <c r="F150" t="str">
        <f t="shared" ca="1" si="5"/>
        <v>办公室</v>
      </c>
      <c r="G150" s="9" t="str">
        <f t="shared" ca="1" si="5"/>
        <v>主营业务成本</v>
      </c>
      <c r="H150" s="9" t="str">
        <f t="shared" ca="1" si="4"/>
        <v xml:space="preserve"> 管理费总计</v>
      </c>
      <c r="I150" s="9">
        <f t="shared" si="3"/>
        <v>65</v>
      </c>
    </row>
    <row r="151" spans="2:9">
      <c r="B151">
        <v>19</v>
      </c>
      <c r="C151" t="str">
        <f t="shared" ca="1" si="5"/>
        <v>16Z4439</v>
      </c>
      <c r="D151" t="str">
        <f t="shared" ca="1" si="5"/>
        <v>王五</v>
      </c>
      <c r="E151" t="str">
        <f t="shared" ca="1" si="5"/>
        <v>王五公司高管</v>
      </c>
      <c r="F151" t="str">
        <f t="shared" ca="1" si="5"/>
        <v>办公室</v>
      </c>
      <c r="G151" s="9" t="str">
        <f t="shared" ca="1" si="5"/>
        <v>管理费用</v>
      </c>
      <c r="H151" s="9" t="str">
        <f t="shared" ca="1" si="4"/>
        <v>薪酬总计</v>
      </c>
      <c r="I151" s="9">
        <f t="shared" si="3"/>
        <v>20000</v>
      </c>
    </row>
    <row r="152" spans="2:9">
      <c r="B152">
        <v>20</v>
      </c>
      <c r="C152" t="str">
        <f t="shared" ca="1" si="5"/>
        <v>16Z4439</v>
      </c>
      <c r="D152" t="str">
        <f t="shared" ca="1" si="5"/>
        <v>王五</v>
      </c>
      <c r="E152" t="str">
        <f t="shared" ca="1" si="5"/>
        <v>王五公司高管</v>
      </c>
      <c r="F152" t="str">
        <f t="shared" ca="1" si="5"/>
        <v>办公室</v>
      </c>
      <c r="G152" s="9" t="str">
        <f t="shared" ca="1" si="5"/>
        <v>管理费用</v>
      </c>
      <c r="H152" s="9" t="str">
        <f t="shared" ca="1" si="4"/>
        <v>养老总计</v>
      </c>
      <c r="I152" s="9">
        <f t="shared" si="3"/>
        <v>4392.42</v>
      </c>
    </row>
    <row r="153" spans="2:9">
      <c r="B153">
        <v>21</v>
      </c>
      <c r="C153" t="str">
        <f t="shared" ref="C153:G162" ca="1" si="6">OFFSET(B$2,INT(($B153-1)/9),0)</f>
        <v>16Z4439</v>
      </c>
      <c r="D153" t="str">
        <f t="shared" ca="1" si="6"/>
        <v>王五</v>
      </c>
      <c r="E153" t="str">
        <f t="shared" ca="1" si="6"/>
        <v>王五公司高管</v>
      </c>
      <c r="F153" t="str">
        <f t="shared" ca="1" si="6"/>
        <v>办公室</v>
      </c>
      <c r="G153" s="9" t="str">
        <f t="shared" ca="1" si="6"/>
        <v>管理费用</v>
      </c>
      <c r="H153" s="9" t="str">
        <f t="shared" ca="1" si="4"/>
        <v>失业总计</v>
      </c>
      <c r="I153" s="9">
        <f t="shared" si="3"/>
        <v>184.94</v>
      </c>
    </row>
    <row r="154" spans="2:9">
      <c r="B154">
        <v>22</v>
      </c>
      <c r="C154" t="str">
        <f t="shared" ca="1" si="6"/>
        <v>16Z4439</v>
      </c>
      <c r="D154" t="str">
        <f t="shared" ca="1" si="6"/>
        <v>王五</v>
      </c>
      <c r="E154" t="str">
        <f t="shared" ca="1" si="6"/>
        <v>王五公司高管</v>
      </c>
      <c r="F154" t="str">
        <f t="shared" ca="1" si="6"/>
        <v>办公室</v>
      </c>
      <c r="G154" s="9" t="str">
        <f t="shared" ca="1" si="6"/>
        <v>管理费用</v>
      </c>
      <c r="H154" s="9" t="str">
        <f t="shared" ca="1" si="4"/>
        <v>工伤总计</v>
      </c>
      <c r="I154" s="9">
        <f t="shared" si="3"/>
        <v>69.349999999999994</v>
      </c>
    </row>
    <row r="155" spans="2:9">
      <c r="B155">
        <v>23</v>
      </c>
      <c r="C155" t="str">
        <f t="shared" ca="1" si="6"/>
        <v>16Z4439</v>
      </c>
      <c r="D155" t="str">
        <f t="shared" ca="1" si="6"/>
        <v>王五</v>
      </c>
      <c r="E155" t="str">
        <f t="shared" ca="1" si="6"/>
        <v>王五公司高管</v>
      </c>
      <c r="F155" t="str">
        <f t="shared" ca="1" si="6"/>
        <v>办公室</v>
      </c>
      <c r="G155" s="9" t="str">
        <f t="shared" ca="1" si="6"/>
        <v>管理费用</v>
      </c>
      <c r="H155" s="9" t="str">
        <f t="shared" ca="1" si="4"/>
        <v>生育总计</v>
      </c>
      <c r="I155" s="9">
        <f t="shared" si="3"/>
        <v>184.94</v>
      </c>
    </row>
    <row r="156" spans="2:9">
      <c r="B156">
        <v>24</v>
      </c>
      <c r="C156" t="str">
        <f t="shared" ca="1" si="6"/>
        <v>16Z4439</v>
      </c>
      <c r="D156" t="str">
        <f t="shared" ca="1" si="6"/>
        <v>王五</v>
      </c>
      <c r="E156" t="str">
        <f t="shared" ca="1" si="6"/>
        <v>王五公司高管</v>
      </c>
      <c r="F156" t="str">
        <f t="shared" ca="1" si="6"/>
        <v>办公室</v>
      </c>
      <c r="G156" s="9" t="str">
        <f t="shared" ca="1" si="6"/>
        <v>管理费用</v>
      </c>
      <c r="H156" s="9" t="str">
        <f t="shared" ca="1" si="4"/>
        <v>医疗总计</v>
      </c>
      <c r="I156" s="9">
        <f t="shared" si="3"/>
        <v>2311.8000000000002</v>
      </c>
    </row>
    <row r="157" spans="2:9">
      <c r="B157">
        <v>25</v>
      </c>
      <c r="C157" t="str">
        <f t="shared" ca="1" si="6"/>
        <v>16Z4439</v>
      </c>
      <c r="D157" t="str">
        <f t="shared" ca="1" si="6"/>
        <v>王五</v>
      </c>
      <c r="E157" t="str">
        <f t="shared" ca="1" si="6"/>
        <v>王五公司高管</v>
      </c>
      <c r="F157" t="str">
        <f t="shared" ca="1" si="6"/>
        <v>办公室</v>
      </c>
      <c r="G157" s="9" t="str">
        <f t="shared" ca="1" si="6"/>
        <v>管理费用</v>
      </c>
      <c r="H157" s="9" t="str">
        <f t="shared" ca="1" si="4"/>
        <v>住房公积金总计</v>
      </c>
      <c r="I157" s="9">
        <f t="shared" si="3"/>
        <v>2774</v>
      </c>
    </row>
    <row r="158" spans="2:9">
      <c r="B158">
        <v>26</v>
      </c>
      <c r="C158" t="str">
        <f t="shared" ca="1" si="6"/>
        <v>16Z4439</v>
      </c>
      <c r="D158" t="str">
        <f t="shared" ca="1" si="6"/>
        <v>王五</v>
      </c>
      <c r="E158" t="str">
        <f t="shared" ca="1" si="6"/>
        <v>王五公司高管</v>
      </c>
      <c r="F158" t="str">
        <f t="shared" ca="1" si="6"/>
        <v>办公室</v>
      </c>
      <c r="G158" s="9" t="str">
        <f t="shared" ca="1" si="6"/>
        <v>管理费用</v>
      </c>
      <c r="H158" s="9" t="str">
        <f t="shared" ca="1" si="4"/>
        <v>补充住房公积金</v>
      </c>
      <c r="I158" s="9">
        <f t="shared" si="3"/>
        <v>0</v>
      </c>
    </row>
    <row r="159" spans="2:9">
      <c r="B159">
        <v>27</v>
      </c>
      <c r="C159" t="str">
        <f t="shared" ca="1" si="6"/>
        <v>16Z4439</v>
      </c>
      <c r="D159" t="str">
        <f t="shared" ca="1" si="6"/>
        <v>王五</v>
      </c>
      <c r="E159" t="str">
        <f t="shared" ca="1" si="6"/>
        <v>王五公司高管</v>
      </c>
      <c r="F159" t="str">
        <f t="shared" ca="1" si="6"/>
        <v>办公室</v>
      </c>
      <c r="G159" s="9" t="str">
        <f t="shared" ca="1" si="6"/>
        <v>管理费用</v>
      </c>
      <c r="H159" s="9" t="str">
        <f t="shared" ca="1" si="4"/>
        <v xml:space="preserve"> 管理费总计</v>
      </c>
      <c r="I159" s="9">
        <f t="shared" si="3"/>
        <v>179.65</v>
      </c>
    </row>
    <row r="160" spans="2:9">
      <c r="B160">
        <v>28</v>
      </c>
      <c r="C160" t="str">
        <f t="shared" ca="1" si="6"/>
        <v>16L7210</v>
      </c>
      <c r="D160" t="str">
        <f t="shared" ca="1" si="6"/>
        <v>赵六</v>
      </c>
      <c r="E160" t="str">
        <f t="shared" ca="1" si="6"/>
        <v>赵六公司高管</v>
      </c>
      <c r="F160" t="str">
        <f t="shared" ca="1" si="6"/>
        <v>北京分公司</v>
      </c>
      <c r="G160" s="9" t="str">
        <f t="shared" ca="1" si="6"/>
        <v>主营业务成本</v>
      </c>
      <c r="H160" s="9" t="str">
        <f t="shared" ca="1" si="4"/>
        <v>薪酬总计</v>
      </c>
      <c r="I160" s="9">
        <f t="shared" si="3"/>
        <v>25000</v>
      </c>
    </row>
    <row r="161" spans="2:9">
      <c r="B161">
        <v>29</v>
      </c>
      <c r="C161" t="str">
        <f t="shared" ca="1" si="6"/>
        <v>16L7210</v>
      </c>
      <c r="D161" t="str">
        <f t="shared" ca="1" si="6"/>
        <v>赵六</v>
      </c>
      <c r="E161" t="str">
        <f t="shared" ca="1" si="6"/>
        <v>赵六公司高管</v>
      </c>
      <c r="F161" t="str">
        <f t="shared" ca="1" si="6"/>
        <v>北京分公司</v>
      </c>
      <c r="G161" s="9" t="str">
        <f t="shared" ca="1" si="6"/>
        <v>主营业务成本</v>
      </c>
      <c r="H161" s="9" t="str">
        <f t="shared" ca="1" si="4"/>
        <v>养老总计</v>
      </c>
      <c r="I161" s="9">
        <f t="shared" si="3"/>
        <v>3019.29</v>
      </c>
    </row>
    <row r="162" spans="2:9">
      <c r="B162">
        <v>30</v>
      </c>
      <c r="C162" t="str">
        <f t="shared" ca="1" si="6"/>
        <v>16L7210</v>
      </c>
      <c r="D162" t="str">
        <f t="shared" ca="1" si="6"/>
        <v>赵六</v>
      </c>
      <c r="E162" t="str">
        <f t="shared" ca="1" si="6"/>
        <v>赵六公司高管</v>
      </c>
      <c r="F162" t="str">
        <f t="shared" ca="1" si="6"/>
        <v>北京分公司</v>
      </c>
      <c r="G162" s="9" t="str">
        <f t="shared" ca="1" si="6"/>
        <v>主营业务成本</v>
      </c>
      <c r="H162" s="9" t="str">
        <f t="shared" ca="1" si="4"/>
        <v>失业总计</v>
      </c>
      <c r="I162" s="9">
        <f t="shared" si="3"/>
        <v>111.24</v>
      </c>
    </row>
    <row r="163" spans="2:9">
      <c r="B163">
        <v>31</v>
      </c>
      <c r="C163" t="str">
        <f t="shared" ref="C163:G172" ca="1" si="7">OFFSET(B$2,INT(($B163-1)/9),0)</f>
        <v>16L7210</v>
      </c>
      <c r="D163" t="str">
        <f t="shared" ca="1" si="7"/>
        <v>赵六</v>
      </c>
      <c r="E163" t="str">
        <f t="shared" ca="1" si="7"/>
        <v>赵六公司高管</v>
      </c>
      <c r="F163" t="str">
        <f t="shared" ca="1" si="7"/>
        <v>北京分公司</v>
      </c>
      <c r="G163" s="9" t="str">
        <f t="shared" ca="1" si="7"/>
        <v>主营业务成本</v>
      </c>
      <c r="H163" s="9" t="str">
        <f t="shared" ca="1" si="4"/>
        <v>工伤总计</v>
      </c>
      <c r="I163" s="9">
        <f t="shared" si="3"/>
        <v>57.21</v>
      </c>
    </row>
    <row r="164" spans="2:9">
      <c r="B164">
        <v>32</v>
      </c>
      <c r="C164" t="str">
        <f t="shared" ca="1" si="7"/>
        <v>16L7210</v>
      </c>
      <c r="D164" t="str">
        <f t="shared" ca="1" si="7"/>
        <v>赵六</v>
      </c>
      <c r="E164" t="str">
        <f t="shared" ca="1" si="7"/>
        <v>赵六公司高管</v>
      </c>
      <c r="F164" t="str">
        <f t="shared" ca="1" si="7"/>
        <v>北京分公司</v>
      </c>
      <c r="G164" s="9" t="str">
        <f t="shared" ca="1" si="7"/>
        <v>主营业务成本</v>
      </c>
      <c r="H164" s="9" t="str">
        <f t="shared" ca="1" si="4"/>
        <v>生育总计</v>
      </c>
      <c r="I164" s="9">
        <f t="shared" si="3"/>
        <v>143.02000000000001</v>
      </c>
    </row>
    <row r="165" spans="2:9">
      <c r="B165">
        <v>33</v>
      </c>
      <c r="C165" t="str">
        <f t="shared" ca="1" si="7"/>
        <v>16L7210</v>
      </c>
      <c r="D165" t="str">
        <f t="shared" ca="1" si="7"/>
        <v>赵六</v>
      </c>
      <c r="E165" t="str">
        <f t="shared" ca="1" si="7"/>
        <v>赵六公司高管</v>
      </c>
      <c r="F165" t="str">
        <f t="shared" ca="1" si="7"/>
        <v>北京分公司</v>
      </c>
      <c r="G165" s="9" t="str">
        <f t="shared" ca="1" si="7"/>
        <v>主营业务成本</v>
      </c>
      <c r="H165" s="9" t="str">
        <f t="shared" ca="1" si="4"/>
        <v>医疗总计</v>
      </c>
      <c r="I165" s="9">
        <f t="shared" si="3"/>
        <v>1461.97</v>
      </c>
    </row>
    <row r="166" spans="2:9">
      <c r="B166">
        <v>34</v>
      </c>
      <c r="C166" t="str">
        <f t="shared" ca="1" si="7"/>
        <v>16L7210</v>
      </c>
      <c r="D166" t="str">
        <f t="shared" ca="1" si="7"/>
        <v>赵六</v>
      </c>
      <c r="E166" t="str">
        <f t="shared" ca="1" si="7"/>
        <v>赵六公司高管</v>
      </c>
      <c r="F166" t="str">
        <f t="shared" ca="1" si="7"/>
        <v>北京分公司</v>
      </c>
      <c r="G166" s="9" t="str">
        <f t="shared" ca="1" si="7"/>
        <v>主营业务成本</v>
      </c>
      <c r="H166" s="9" t="str">
        <f t="shared" ca="1" si="4"/>
        <v>住房公积金总计</v>
      </c>
      <c r="I166" s="9">
        <f t="shared" si="3"/>
        <v>2051</v>
      </c>
    </row>
    <row r="167" spans="2:9">
      <c r="B167">
        <v>35</v>
      </c>
      <c r="C167" t="str">
        <f t="shared" ca="1" si="7"/>
        <v>16L7210</v>
      </c>
      <c r="D167" t="str">
        <f t="shared" ca="1" si="7"/>
        <v>赵六</v>
      </c>
      <c r="E167" t="str">
        <f t="shared" ca="1" si="7"/>
        <v>赵六公司高管</v>
      </c>
      <c r="F167" t="str">
        <f t="shared" ca="1" si="7"/>
        <v>北京分公司</v>
      </c>
      <c r="G167" s="9" t="str">
        <f t="shared" ca="1" si="7"/>
        <v>主营业务成本</v>
      </c>
      <c r="H167" s="9" t="str">
        <f t="shared" ca="1" si="4"/>
        <v>补充住房公积金</v>
      </c>
      <c r="I167" s="9">
        <f t="shared" si="3"/>
        <v>0</v>
      </c>
    </row>
    <row r="168" spans="2:9">
      <c r="B168">
        <v>36</v>
      </c>
      <c r="C168" t="str">
        <f t="shared" ca="1" si="7"/>
        <v>16L7210</v>
      </c>
      <c r="D168" t="str">
        <f t="shared" ca="1" si="7"/>
        <v>赵六</v>
      </c>
      <c r="E168" t="str">
        <f t="shared" ca="1" si="7"/>
        <v>赵六公司高管</v>
      </c>
      <c r="F168" t="str">
        <f t="shared" ca="1" si="7"/>
        <v>北京分公司</v>
      </c>
      <c r="G168" s="9" t="str">
        <f t="shared" ca="1" si="7"/>
        <v>主营业务成本</v>
      </c>
      <c r="H168" s="9" t="str">
        <f t="shared" ca="1" si="4"/>
        <v xml:space="preserve"> 管理费总计</v>
      </c>
      <c r="I168" s="9">
        <f t="shared" si="3"/>
        <v>179.65</v>
      </c>
    </row>
    <row r="169" spans="2:9">
      <c r="B169">
        <v>37</v>
      </c>
      <c r="C169" t="str">
        <f t="shared" ca="1" si="7"/>
        <v>17H3784</v>
      </c>
      <c r="D169" t="str">
        <f t="shared" ca="1" si="7"/>
        <v>李雷</v>
      </c>
      <c r="E169" t="str">
        <f t="shared" ca="1" si="7"/>
        <v>李雷公司高管</v>
      </c>
      <c r="F169" t="str">
        <f t="shared" ca="1" si="7"/>
        <v>产品运营部-伯信</v>
      </c>
      <c r="G169" s="9" t="str">
        <f t="shared" ca="1" si="7"/>
        <v>主营业务成本</v>
      </c>
      <c r="H169" s="9" t="str">
        <f t="shared" ca="1" si="4"/>
        <v>薪酬总计</v>
      </c>
      <c r="I169" s="9">
        <f t="shared" si="3"/>
        <v>30000</v>
      </c>
    </row>
    <row r="170" spans="2:9">
      <c r="B170">
        <v>38</v>
      </c>
      <c r="C170" t="str">
        <f t="shared" ca="1" si="7"/>
        <v>17H3784</v>
      </c>
      <c r="D170" t="str">
        <f t="shared" ca="1" si="7"/>
        <v>李雷</v>
      </c>
      <c r="E170" t="str">
        <f t="shared" ca="1" si="7"/>
        <v>李雷公司高管</v>
      </c>
      <c r="F170" t="str">
        <f t="shared" ca="1" si="7"/>
        <v>产品运营部-伯信</v>
      </c>
      <c r="G170" s="9" t="str">
        <f t="shared" ca="1" si="7"/>
        <v>主营业务成本</v>
      </c>
      <c r="H170" s="9" t="str">
        <f t="shared" ca="1" si="4"/>
        <v>养老总计</v>
      </c>
      <c r="I170" s="9">
        <f t="shared" si="3"/>
        <v>4028</v>
      </c>
    </row>
    <row r="171" spans="2:9">
      <c r="B171">
        <v>39</v>
      </c>
      <c r="C171" t="str">
        <f t="shared" ca="1" si="7"/>
        <v>17H3784</v>
      </c>
      <c r="D171" t="str">
        <f t="shared" ca="1" si="7"/>
        <v>李雷</v>
      </c>
      <c r="E171" t="str">
        <f t="shared" ca="1" si="7"/>
        <v>李雷公司高管</v>
      </c>
      <c r="F171" t="str">
        <f t="shared" ca="1" si="7"/>
        <v>产品运营部-伯信</v>
      </c>
      <c r="G171" s="9" t="str">
        <f t="shared" ca="1" si="7"/>
        <v>主营业务成本</v>
      </c>
      <c r="H171" s="9" t="str">
        <f t="shared" ca="1" si="4"/>
        <v>失业总计</v>
      </c>
      <c r="I171" s="9">
        <f t="shared" si="3"/>
        <v>169.6</v>
      </c>
    </row>
    <row r="172" spans="2:9">
      <c r="B172">
        <v>40</v>
      </c>
      <c r="C172" t="str">
        <f t="shared" ca="1" si="7"/>
        <v>17H3784</v>
      </c>
      <c r="D172" t="str">
        <f t="shared" ca="1" si="7"/>
        <v>李雷</v>
      </c>
      <c r="E172" t="str">
        <f t="shared" ca="1" si="7"/>
        <v>李雷公司高管</v>
      </c>
      <c r="F172" t="str">
        <f t="shared" ca="1" si="7"/>
        <v>产品运营部-伯信</v>
      </c>
      <c r="G172" s="9" t="str">
        <f t="shared" ca="1" si="7"/>
        <v>主营业务成本</v>
      </c>
      <c r="H172" s="9" t="str">
        <f t="shared" ca="1" si="4"/>
        <v>工伤总计</v>
      </c>
      <c r="I172" s="9">
        <f t="shared" si="3"/>
        <v>63.6</v>
      </c>
    </row>
    <row r="173" spans="2:9">
      <c r="B173">
        <v>41</v>
      </c>
      <c r="C173" t="str">
        <f t="shared" ref="C173:G182" ca="1" si="8">OFFSET(B$2,INT(($B173-1)/9),0)</f>
        <v>17H3784</v>
      </c>
      <c r="D173" t="str">
        <f t="shared" ca="1" si="8"/>
        <v>李雷</v>
      </c>
      <c r="E173" t="str">
        <f t="shared" ca="1" si="8"/>
        <v>李雷公司高管</v>
      </c>
      <c r="F173" t="str">
        <f t="shared" ca="1" si="8"/>
        <v>产品运营部-伯信</v>
      </c>
      <c r="G173" s="9" t="str">
        <f t="shared" ca="1" si="8"/>
        <v>主营业务成本</v>
      </c>
      <c r="H173" s="9" t="str">
        <f t="shared" ca="1" si="4"/>
        <v>生育总计</v>
      </c>
      <c r="I173" s="9">
        <f t="shared" si="3"/>
        <v>169.6</v>
      </c>
    </row>
    <row r="174" spans="2:9">
      <c r="B174">
        <v>42</v>
      </c>
      <c r="C174" t="str">
        <f t="shared" ca="1" si="8"/>
        <v>17H3784</v>
      </c>
      <c r="D174" t="str">
        <f t="shared" ca="1" si="8"/>
        <v>李雷</v>
      </c>
      <c r="E174" t="str">
        <f t="shared" ca="1" si="8"/>
        <v>李雷公司高管</v>
      </c>
      <c r="F174" t="str">
        <f t="shared" ca="1" si="8"/>
        <v>产品运营部-伯信</v>
      </c>
      <c r="G174" s="9" t="str">
        <f t="shared" ca="1" si="8"/>
        <v>主营业务成本</v>
      </c>
      <c r="H174" s="9" t="str">
        <f t="shared" ca="1" si="4"/>
        <v>医疗总计</v>
      </c>
      <c r="I174" s="9">
        <f t="shared" si="3"/>
        <v>2120</v>
      </c>
    </row>
    <row r="175" spans="2:9">
      <c r="B175">
        <v>43</v>
      </c>
      <c r="C175" t="str">
        <f t="shared" ca="1" si="8"/>
        <v>17H3784</v>
      </c>
      <c r="D175" t="str">
        <f t="shared" ca="1" si="8"/>
        <v>李雷</v>
      </c>
      <c r="E175" t="str">
        <f t="shared" ca="1" si="8"/>
        <v>李雷公司高管</v>
      </c>
      <c r="F175" t="str">
        <f t="shared" ca="1" si="8"/>
        <v>产品运营部-伯信</v>
      </c>
      <c r="G175" s="9" t="str">
        <f t="shared" ca="1" si="8"/>
        <v>主营业务成本</v>
      </c>
      <c r="H175" s="9" t="str">
        <f t="shared" ca="1" si="4"/>
        <v>住房公积金总计</v>
      </c>
      <c r="I175" s="9">
        <f t="shared" si="3"/>
        <v>2544</v>
      </c>
    </row>
    <row r="176" spans="2:9">
      <c r="B176">
        <v>44</v>
      </c>
      <c r="C176" t="str">
        <f t="shared" ca="1" si="8"/>
        <v>17H3784</v>
      </c>
      <c r="D176" t="str">
        <f t="shared" ca="1" si="8"/>
        <v>李雷</v>
      </c>
      <c r="E176" t="str">
        <f t="shared" ca="1" si="8"/>
        <v>李雷公司高管</v>
      </c>
      <c r="F176" t="str">
        <f t="shared" ca="1" si="8"/>
        <v>产品运营部-伯信</v>
      </c>
      <c r="G176" s="9" t="str">
        <f t="shared" ca="1" si="8"/>
        <v>主营业务成本</v>
      </c>
      <c r="H176" s="9" t="str">
        <f t="shared" ca="1" si="4"/>
        <v>补充住房公积金</v>
      </c>
      <c r="I176" s="9">
        <f t="shared" si="3"/>
        <v>0</v>
      </c>
    </row>
    <row r="177" spans="2:9">
      <c r="B177">
        <v>45</v>
      </c>
      <c r="C177" t="str">
        <f t="shared" ca="1" si="8"/>
        <v>17H3784</v>
      </c>
      <c r="D177" t="str">
        <f t="shared" ca="1" si="8"/>
        <v>李雷</v>
      </c>
      <c r="E177" t="str">
        <f t="shared" ca="1" si="8"/>
        <v>李雷公司高管</v>
      </c>
      <c r="F177" t="str">
        <f t="shared" ca="1" si="8"/>
        <v>产品运营部-伯信</v>
      </c>
      <c r="G177" s="9" t="str">
        <f t="shared" ca="1" si="8"/>
        <v>主营业务成本</v>
      </c>
      <c r="H177" s="9" t="str">
        <f t="shared" ca="1" si="4"/>
        <v xml:space="preserve"> 管理费总计</v>
      </c>
      <c r="I177" s="9">
        <f t="shared" si="3"/>
        <v>244.65</v>
      </c>
    </row>
    <row r="178" spans="2:9">
      <c r="B178">
        <v>46</v>
      </c>
      <c r="C178" t="str">
        <f t="shared" ca="1" si="8"/>
        <v>17J7152</v>
      </c>
      <c r="D178" t="str">
        <f t="shared" ca="1" si="8"/>
        <v>韩梅梅</v>
      </c>
      <c r="E178" t="str">
        <f t="shared" ca="1" si="8"/>
        <v>韩梅梅公司高管</v>
      </c>
      <c r="F178" t="str">
        <f t="shared" ca="1" si="8"/>
        <v>市场营销部</v>
      </c>
      <c r="G178" s="9" t="str">
        <f t="shared" ca="1" si="8"/>
        <v>主营业务成本</v>
      </c>
      <c r="H178" s="9" t="str">
        <f t="shared" ca="1" si="4"/>
        <v>薪酬总计</v>
      </c>
      <c r="I178" s="9">
        <f t="shared" si="3"/>
        <v>35000</v>
      </c>
    </row>
    <row r="179" spans="2:9">
      <c r="B179">
        <v>47</v>
      </c>
      <c r="C179" t="str">
        <f t="shared" ca="1" si="8"/>
        <v>17J7152</v>
      </c>
      <c r="D179" t="str">
        <f t="shared" ca="1" si="8"/>
        <v>韩梅梅</v>
      </c>
      <c r="E179" t="str">
        <f t="shared" ca="1" si="8"/>
        <v>韩梅梅公司高管</v>
      </c>
      <c r="F179" t="str">
        <f t="shared" ca="1" si="8"/>
        <v>市场营销部</v>
      </c>
      <c r="G179" s="9" t="str">
        <f t="shared" ca="1" si="8"/>
        <v>主营业务成本</v>
      </c>
      <c r="H179" s="9" t="str">
        <f t="shared" ca="1" si="4"/>
        <v>养老总计</v>
      </c>
      <c r="I179" s="9">
        <f t="shared" si="3"/>
        <v>4392.42</v>
      </c>
    </row>
    <row r="180" spans="2:9">
      <c r="B180">
        <v>48</v>
      </c>
      <c r="C180" t="str">
        <f t="shared" ca="1" si="8"/>
        <v>17J7152</v>
      </c>
      <c r="D180" t="str">
        <f t="shared" ca="1" si="8"/>
        <v>韩梅梅</v>
      </c>
      <c r="E180" t="str">
        <f t="shared" ca="1" si="8"/>
        <v>韩梅梅公司高管</v>
      </c>
      <c r="F180" t="str">
        <f t="shared" ca="1" si="8"/>
        <v>市场营销部</v>
      </c>
      <c r="G180" s="9" t="str">
        <f t="shared" ca="1" si="8"/>
        <v>主营业务成本</v>
      </c>
      <c r="H180" s="9" t="str">
        <f t="shared" ca="1" si="4"/>
        <v>失业总计</v>
      </c>
      <c r="I180" s="9">
        <f t="shared" si="3"/>
        <v>184.94</v>
      </c>
    </row>
    <row r="181" spans="2:9">
      <c r="B181">
        <v>49</v>
      </c>
      <c r="C181" t="str">
        <f t="shared" ca="1" si="8"/>
        <v>17J7152</v>
      </c>
      <c r="D181" t="str">
        <f t="shared" ca="1" si="8"/>
        <v>韩梅梅</v>
      </c>
      <c r="E181" t="str">
        <f t="shared" ca="1" si="8"/>
        <v>韩梅梅公司高管</v>
      </c>
      <c r="F181" t="str">
        <f t="shared" ca="1" si="8"/>
        <v>市场营销部</v>
      </c>
      <c r="G181" s="9" t="str">
        <f t="shared" ca="1" si="8"/>
        <v>主营业务成本</v>
      </c>
      <c r="H181" s="9" t="str">
        <f t="shared" ca="1" si="4"/>
        <v>工伤总计</v>
      </c>
      <c r="I181" s="9">
        <f t="shared" si="3"/>
        <v>69.349999999999994</v>
      </c>
    </row>
    <row r="182" spans="2:9">
      <c r="B182">
        <v>50</v>
      </c>
      <c r="C182" t="str">
        <f t="shared" ca="1" si="8"/>
        <v>17J7152</v>
      </c>
      <c r="D182" t="str">
        <f t="shared" ca="1" si="8"/>
        <v>韩梅梅</v>
      </c>
      <c r="E182" t="str">
        <f t="shared" ca="1" si="8"/>
        <v>韩梅梅公司高管</v>
      </c>
      <c r="F182" t="str">
        <f t="shared" ca="1" si="8"/>
        <v>市场营销部</v>
      </c>
      <c r="G182" s="9" t="str">
        <f t="shared" ca="1" si="8"/>
        <v>主营业务成本</v>
      </c>
      <c r="H182" s="9" t="str">
        <f t="shared" ca="1" si="4"/>
        <v>生育总计</v>
      </c>
      <c r="I182" s="9">
        <f t="shared" si="3"/>
        <v>184.94</v>
      </c>
    </row>
    <row r="183" spans="2:9">
      <c r="B183">
        <v>51</v>
      </c>
      <c r="C183" t="str">
        <f t="shared" ref="C183:G192" ca="1" si="9">OFFSET(B$2,INT(($B183-1)/9),0)</f>
        <v>17J7152</v>
      </c>
      <c r="D183" t="str">
        <f t="shared" ca="1" si="9"/>
        <v>韩梅梅</v>
      </c>
      <c r="E183" t="str">
        <f t="shared" ca="1" si="9"/>
        <v>韩梅梅公司高管</v>
      </c>
      <c r="F183" t="str">
        <f t="shared" ca="1" si="9"/>
        <v>市场营销部</v>
      </c>
      <c r="G183" s="9" t="str">
        <f t="shared" ca="1" si="9"/>
        <v>主营业务成本</v>
      </c>
      <c r="H183" s="9" t="str">
        <f t="shared" ca="1" si="4"/>
        <v>医疗总计</v>
      </c>
      <c r="I183" s="9">
        <f t="shared" si="3"/>
        <v>2311.8000000000002</v>
      </c>
    </row>
    <row r="184" spans="2:9">
      <c r="B184">
        <v>52</v>
      </c>
      <c r="C184" t="str">
        <f t="shared" ca="1" si="9"/>
        <v>17J7152</v>
      </c>
      <c r="D184" t="str">
        <f t="shared" ca="1" si="9"/>
        <v>韩梅梅</v>
      </c>
      <c r="E184" t="str">
        <f t="shared" ca="1" si="9"/>
        <v>韩梅梅公司高管</v>
      </c>
      <c r="F184" t="str">
        <f t="shared" ca="1" si="9"/>
        <v>市场营销部</v>
      </c>
      <c r="G184" s="9" t="str">
        <f t="shared" ca="1" si="9"/>
        <v>主营业务成本</v>
      </c>
      <c r="H184" s="9" t="str">
        <f t="shared" ca="1" si="4"/>
        <v>住房公积金总计</v>
      </c>
      <c r="I184" s="9">
        <f t="shared" si="3"/>
        <v>2774</v>
      </c>
    </row>
    <row r="185" spans="2:9">
      <c r="B185">
        <v>53</v>
      </c>
      <c r="C185" t="str">
        <f t="shared" ca="1" si="9"/>
        <v>17J7152</v>
      </c>
      <c r="D185" t="str">
        <f t="shared" ca="1" si="9"/>
        <v>韩梅梅</v>
      </c>
      <c r="E185" t="str">
        <f t="shared" ca="1" si="9"/>
        <v>韩梅梅公司高管</v>
      </c>
      <c r="F185" t="str">
        <f t="shared" ca="1" si="9"/>
        <v>市场营销部</v>
      </c>
      <c r="G185" s="9" t="str">
        <f t="shared" ca="1" si="9"/>
        <v>主营业务成本</v>
      </c>
      <c r="H185" s="9" t="str">
        <f t="shared" ca="1" si="4"/>
        <v>补充住房公积金</v>
      </c>
      <c r="I185" s="9">
        <f t="shared" si="3"/>
        <v>0</v>
      </c>
    </row>
    <row r="186" spans="2:9">
      <c r="B186">
        <v>54</v>
      </c>
      <c r="C186" t="str">
        <f t="shared" ca="1" si="9"/>
        <v>17J7152</v>
      </c>
      <c r="D186" t="str">
        <f t="shared" ca="1" si="9"/>
        <v>韩梅梅</v>
      </c>
      <c r="E186" t="str">
        <f t="shared" ca="1" si="9"/>
        <v>韩梅梅公司高管</v>
      </c>
      <c r="F186" t="str">
        <f t="shared" ca="1" si="9"/>
        <v>市场营销部</v>
      </c>
      <c r="G186" s="9" t="str">
        <f t="shared" ca="1" si="9"/>
        <v>主营业务成本</v>
      </c>
      <c r="H186" s="9" t="str">
        <f t="shared" ca="1" si="4"/>
        <v xml:space="preserve"> 管理费总计</v>
      </c>
      <c r="I186" s="9">
        <f t="shared" si="3"/>
        <v>244.65</v>
      </c>
    </row>
    <row r="187" spans="2:9">
      <c r="B187">
        <v>55</v>
      </c>
      <c r="C187">
        <f t="shared" ca="1" si="9"/>
        <v>0</v>
      </c>
      <c r="D187">
        <f t="shared" ca="1" si="9"/>
        <v>0</v>
      </c>
      <c r="E187">
        <f t="shared" ca="1" si="9"/>
        <v>0</v>
      </c>
      <c r="F187">
        <f t="shared" ca="1" si="9"/>
        <v>0</v>
      </c>
      <c r="G187" s="9">
        <f t="shared" ca="1" si="9"/>
        <v>0</v>
      </c>
      <c r="H187" s="9" t="str">
        <f t="shared" ca="1" si="4"/>
        <v>薪酬总计</v>
      </c>
      <c r="I187" s="9">
        <f t="shared" si="3"/>
        <v>0</v>
      </c>
    </row>
    <row r="188" spans="2:9">
      <c r="B188">
        <v>56</v>
      </c>
      <c r="C188">
        <f t="shared" ca="1" si="9"/>
        <v>0</v>
      </c>
      <c r="D188">
        <f t="shared" ca="1" si="9"/>
        <v>0</v>
      </c>
      <c r="E188">
        <f t="shared" ca="1" si="9"/>
        <v>0</v>
      </c>
      <c r="F188">
        <f t="shared" ca="1" si="9"/>
        <v>0</v>
      </c>
      <c r="G188" s="9">
        <f t="shared" ca="1" si="9"/>
        <v>0</v>
      </c>
      <c r="H188" s="9" t="str">
        <f t="shared" ca="1" si="4"/>
        <v>养老总计</v>
      </c>
      <c r="I188" s="9">
        <f t="shared" si="3"/>
        <v>0</v>
      </c>
    </row>
    <row r="189" spans="2:9">
      <c r="B189">
        <v>57</v>
      </c>
      <c r="C189">
        <f t="shared" ca="1" si="9"/>
        <v>0</v>
      </c>
      <c r="D189">
        <f t="shared" ca="1" si="9"/>
        <v>0</v>
      </c>
      <c r="E189">
        <f t="shared" ca="1" si="9"/>
        <v>0</v>
      </c>
      <c r="F189">
        <f t="shared" ca="1" si="9"/>
        <v>0</v>
      </c>
      <c r="G189" s="9">
        <f t="shared" ca="1" si="9"/>
        <v>0</v>
      </c>
      <c r="H189" s="9" t="str">
        <f t="shared" ca="1" si="4"/>
        <v>失业总计</v>
      </c>
      <c r="I189" s="9">
        <f t="shared" si="3"/>
        <v>0</v>
      </c>
    </row>
    <row r="190" spans="2:9">
      <c r="B190">
        <v>58</v>
      </c>
      <c r="C190">
        <f t="shared" ca="1" si="9"/>
        <v>0</v>
      </c>
      <c r="D190">
        <f t="shared" ca="1" si="9"/>
        <v>0</v>
      </c>
      <c r="E190">
        <f t="shared" ca="1" si="9"/>
        <v>0</v>
      </c>
      <c r="F190">
        <f t="shared" ca="1" si="9"/>
        <v>0</v>
      </c>
      <c r="G190" s="9">
        <f t="shared" ca="1" si="9"/>
        <v>0</v>
      </c>
      <c r="H190" s="9" t="str">
        <f t="shared" ca="1" si="4"/>
        <v>工伤总计</v>
      </c>
      <c r="I190" s="9">
        <f t="shared" si="3"/>
        <v>0</v>
      </c>
    </row>
    <row r="191" spans="2:9">
      <c r="B191">
        <v>59</v>
      </c>
      <c r="C191">
        <f t="shared" ca="1" si="9"/>
        <v>0</v>
      </c>
      <c r="D191">
        <f t="shared" ca="1" si="9"/>
        <v>0</v>
      </c>
      <c r="E191">
        <f t="shared" ca="1" si="9"/>
        <v>0</v>
      </c>
      <c r="F191">
        <f t="shared" ca="1" si="9"/>
        <v>0</v>
      </c>
      <c r="G191" s="9">
        <f t="shared" ca="1" si="9"/>
        <v>0</v>
      </c>
      <c r="H191" s="9" t="str">
        <f t="shared" ca="1" si="4"/>
        <v>生育总计</v>
      </c>
      <c r="I191" s="9">
        <f t="shared" si="3"/>
        <v>0</v>
      </c>
    </row>
    <row r="192" spans="2:9">
      <c r="B192">
        <v>60</v>
      </c>
      <c r="C192">
        <f t="shared" ca="1" si="9"/>
        <v>0</v>
      </c>
      <c r="D192">
        <f t="shared" ca="1" si="9"/>
        <v>0</v>
      </c>
      <c r="E192">
        <f t="shared" ca="1" si="9"/>
        <v>0</v>
      </c>
      <c r="F192">
        <f t="shared" ca="1" si="9"/>
        <v>0</v>
      </c>
      <c r="G192" s="9">
        <f t="shared" ca="1" si="9"/>
        <v>0</v>
      </c>
      <c r="H192" s="9" t="str">
        <f t="shared" ca="1" si="4"/>
        <v>医疗总计</v>
      </c>
      <c r="I192" s="9">
        <f t="shared" si="3"/>
        <v>0</v>
      </c>
    </row>
    <row r="193" spans="2:9">
      <c r="B193">
        <v>61</v>
      </c>
      <c r="C193">
        <f t="shared" ref="C193:G202" ca="1" si="10">OFFSET(B$2,INT(($B193-1)/9),0)</f>
        <v>0</v>
      </c>
      <c r="D193">
        <f t="shared" ca="1" si="10"/>
        <v>0</v>
      </c>
      <c r="E193">
        <f t="shared" ca="1" si="10"/>
        <v>0</v>
      </c>
      <c r="F193">
        <f t="shared" ca="1" si="10"/>
        <v>0</v>
      </c>
      <c r="G193" s="9">
        <f t="shared" ca="1" si="10"/>
        <v>0</v>
      </c>
      <c r="H193" s="9" t="str">
        <f t="shared" ca="1" si="4"/>
        <v>住房公积金总计</v>
      </c>
      <c r="I193" s="9">
        <f t="shared" si="3"/>
        <v>0</v>
      </c>
    </row>
    <row r="194" spans="2:9">
      <c r="B194">
        <v>62</v>
      </c>
      <c r="C194">
        <f t="shared" ca="1" si="10"/>
        <v>0</v>
      </c>
      <c r="D194">
        <f t="shared" ca="1" si="10"/>
        <v>0</v>
      </c>
      <c r="E194">
        <f t="shared" ca="1" si="10"/>
        <v>0</v>
      </c>
      <c r="F194">
        <f t="shared" ca="1" si="10"/>
        <v>0</v>
      </c>
      <c r="G194" s="9">
        <f t="shared" ca="1" si="10"/>
        <v>0</v>
      </c>
      <c r="H194" s="9" t="str">
        <f t="shared" ca="1" si="4"/>
        <v>补充住房公积金</v>
      </c>
      <c r="I194" s="9">
        <f t="shared" si="3"/>
        <v>0</v>
      </c>
    </row>
    <row r="195" spans="2:9">
      <c r="B195">
        <v>63</v>
      </c>
      <c r="C195">
        <f t="shared" ca="1" si="10"/>
        <v>0</v>
      </c>
      <c r="D195">
        <f t="shared" ca="1" si="10"/>
        <v>0</v>
      </c>
      <c r="E195">
        <f t="shared" ca="1" si="10"/>
        <v>0</v>
      </c>
      <c r="F195">
        <f t="shared" ca="1" si="10"/>
        <v>0</v>
      </c>
      <c r="G195" s="9">
        <f t="shared" ca="1" si="10"/>
        <v>0</v>
      </c>
      <c r="H195" s="9" t="str">
        <f t="shared" ca="1" si="4"/>
        <v xml:space="preserve"> 管理费总计</v>
      </c>
      <c r="I195" s="9">
        <f t="shared" si="3"/>
        <v>0</v>
      </c>
    </row>
    <row r="196" spans="2:9">
      <c r="B196">
        <v>64</v>
      </c>
      <c r="C196">
        <f t="shared" ca="1" si="10"/>
        <v>0</v>
      </c>
      <c r="D196">
        <f t="shared" ca="1" si="10"/>
        <v>0</v>
      </c>
      <c r="E196">
        <f t="shared" ca="1" si="10"/>
        <v>0</v>
      </c>
      <c r="F196">
        <f t="shared" ca="1" si="10"/>
        <v>0</v>
      </c>
      <c r="G196" s="9">
        <f t="shared" ca="1" si="10"/>
        <v>0</v>
      </c>
      <c r="H196" s="9" t="str">
        <f t="shared" ca="1" si="4"/>
        <v>薪酬总计</v>
      </c>
      <c r="I196" s="9">
        <f t="shared" si="3"/>
        <v>0</v>
      </c>
    </row>
    <row r="197" spans="2:9">
      <c r="B197">
        <v>65</v>
      </c>
      <c r="C197">
        <f t="shared" ca="1" si="10"/>
        <v>0</v>
      </c>
      <c r="D197">
        <f t="shared" ca="1" si="10"/>
        <v>0</v>
      </c>
      <c r="E197">
        <f t="shared" ca="1" si="10"/>
        <v>0</v>
      </c>
      <c r="F197">
        <f t="shared" ca="1" si="10"/>
        <v>0</v>
      </c>
      <c r="G197" s="9">
        <f t="shared" ca="1" si="10"/>
        <v>0</v>
      </c>
      <c r="H197" s="9" t="str">
        <f t="shared" ca="1" si="4"/>
        <v>养老总计</v>
      </c>
      <c r="I197" s="9">
        <f t="shared" ref="I197:I260" si="11">INDEX($G$2:$R$13,INT(($B197-1)/9)+1,MOD($B197-1,9)+1)</f>
        <v>0</v>
      </c>
    </row>
    <row r="198" spans="2:9">
      <c r="B198">
        <v>66</v>
      </c>
      <c r="C198">
        <f t="shared" ca="1" si="10"/>
        <v>0</v>
      </c>
      <c r="D198">
        <f t="shared" ca="1" si="10"/>
        <v>0</v>
      </c>
      <c r="E198">
        <f t="shared" ca="1" si="10"/>
        <v>0</v>
      </c>
      <c r="F198">
        <f t="shared" ca="1" si="10"/>
        <v>0</v>
      </c>
      <c r="G198" s="9">
        <f t="shared" ca="1" si="10"/>
        <v>0</v>
      </c>
      <c r="H198" s="9" t="str">
        <f t="shared" ref="H198:H261" ca="1" si="12">OFFSET($G$1,0,MOD($B198-1,9))</f>
        <v>失业总计</v>
      </c>
      <c r="I198" s="9">
        <f t="shared" si="11"/>
        <v>0</v>
      </c>
    </row>
    <row r="199" spans="2:9">
      <c r="B199">
        <v>67</v>
      </c>
      <c r="C199">
        <f t="shared" ca="1" si="10"/>
        <v>0</v>
      </c>
      <c r="D199">
        <f t="shared" ca="1" si="10"/>
        <v>0</v>
      </c>
      <c r="E199">
        <f t="shared" ca="1" si="10"/>
        <v>0</v>
      </c>
      <c r="F199">
        <f t="shared" ca="1" si="10"/>
        <v>0</v>
      </c>
      <c r="G199" s="9">
        <f t="shared" ca="1" si="10"/>
        <v>0</v>
      </c>
      <c r="H199" s="9" t="str">
        <f t="shared" ca="1" si="12"/>
        <v>工伤总计</v>
      </c>
      <c r="I199" s="9">
        <f t="shared" si="11"/>
        <v>0</v>
      </c>
    </row>
    <row r="200" spans="2:9">
      <c r="B200">
        <v>68</v>
      </c>
      <c r="C200">
        <f t="shared" ca="1" si="10"/>
        <v>0</v>
      </c>
      <c r="D200">
        <f t="shared" ca="1" si="10"/>
        <v>0</v>
      </c>
      <c r="E200">
        <f t="shared" ca="1" si="10"/>
        <v>0</v>
      </c>
      <c r="F200">
        <f t="shared" ca="1" si="10"/>
        <v>0</v>
      </c>
      <c r="G200" s="9">
        <f t="shared" ca="1" si="10"/>
        <v>0</v>
      </c>
      <c r="H200" s="9" t="str">
        <f t="shared" ca="1" si="12"/>
        <v>生育总计</v>
      </c>
      <c r="I200" s="9">
        <f t="shared" si="11"/>
        <v>0</v>
      </c>
    </row>
    <row r="201" spans="2:9">
      <c r="B201">
        <v>69</v>
      </c>
      <c r="C201">
        <f t="shared" ca="1" si="10"/>
        <v>0</v>
      </c>
      <c r="D201">
        <f t="shared" ca="1" si="10"/>
        <v>0</v>
      </c>
      <c r="E201">
        <f t="shared" ca="1" si="10"/>
        <v>0</v>
      </c>
      <c r="F201">
        <f t="shared" ca="1" si="10"/>
        <v>0</v>
      </c>
      <c r="G201" s="9">
        <f t="shared" ca="1" si="10"/>
        <v>0</v>
      </c>
      <c r="H201" s="9" t="str">
        <f t="shared" ca="1" si="12"/>
        <v>医疗总计</v>
      </c>
      <c r="I201" s="9">
        <f t="shared" si="11"/>
        <v>0</v>
      </c>
    </row>
    <row r="202" spans="2:9">
      <c r="B202">
        <v>70</v>
      </c>
      <c r="C202">
        <f t="shared" ca="1" si="10"/>
        <v>0</v>
      </c>
      <c r="D202">
        <f t="shared" ca="1" si="10"/>
        <v>0</v>
      </c>
      <c r="E202">
        <f t="shared" ca="1" si="10"/>
        <v>0</v>
      </c>
      <c r="F202">
        <f t="shared" ca="1" si="10"/>
        <v>0</v>
      </c>
      <c r="G202" s="9">
        <f t="shared" ca="1" si="10"/>
        <v>0</v>
      </c>
      <c r="H202" s="9" t="str">
        <f t="shared" ca="1" si="12"/>
        <v>住房公积金总计</v>
      </c>
      <c r="I202" s="9">
        <f t="shared" si="11"/>
        <v>0</v>
      </c>
    </row>
    <row r="203" spans="2:9">
      <c r="B203">
        <v>71</v>
      </c>
      <c r="C203">
        <f t="shared" ref="C203:G212" ca="1" si="13">OFFSET(B$2,INT(($B203-1)/9),0)</f>
        <v>0</v>
      </c>
      <c r="D203">
        <f t="shared" ca="1" si="13"/>
        <v>0</v>
      </c>
      <c r="E203">
        <f t="shared" ca="1" si="13"/>
        <v>0</v>
      </c>
      <c r="F203">
        <f t="shared" ca="1" si="13"/>
        <v>0</v>
      </c>
      <c r="G203" s="9">
        <f t="shared" ca="1" si="13"/>
        <v>0</v>
      </c>
      <c r="H203" s="9" t="str">
        <f t="shared" ca="1" si="12"/>
        <v>补充住房公积金</v>
      </c>
      <c r="I203" s="9">
        <f t="shared" si="11"/>
        <v>0</v>
      </c>
    </row>
    <row r="204" spans="2:9">
      <c r="B204">
        <v>72</v>
      </c>
      <c r="C204">
        <f t="shared" ca="1" si="13"/>
        <v>0</v>
      </c>
      <c r="D204">
        <f t="shared" ca="1" si="13"/>
        <v>0</v>
      </c>
      <c r="E204">
        <f t="shared" ca="1" si="13"/>
        <v>0</v>
      </c>
      <c r="F204">
        <f t="shared" ca="1" si="13"/>
        <v>0</v>
      </c>
      <c r="G204" s="9">
        <f t="shared" ca="1" si="13"/>
        <v>0</v>
      </c>
      <c r="H204" s="9" t="str">
        <f t="shared" ca="1" si="12"/>
        <v xml:space="preserve"> 管理费总计</v>
      </c>
      <c r="I204" s="9">
        <f t="shared" si="11"/>
        <v>0</v>
      </c>
    </row>
    <row r="205" spans="2:9">
      <c r="B205">
        <v>73</v>
      </c>
      <c r="C205">
        <f t="shared" ca="1" si="13"/>
        <v>0</v>
      </c>
      <c r="D205">
        <f t="shared" ca="1" si="13"/>
        <v>0</v>
      </c>
      <c r="E205">
        <f t="shared" ca="1" si="13"/>
        <v>0</v>
      </c>
      <c r="F205">
        <f t="shared" ca="1" si="13"/>
        <v>0</v>
      </c>
      <c r="G205" s="9">
        <f t="shared" ca="1" si="13"/>
        <v>0</v>
      </c>
      <c r="H205" s="9" t="str">
        <f t="shared" ca="1" si="12"/>
        <v>薪酬总计</v>
      </c>
      <c r="I205" s="9">
        <f t="shared" si="11"/>
        <v>0</v>
      </c>
    </row>
    <row r="206" spans="2:9">
      <c r="B206">
        <v>74</v>
      </c>
      <c r="C206">
        <f t="shared" ca="1" si="13"/>
        <v>0</v>
      </c>
      <c r="D206">
        <f t="shared" ca="1" si="13"/>
        <v>0</v>
      </c>
      <c r="E206">
        <f t="shared" ca="1" si="13"/>
        <v>0</v>
      </c>
      <c r="F206">
        <f t="shared" ca="1" si="13"/>
        <v>0</v>
      </c>
      <c r="G206" s="9">
        <f t="shared" ca="1" si="13"/>
        <v>0</v>
      </c>
      <c r="H206" s="9" t="str">
        <f t="shared" ca="1" si="12"/>
        <v>养老总计</v>
      </c>
      <c r="I206" s="9">
        <f t="shared" si="11"/>
        <v>0</v>
      </c>
    </row>
    <row r="207" spans="2:9">
      <c r="B207">
        <v>75</v>
      </c>
      <c r="C207">
        <f t="shared" ca="1" si="13"/>
        <v>0</v>
      </c>
      <c r="D207">
        <f t="shared" ca="1" si="13"/>
        <v>0</v>
      </c>
      <c r="E207">
        <f t="shared" ca="1" si="13"/>
        <v>0</v>
      </c>
      <c r="F207">
        <f t="shared" ca="1" si="13"/>
        <v>0</v>
      </c>
      <c r="G207" s="9">
        <f t="shared" ca="1" si="13"/>
        <v>0</v>
      </c>
      <c r="H207" s="9" t="str">
        <f t="shared" ca="1" si="12"/>
        <v>失业总计</v>
      </c>
      <c r="I207" s="9">
        <f t="shared" si="11"/>
        <v>0</v>
      </c>
    </row>
    <row r="208" spans="2:9">
      <c r="B208">
        <v>76</v>
      </c>
      <c r="C208">
        <f t="shared" ca="1" si="13"/>
        <v>0</v>
      </c>
      <c r="D208">
        <f t="shared" ca="1" si="13"/>
        <v>0</v>
      </c>
      <c r="E208">
        <f t="shared" ca="1" si="13"/>
        <v>0</v>
      </c>
      <c r="F208">
        <f t="shared" ca="1" si="13"/>
        <v>0</v>
      </c>
      <c r="G208" s="9">
        <f t="shared" ca="1" si="13"/>
        <v>0</v>
      </c>
      <c r="H208" s="9" t="str">
        <f t="shared" ca="1" si="12"/>
        <v>工伤总计</v>
      </c>
      <c r="I208" s="9">
        <f t="shared" si="11"/>
        <v>0</v>
      </c>
    </row>
    <row r="209" spans="2:9">
      <c r="B209">
        <v>77</v>
      </c>
      <c r="C209">
        <f t="shared" ca="1" si="13"/>
        <v>0</v>
      </c>
      <c r="D209">
        <f t="shared" ca="1" si="13"/>
        <v>0</v>
      </c>
      <c r="E209">
        <f t="shared" ca="1" si="13"/>
        <v>0</v>
      </c>
      <c r="F209">
        <f t="shared" ca="1" si="13"/>
        <v>0</v>
      </c>
      <c r="G209" s="9">
        <f t="shared" ca="1" si="13"/>
        <v>0</v>
      </c>
      <c r="H209" s="9" t="str">
        <f t="shared" ca="1" si="12"/>
        <v>生育总计</v>
      </c>
      <c r="I209" s="9">
        <f t="shared" si="11"/>
        <v>0</v>
      </c>
    </row>
    <row r="210" spans="2:9">
      <c r="B210">
        <v>78</v>
      </c>
      <c r="C210">
        <f t="shared" ca="1" si="13"/>
        <v>0</v>
      </c>
      <c r="D210">
        <f t="shared" ca="1" si="13"/>
        <v>0</v>
      </c>
      <c r="E210">
        <f t="shared" ca="1" si="13"/>
        <v>0</v>
      </c>
      <c r="F210">
        <f t="shared" ca="1" si="13"/>
        <v>0</v>
      </c>
      <c r="G210" s="9">
        <f t="shared" ca="1" si="13"/>
        <v>0</v>
      </c>
      <c r="H210" s="9" t="str">
        <f t="shared" ca="1" si="12"/>
        <v>医疗总计</v>
      </c>
      <c r="I210" s="9">
        <f t="shared" si="11"/>
        <v>0</v>
      </c>
    </row>
    <row r="211" spans="2:9">
      <c r="B211">
        <v>79</v>
      </c>
      <c r="C211">
        <f t="shared" ca="1" si="13"/>
        <v>0</v>
      </c>
      <c r="D211">
        <f t="shared" ca="1" si="13"/>
        <v>0</v>
      </c>
      <c r="E211">
        <f t="shared" ca="1" si="13"/>
        <v>0</v>
      </c>
      <c r="F211">
        <f t="shared" ca="1" si="13"/>
        <v>0</v>
      </c>
      <c r="G211" s="9">
        <f t="shared" ca="1" si="13"/>
        <v>0</v>
      </c>
      <c r="H211" s="9" t="str">
        <f t="shared" ca="1" si="12"/>
        <v>住房公积金总计</v>
      </c>
      <c r="I211" s="9">
        <f t="shared" si="11"/>
        <v>0</v>
      </c>
    </row>
    <row r="212" spans="2:9">
      <c r="B212">
        <v>80</v>
      </c>
      <c r="C212">
        <f t="shared" ca="1" si="13"/>
        <v>0</v>
      </c>
      <c r="D212">
        <f t="shared" ca="1" si="13"/>
        <v>0</v>
      </c>
      <c r="E212">
        <f t="shared" ca="1" si="13"/>
        <v>0</v>
      </c>
      <c r="F212">
        <f t="shared" ca="1" si="13"/>
        <v>0</v>
      </c>
      <c r="G212" s="9">
        <f t="shared" ca="1" si="13"/>
        <v>0</v>
      </c>
      <c r="H212" s="9" t="str">
        <f t="shared" ca="1" si="12"/>
        <v>补充住房公积金</v>
      </c>
      <c r="I212" s="9">
        <f t="shared" si="11"/>
        <v>0</v>
      </c>
    </row>
    <row r="213" spans="2:9">
      <c r="B213">
        <v>81</v>
      </c>
      <c r="C213">
        <f t="shared" ref="C213:G222" ca="1" si="14">OFFSET(B$2,INT(($B213-1)/9),0)</f>
        <v>0</v>
      </c>
      <c r="D213">
        <f t="shared" ca="1" si="14"/>
        <v>0</v>
      </c>
      <c r="E213">
        <f t="shared" ca="1" si="14"/>
        <v>0</v>
      </c>
      <c r="F213">
        <f t="shared" ca="1" si="14"/>
        <v>0</v>
      </c>
      <c r="G213" s="9">
        <f t="shared" ca="1" si="14"/>
        <v>0</v>
      </c>
      <c r="H213" s="9" t="str">
        <f t="shared" ca="1" si="12"/>
        <v xml:space="preserve"> 管理费总计</v>
      </c>
      <c r="I213" s="9">
        <f t="shared" si="11"/>
        <v>0</v>
      </c>
    </row>
    <row r="214" spans="2:9">
      <c r="B214">
        <v>82</v>
      </c>
      <c r="C214">
        <f t="shared" ca="1" si="14"/>
        <v>0</v>
      </c>
      <c r="D214">
        <f t="shared" ca="1" si="14"/>
        <v>0</v>
      </c>
      <c r="E214">
        <f t="shared" ca="1" si="14"/>
        <v>0</v>
      </c>
      <c r="F214">
        <f t="shared" ca="1" si="14"/>
        <v>0</v>
      </c>
      <c r="G214" s="9">
        <f t="shared" ca="1" si="14"/>
        <v>0</v>
      </c>
      <c r="H214" s="9" t="str">
        <f t="shared" ca="1" si="12"/>
        <v>薪酬总计</v>
      </c>
      <c r="I214" s="9">
        <f t="shared" si="11"/>
        <v>0</v>
      </c>
    </row>
    <row r="215" spans="2:9">
      <c r="B215">
        <v>83</v>
      </c>
      <c r="C215">
        <f t="shared" ca="1" si="14"/>
        <v>0</v>
      </c>
      <c r="D215">
        <f t="shared" ca="1" si="14"/>
        <v>0</v>
      </c>
      <c r="E215">
        <f t="shared" ca="1" si="14"/>
        <v>0</v>
      </c>
      <c r="F215">
        <f t="shared" ca="1" si="14"/>
        <v>0</v>
      </c>
      <c r="G215" s="9">
        <f t="shared" ca="1" si="14"/>
        <v>0</v>
      </c>
      <c r="H215" s="9" t="str">
        <f t="shared" ca="1" si="12"/>
        <v>养老总计</v>
      </c>
      <c r="I215" s="9">
        <f t="shared" si="11"/>
        <v>0</v>
      </c>
    </row>
    <row r="216" spans="2:9">
      <c r="B216">
        <v>84</v>
      </c>
      <c r="C216">
        <f t="shared" ca="1" si="14"/>
        <v>0</v>
      </c>
      <c r="D216">
        <f t="shared" ca="1" si="14"/>
        <v>0</v>
      </c>
      <c r="E216">
        <f t="shared" ca="1" si="14"/>
        <v>0</v>
      </c>
      <c r="F216">
        <f t="shared" ca="1" si="14"/>
        <v>0</v>
      </c>
      <c r="G216" s="9">
        <f t="shared" ca="1" si="14"/>
        <v>0</v>
      </c>
      <c r="H216" s="9" t="str">
        <f t="shared" ca="1" si="12"/>
        <v>失业总计</v>
      </c>
      <c r="I216" s="9">
        <f t="shared" si="11"/>
        <v>0</v>
      </c>
    </row>
    <row r="217" spans="2:9">
      <c r="B217">
        <v>85</v>
      </c>
      <c r="C217">
        <f t="shared" ca="1" si="14"/>
        <v>0</v>
      </c>
      <c r="D217">
        <f t="shared" ca="1" si="14"/>
        <v>0</v>
      </c>
      <c r="E217">
        <f t="shared" ca="1" si="14"/>
        <v>0</v>
      </c>
      <c r="F217">
        <f t="shared" ca="1" si="14"/>
        <v>0</v>
      </c>
      <c r="G217" s="9">
        <f t="shared" ca="1" si="14"/>
        <v>0</v>
      </c>
      <c r="H217" s="9" t="str">
        <f t="shared" ca="1" si="12"/>
        <v>工伤总计</v>
      </c>
      <c r="I217" s="9">
        <f t="shared" si="11"/>
        <v>0</v>
      </c>
    </row>
    <row r="218" spans="2:9">
      <c r="B218">
        <v>86</v>
      </c>
      <c r="C218">
        <f t="shared" ca="1" si="14"/>
        <v>0</v>
      </c>
      <c r="D218">
        <f t="shared" ca="1" si="14"/>
        <v>0</v>
      </c>
      <c r="E218">
        <f t="shared" ca="1" si="14"/>
        <v>0</v>
      </c>
      <c r="F218">
        <f t="shared" ca="1" si="14"/>
        <v>0</v>
      </c>
      <c r="G218" s="9">
        <f t="shared" ca="1" si="14"/>
        <v>0</v>
      </c>
      <c r="H218" s="9" t="str">
        <f t="shared" ca="1" si="12"/>
        <v>生育总计</v>
      </c>
      <c r="I218" s="9">
        <f t="shared" si="11"/>
        <v>0</v>
      </c>
    </row>
    <row r="219" spans="2:9">
      <c r="B219">
        <v>87</v>
      </c>
      <c r="C219">
        <f t="shared" ca="1" si="14"/>
        <v>0</v>
      </c>
      <c r="D219">
        <f t="shared" ca="1" si="14"/>
        <v>0</v>
      </c>
      <c r="E219">
        <f t="shared" ca="1" si="14"/>
        <v>0</v>
      </c>
      <c r="F219">
        <f t="shared" ca="1" si="14"/>
        <v>0</v>
      </c>
      <c r="G219" s="9">
        <f t="shared" ca="1" si="14"/>
        <v>0</v>
      </c>
      <c r="H219" s="9" t="str">
        <f t="shared" ca="1" si="12"/>
        <v>医疗总计</v>
      </c>
      <c r="I219" s="9">
        <f t="shared" si="11"/>
        <v>0</v>
      </c>
    </row>
    <row r="220" spans="2:9">
      <c r="B220">
        <v>88</v>
      </c>
      <c r="C220">
        <f t="shared" ca="1" si="14"/>
        <v>0</v>
      </c>
      <c r="D220">
        <f t="shared" ca="1" si="14"/>
        <v>0</v>
      </c>
      <c r="E220">
        <f t="shared" ca="1" si="14"/>
        <v>0</v>
      </c>
      <c r="F220">
        <f t="shared" ca="1" si="14"/>
        <v>0</v>
      </c>
      <c r="G220" s="9">
        <f t="shared" ca="1" si="14"/>
        <v>0</v>
      </c>
      <c r="H220" s="9" t="str">
        <f t="shared" ca="1" si="12"/>
        <v>住房公积金总计</v>
      </c>
      <c r="I220" s="9">
        <f t="shared" si="11"/>
        <v>0</v>
      </c>
    </row>
    <row r="221" spans="2:9">
      <c r="B221">
        <v>89</v>
      </c>
      <c r="C221">
        <f t="shared" ca="1" si="14"/>
        <v>0</v>
      </c>
      <c r="D221">
        <f t="shared" ca="1" si="14"/>
        <v>0</v>
      </c>
      <c r="E221">
        <f t="shared" ca="1" si="14"/>
        <v>0</v>
      </c>
      <c r="F221">
        <f t="shared" ca="1" si="14"/>
        <v>0</v>
      </c>
      <c r="G221" s="9">
        <f t="shared" ca="1" si="14"/>
        <v>0</v>
      </c>
      <c r="H221" s="9" t="str">
        <f t="shared" ca="1" si="12"/>
        <v>补充住房公积金</v>
      </c>
      <c r="I221" s="9">
        <f t="shared" si="11"/>
        <v>0</v>
      </c>
    </row>
    <row r="222" spans="2:9">
      <c r="B222">
        <v>90</v>
      </c>
      <c r="C222">
        <f t="shared" ca="1" si="14"/>
        <v>0</v>
      </c>
      <c r="D222">
        <f t="shared" ca="1" si="14"/>
        <v>0</v>
      </c>
      <c r="E222">
        <f t="shared" ca="1" si="14"/>
        <v>0</v>
      </c>
      <c r="F222">
        <f t="shared" ca="1" si="14"/>
        <v>0</v>
      </c>
      <c r="G222" s="9">
        <f t="shared" ca="1" si="14"/>
        <v>0</v>
      </c>
      <c r="H222" s="9" t="str">
        <f t="shared" ca="1" si="12"/>
        <v xml:space="preserve"> 管理费总计</v>
      </c>
      <c r="I222" s="9">
        <f t="shared" si="11"/>
        <v>0</v>
      </c>
    </row>
    <row r="223" spans="2:9">
      <c r="B223">
        <v>91</v>
      </c>
      <c r="C223">
        <f t="shared" ref="C223:G232" ca="1" si="15">OFFSET(B$2,INT(($B223-1)/9),0)</f>
        <v>0</v>
      </c>
      <c r="D223">
        <f t="shared" ca="1" si="15"/>
        <v>0</v>
      </c>
      <c r="E223">
        <f t="shared" ca="1" si="15"/>
        <v>0</v>
      </c>
      <c r="F223">
        <f t="shared" ca="1" si="15"/>
        <v>0</v>
      </c>
      <c r="G223" s="9">
        <f t="shared" ca="1" si="15"/>
        <v>0</v>
      </c>
      <c r="H223" s="9" t="str">
        <f t="shared" ca="1" si="12"/>
        <v>薪酬总计</v>
      </c>
      <c r="I223" s="9">
        <f t="shared" si="11"/>
        <v>0</v>
      </c>
    </row>
    <row r="224" spans="2:9">
      <c r="B224">
        <v>92</v>
      </c>
      <c r="C224">
        <f t="shared" ca="1" si="15"/>
        <v>0</v>
      </c>
      <c r="D224">
        <f t="shared" ca="1" si="15"/>
        <v>0</v>
      </c>
      <c r="E224">
        <f t="shared" ca="1" si="15"/>
        <v>0</v>
      </c>
      <c r="F224">
        <f t="shared" ca="1" si="15"/>
        <v>0</v>
      </c>
      <c r="G224" s="9">
        <f t="shared" ca="1" si="15"/>
        <v>0</v>
      </c>
      <c r="H224" s="9" t="str">
        <f t="shared" ca="1" si="12"/>
        <v>养老总计</v>
      </c>
      <c r="I224" s="9">
        <f t="shared" si="11"/>
        <v>0</v>
      </c>
    </row>
    <row r="225" spans="2:9">
      <c r="B225">
        <v>93</v>
      </c>
      <c r="C225">
        <f t="shared" ca="1" si="15"/>
        <v>0</v>
      </c>
      <c r="D225">
        <f t="shared" ca="1" si="15"/>
        <v>0</v>
      </c>
      <c r="E225">
        <f t="shared" ca="1" si="15"/>
        <v>0</v>
      </c>
      <c r="F225">
        <f t="shared" ca="1" si="15"/>
        <v>0</v>
      </c>
      <c r="G225" s="9">
        <f t="shared" ca="1" si="15"/>
        <v>0</v>
      </c>
      <c r="H225" s="9" t="str">
        <f t="shared" ca="1" si="12"/>
        <v>失业总计</v>
      </c>
      <c r="I225" s="9">
        <f t="shared" si="11"/>
        <v>0</v>
      </c>
    </row>
    <row r="226" spans="2:9">
      <c r="B226">
        <v>94</v>
      </c>
      <c r="C226">
        <f t="shared" ca="1" si="15"/>
        <v>0</v>
      </c>
      <c r="D226">
        <f t="shared" ca="1" si="15"/>
        <v>0</v>
      </c>
      <c r="E226">
        <f t="shared" ca="1" si="15"/>
        <v>0</v>
      </c>
      <c r="F226">
        <f t="shared" ca="1" si="15"/>
        <v>0</v>
      </c>
      <c r="G226" s="9">
        <f t="shared" ca="1" si="15"/>
        <v>0</v>
      </c>
      <c r="H226" s="9" t="str">
        <f t="shared" ca="1" si="12"/>
        <v>工伤总计</v>
      </c>
      <c r="I226" s="9">
        <f t="shared" si="11"/>
        <v>0</v>
      </c>
    </row>
    <row r="227" spans="2:9">
      <c r="B227">
        <v>95</v>
      </c>
      <c r="C227">
        <f t="shared" ca="1" si="15"/>
        <v>0</v>
      </c>
      <c r="D227">
        <f t="shared" ca="1" si="15"/>
        <v>0</v>
      </c>
      <c r="E227">
        <f t="shared" ca="1" si="15"/>
        <v>0</v>
      </c>
      <c r="F227">
        <f t="shared" ca="1" si="15"/>
        <v>0</v>
      </c>
      <c r="G227" s="9">
        <f t="shared" ca="1" si="15"/>
        <v>0</v>
      </c>
      <c r="H227" s="9" t="str">
        <f t="shared" ca="1" si="12"/>
        <v>生育总计</v>
      </c>
      <c r="I227" s="9">
        <f t="shared" si="11"/>
        <v>0</v>
      </c>
    </row>
    <row r="228" spans="2:9">
      <c r="B228">
        <v>96</v>
      </c>
      <c r="C228">
        <f t="shared" ca="1" si="15"/>
        <v>0</v>
      </c>
      <c r="D228">
        <f t="shared" ca="1" si="15"/>
        <v>0</v>
      </c>
      <c r="E228">
        <f t="shared" ca="1" si="15"/>
        <v>0</v>
      </c>
      <c r="F228">
        <f t="shared" ca="1" si="15"/>
        <v>0</v>
      </c>
      <c r="G228" s="9">
        <f t="shared" ca="1" si="15"/>
        <v>0</v>
      </c>
      <c r="H228" s="9" t="str">
        <f t="shared" ca="1" si="12"/>
        <v>医疗总计</v>
      </c>
      <c r="I228" s="9">
        <f t="shared" si="11"/>
        <v>0</v>
      </c>
    </row>
    <row r="229" spans="2:9">
      <c r="B229">
        <v>97</v>
      </c>
      <c r="C229">
        <f t="shared" ca="1" si="15"/>
        <v>0</v>
      </c>
      <c r="D229">
        <f t="shared" ca="1" si="15"/>
        <v>0</v>
      </c>
      <c r="E229">
        <f t="shared" ca="1" si="15"/>
        <v>0</v>
      </c>
      <c r="F229">
        <f t="shared" ca="1" si="15"/>
        <v>0</v>
      </c>
      <c r="G229" s="9">
        <f t="shared" ca="1" si="15"/>
        <v>0</v>
      </c>
      <c r="H229" s="9" t="str">
        <f t="shared" ca="1" si="12"/>
        <v>住房公积金总计</v>
      </c>
      <c r="I229" s="9">
        <f t="shared" si="11"/>
        <v>0</v>
      </c>
    </row>
    <row r="230" spans="2:9">
      <c r="B230">
        <v>98</v>
      </c>
      <c r="C230">
        <f t="shared" ca="1" si="15"/>
        <v>0</v>
      </c>
      <c r="D230">
        <f t="shared" ca="1" si="15"/>
        <v>0</v>
      </c>
      <c r="E230">
        <f t="shared" ca="1" si="15"/>
        <v>0</v>
      </c>
      <c r="F230">
        <f t="shared" ca="1" si="15"/>
        <v>0</v>
      </c>
      <c r="G230" s="9">
        <f t="shared" ca="1" si="15"/>
        <v>0</v>
      </c>
      <c r="H230" s="9" t="str">
        <f t="shared" ca="1" si="12"/>
        <v>补充住房公积金</v>
      </c>
      <c r="I230" s="9">
        <f t="shared" si="11"/>
        <v>0</v>
      </c>
    </row>
    <row r="231" spans="2:9">
      <c r="B231">
        <v>99</v>
      </c>
      <c r="C231">
        <f t="shared" ca="1" si="15"/>
        <v>0</v>
      </c>
      <c r="D231">
        <f t="shared" ca="1" si="15"/>
        <v>0</v>
      </c>
      <c r="E231">
        <f t="shared" ca="1" si="15"/>
        <v>0</v>
      </c>
      <c r="F231">
        <f t="shared" ca="1" si="15"/>
        <v>0</v>
      </c>
      <c r="G231" s="9">
        <f t="shared" ca="1" si="15"/>
        <v>0</v>
      </c>
      <c r="H231" s="9" t="str">
        <f t="shared" ca="1" si="12"/>
        <v xml:space="preserve"> 管理费总计</v>
      </c>
      <c r="I231" s="9">
        <f t="shared" si="11"/>
        <v>0</v>
      </c>
    </row>
    <row r="232" spans="2:9">
      <c r="B232">
        <v>100</v>
      </c>
      <c r="C232">
        <f t="shared" ca="1" si="15"/>
        <v>0</v>
      </c>
      <c r="D232">
        <f t="shared" ca="1" si="15"/>
        <v>0</v>
      </c>
      <c r="E232">
        <f t="shared" ca="1" si="15"/>
        <v>0</v>
      </c>
      <c r="F232">
        <f t="shared" ca="1" si="15"/>
        <v>0</v>
      </c>
      <c r="G232" s="9">
        <f t="shared" ca="1" si="15"/>
        <v>0</v>
      </c>
      <c r="H232" s="9" t="str">
        <f t="shared" ca="1" si="12"/>
        <v>薪酬总计</v>
      </c>
      <c r="I232" s="9">
        <f t="shared" si="11"/>
        <v>0</v>
      </c>
    </row>
    <row r="233" spans="2:9">
      <c r="B233">
        <v>101</v>
      </c>
      <c r="C233">
        <f t="shared" ref="C233:G242" ca="1" si="16">OFFSET(B$2,INT(($B233-1)/9),0)</f>
        <v>0</v>
      </c>
      <c r="D233">
        <f t="shared" ca="1" si="16"/>
        <v>0</v>
      </c>
      <c r="E233">
        <f t="shared" ca="1" si="16"/>
        <v>0</v>
      </c>
      <c r="F233">
        <f t="shared" ca="1" si="16"/>
        <v>0</v>
      </c>
      <c r="G233" s="9">
        <f t="shared" ca="1" si="16"/>
        <v>0</v>
      </c>
      <c r="H233" s="9" t="str">
        <f t="shared" ca="1" si="12"/>
        <v>养老总计</v>
      </c>
      <c r="I233" s="9">
        <f t="shared" si="11"/>
        <v>0</v>
      </c>
    </row>
    <row r="234" spans="2:9">
      <c r="B234">
        <v>102</v>
      </c>
      <c r="C234">
        <f t="shared" ca="1" si="16"/>
        <v>0</v>
      </c>
      <c r="D234">
        <f t="shared" ca="1" si="16"/>
        <v>0</v>
      </c>
      <c r="E234">
        <f t="shared" ca="1" si="16"/>
        <v>0</v>
      </c>
      <c r="F234">
        <f t="shared" ca="1" si="16"/>
        <v>0</v>
      </c>
      <c r="G234" s="9">
        <f t="shared" ca="1" si="16"/>
        <v>0</v>
      </c>
      <c r="H234" s="9" t="str">
        <f t="shared" ca="1" si="12"/>
        <v>失业总计</v>
      </c>
      <c r="I234" s="9">
        <f t="shared" si="11"/>
        <v>0</v>
      </c>
    </row>
    <row r="235" spans="2:9">
      <c r="B235">
        <v>103</v>
      </c>
      <c r="C235">
        <f t="shared" ca="1" si="16"/>
        <v>0</v>
      </c>
      <c r="D235">
        <f t="shared" ca="1" si="16"/>
        <v>0</v>
      </c>
      <c r="E235">
        <f t="shared" ca="1" si="16"/>
        <v>0</v>
      </c>
      <c r="F235">
        <f t="shared" ca="1" si="16"/>
        <v>0</v>
      </c>
      <c r="G235" s="9">
        <f t="shared" ca="1" si="16"/>
        <v>0</v>
      </c>
      <c r="H235" s="9" t="str">
        <f t="shared" ca="1" si="12"/>
        <v>工伤总计</v>
      </c>
      <c r="I235" s="9">
        <f t="shared" si="11"/>
        <v>0</v>
      </c>
    </row>
    <row r="236" spans="2:9">
      <c r="B236">
        <v>104</v>
      </c>
      <c r="C236">
        <f t="shared" ca="1" si="16"/>
        <v>0</v>
      </c>
      <c r="D236">
        <f t="shared" ca="1" si="16"/>
        <v>0</v>
      </c>
      <c r="E236">
        <f t="shared" ca="1" si="16"/>
        <v>0</v>
      </c>
      <c r="F236">
        <f t="shared" ca="1" si="16"/>
        <v>0</v>
      </c>
      <c r="G236" s="9">
        <f t="shared" ca="1" si="16"/>
        <v>0</v>
      </c>
      <c r="H236" s="9" t="str">
        <f t="shared" ca="1" si="12"/>
        <v>生育总计</v>
      </c>
      <c r="I236" s="9">
        <f t="shared" si="11"/>
        <v>0</v>
      </c>
    </row>
    <row r="237" spans="2:9">
      <c r="B237">
        <v>105</v>
      </c>
      <c r="C237">
        <f t="shared" ca="1" si="16"/>
        <v>0</v>
      </c>
      <c r="D237">
        <f t="shared" ca="1" si="16"/>
        <v>0</v>
      </c>
      <c r="E237">
        <f t="shared" ca="1" si="16"/>
        <v>0</v>
      </c>
      <c r="F237">
        <f t="shared" ca="1" si="16"/>
        <v>0</v>
      </c>
      <c r="G237" s="9">
        <f t="shared" ca="1" si="16"/>
        <v>0</v>
      </c>
      <c r="H237" s="9" t="str">
        <f t="shared" ca="1" si="12"/>
        <v>医疗总计</v>
      </c>
      <c r="I237" s="9">
        <f t="shared" si="11"/>
        <v>0</v>
      </c>
    </row>
    <row r="238" spans="2:9">
      <c r="B238">
        <v>106</v>
      </c>
      <c r="C238">
        <f t="shared" ca="1" si="16"/>
        <v>0</v>
      </c>
      <c r="D238">
        <f t="shared" ca="1" si="16"/>
        <v>0</v>
      </c>
      <c r="E238">
        <f t="shared" ca="1" si="16"/>
        <v>0</v>
      </c>
      <c r="F238">
        <f t="shared" ca="1" si="16"/>
        <v>0</v>
      </c>
      <c r="G238" s="9">
        <f t="shared" ca="1" si="16"/>
        <v>0</v>
      </c>
      <c r="H238" s="9" t="str">
        <f t="shared" ca="1" si="12"/>
        <v>住房公积金总计</v>
      </c>
      <c r="I238" s="9">
        <f t="shared" si="11"/>
        <v>0</v>
      </c>
    </row>
    <row r="239" spans="2:9">
      <c r="B239">
        <v>107</v>
      </c>
      <c r="C239">
        <f t="shared" ca="1" si="16"/>
        <v>0</v>
      </c>
      <c r="D239">
        <f t="shared" ca="1" si="16"/>
        <v>0</v>
      </c>
      <c r="E239">
        <f t="shared" ca="1" si="16"/>
        <v>0</v>
      </c>
      <c r="F239">
        <f t="shared" ca="1" si="16"/>
        <v>0</v>
      </c>
      <c r="G239" s="9">
        <f t="shared" ca="1" si="16"/>
        <v>0</v>
      </c>
      <c r="H239" s="9" t="str">
        <f t="shared" ca="1" si="12"/>
        <v>补充住房公积金</v>
      </c>
      <c r="I239" s="9">
        <f t="shared" si="11"/>
        <v>0</v>
      </c>
    </row>
    <row r="240" spans="2:9">
      <c r="B240">
        <v>108</v>
      </c>
      <c r="C240">
        <f t="shared" ca="1" si="16"/>
        <v>0</v>
      </c>
      <c r="D240">
        <f t="shared" ca="1" si="16"/>
        <v>0</v>
      </c>
      <c r="E240">
        <f t="shared" ca="1" si="16"/>
        <v>0</v>
      </c>
      <c r="F240">
        <f t="shared" ca="1" si="16"/>
        <v>0</v>
      </c>
      <c r="G240" s="9">
        <f t="shared" ca="1" si="16"/>
        <v>0</v>
      </c>
      <c r="H240" s="9" t="str">
        <f t="shared" ca="1" si="12"/>
        <v xml:space="preserve"> 管理费总计</v>
      </c>
      <c r="I240" s="9">
        <f t="shared" si="11"/>
        <v>0</v>
      </c>
    </row>
    <row r="241" spans="2:9">
      <c r="B241">
        <v>109</v>
      </c>
      <c r="C241">
        <f t="shared" ca="1" si="16"/>
        <v>0</v>
      </c>
      <c r="D241">
        <f t="shared" ca="1" si="16"/>
        <v>0</v>
      </c>
      <c r="E241">
        <f t="shared" ca="1" si="16"/>
        <v>0</v>
      </c>
      <c r="F241">
        <f t="shared" ca="1" si="16"/>
        <v>0</v>
      </c>
      <c r="G241" s="9">
        <f t="shared" ca="1" si="16"/>
        <v>0</v>
      </c>
      <c r="H241" s="9" t="str">
        <f t="shared" ca="1" si="12"/>
        <v>薪酬总计</v>
      </c>
      <c r="I241" s="9" t="e">
        <f t="shared" si="11"/>
        <v>#REF!</v>
      </c>
    </row>
    <row r="242" spans="2:9">
      <c r="B242">
        <v>110</v>
      </c>
      <c r="C242">
        <f t="shared" ca="1" si="16"/>
        <v>0</v>
      </c>
      <c r="D242">
        <f t="shared" ca="1" si="16"/>
        <v>0</v>
      </c>
      <c r="E242">
        <f t="shared" ca="1" si="16"/>
        <v>0</v>
      </c>
      <c r="F242">
        <f t="shared" ca="1" si="16"/>
        <v>0</v>
      </c>
      <c r="G242" s="9">
        <f t="shared" ca="1" si="16"/>
        <v>0</v>
      </c>
      <c r="H242" s="9" t="str">
        <f t="shared" ca="1" si="12"/>
        <v>养老总计</v>
      </c>
      <c r="I242" s="9" t="e">
        <f t="shared" si="11"/>
        <v>#REF!</v>
      </c>
    </row>
    <row r="243" spans="2:9">
      <c r="B243">
        <v>111</v>
      </c>
      <c r="C243">
        <f t="shared" ref="C243:G252" ca="1" si="17">OFFSET(B$2,INT(($B243-1)/9),0)</f>
        <v>0</v>
      </c>
      <c r="D243">
        <f t="shared" ca="1" si="17"/>
        <v>0</v>
      </c>
      <c r="E243">
        <f t="shared" ca="1" si="17"/>
        <v>0</v>
      </c>
      <c r="F243">
        <f t="shared" ca="1" si="17"/>
        <v>0</v>
      </c>
      <c r="G243" s="9">
        <f t="shared" ca="1" si="17"/>
        <v>0</v>
      </c>
      <c r="H243" s="9" t="str">
        <f t="shared" ca="1" si="12"/>
        <v>失业总计</v>
      </c>
      <c r="I243" s="9" t="e">
        <f t="shared" si="11"/>
        <v>#REF!</v>
      </c>
    </row>
    <row r="244" spans="2:9">
      <c r="B244">
        <v>112</v>
      </c>
      <c r="C244">
        <f t="shared" ca="1" si="17"/>
        <v>0</v>
      </c>
      <c r="D244">
        <f t="shared" ca="1" si="17"/>
        <v>0</v>
      </c>
      <c r="E244">
        <f t="shared" ca="1" si="17"/>
        <v>0</v>
      </c>
      <c r="F244">
        <f t="shared" ca="1" si="17"/>
        <v>0</v>
      </c>
      <c r="G244" s="9">
        <f t="shared" ca="1" si="17"/>
        <v>0</v>
      </c>
      <c r="H244" s="9" t="str">
        <f t="shared" ca="1" si="12"/>
        <v>工伤总计</v>
      </c>
      <c r="I244" s="9" t="e">
        <f t="shared" si="11"/>
        <v>#REF!</v>
      </c>
    </row>
    <row r="245" spans="2:9">
      <c r="B245">
        <v>113</v>
      </c>
      <c r="C245">
        <f t="shared" ca="1" si="17"/>
        <v>0</v>
      </c>
      <c r="D245">
        <f t="shared" ca="1" si="17"/>
        <v>0</v>
      </c>
      <c r="E245">
        <f t="shared" ca="1" si="17"/>
        <v>0</v>
      </c>
      <c r="F245">
        <f t="shared" ca="1" si="17"/>
        <v>0</v>
      </c>
      <c r="G245" s="9">
        <f t="shared" ca="1" si="17"/>
        <v>0</v>
      </c>
      <c r="H245" s="9" t="str">
        <f t="shared" ca="1" si="12"/>
        <v>生育总计</v>
      </c>
      <c r="I245" s="9" t="e">
        <f t="shared" si="11"/>
        <v>#REF!</v>
      </c>
    </row>
    <row r="246" spans="2:9">
      <c r="B246">
        <v>114</v>
      </c>
      <c r="C246">
        <f t="shared" ca="1" si="17"/>
        <v>0</v>
      </c>
      <c r="D246">
        <f t="shared" ca="1" si="17"/>
        <v>0</v>
      </c>
      <c r="E246">
        <f t="shared" ca="1" si="17"/>
        <v>0</v>
      </c>
      <c r="F246">
        <f t="shared" ca="1" si="17"/>
        <v>0</v>
      </c>
      <c r="G246" s="9">
        <f t="shared" ca="1" si="17"/>
        <v>0</v>
      </c>
      <c r="H246" s="9" t="str">
        <f t="shared" ca="1" si="12"/>
        <v>医疗总计</v>
      </c>
      <c r="I246" s="9" t="e">
        <f t="shared" si="11"/>
        <v>#REF!</v>
      </c>
    </row>
    <row r="247" spans="2:9">
      <c r="B247">
        <v>115</v>
      </c>
      <c r="C247">
        <f t="shared" ca="1" si="17"/>
        <v>0</v>
      </c>
      <c r="D247">
        <f t="shared" ca="1" si="17"/>
        <v>0</v>
      </c>
      <c r="E247">
        <f t="shared" ca="1" si="17"/>
        <v>0</v>
      </c>
      <c r="F247">
        <f t="shared" ca="1" si="17"/>
        <v>0</v>
      </c>
      <c r="G247" s="9">
        <f t="shared" ca="1" si="17"/>
        <v>0</v>
      </c>
      <c r="H247" s="9" t="str">
        <f t="shared" ca="1" si="12"/>
        <v>住房公积金总计</v>
      </c>
      <c r="I247" s="9" t="e">
        <f t="shared" si="11"/>
        <v>#REF!</v>
      </c>
    </row>
    <row r="248" spans="2:9">
      <c r="B248">
        <v>116</v>
      </c>
      <c r="C248">
        <f t="shared" ca="1" si="17"/>
        <v>0</v>
      </c>
      <c r="D248">
        <f t="shared" ca="1" si="17"/>
        <v>0</v>
      </c>
      <c r="E248">
        <f t="shared" ca="1" si="17"/>
        <v>0</v>
      </c>
      <c r="F248">
        <f t="shared" ca="1" si="17"/>
        <v>0</v>
      </c>
      <c r="G248" s="9">
        <f t="shared" ca="1" si="17"/>
        <v>0</v>
      </c>
      <c r="H248" s="9" t="str">
        <f t="shared" ca="1" si="12"/>
        <v>补充住房公积金</v>
      </c>
      <c r="I248" s="9" t="e">
        <f t="shared" si="11"/>
        <v>#REF!</v>
      </c>
    </row>
    <row r="249" spans="2:9">
      <c r="B249">
        <v>117</v>
      </c>
      <c r="C249">
        <f t="shared" ca="1" si="17"/>
        <v>0</v>
      </c>
      <c r="D249">
        <f t="shared" ca="1" si="17"/>
        <v>0</v>
      </c>
      <c r="E249">
        <f t="shared" ca="1" si="17"/>
        <v>0</v>
      </c>
      <c r="F249">
        <f t="shared" ca="1" si="17"/>
        <v>0</v>
      </c>
      <c r="G249" s="9">
        <f t="shared" ca="1" si="17"/>
        <v>0</v>
      </c>
      <c r="H249" s="9" t="str">
        <f t="shared" ca="1" si="12"/>
        <v xml:space="preserve"> 管理费总计</v>
      </c>
      <c r="I249" s="9" t="e">
        <f t="shared" si="11"/>
        <v>#REF!</v>
      </c>
    </row>
    <row r="250" spans="2:9">
      <c r="B250">
        <v>118</v>
      </c>
      <c r="C250">
        <f t="shared" ca="1" si="17"/>
        <v>0</v>
      </c>
      <c r="D250">
        <f t="shared" ca="1" si="17"/>
        <v>0</v>
      </c>
      <c r="E250">
        <f t="shared" ca="1" si="17"/>
        <v>0</v>
      </c>
      <c r="F250">
        <f t="shared" ca="1" si="17"/>
        <v>0</v>
      </c>
      <c r="G250" s="9">
        <f t="shared" ca="1" si="17"/>
        <v>0</v>
      </c>
      <c r="H250" s="9" t="str">
        <f t="shared" ca="1" si="12"/>
        <v>薪酬总计</v>
      </c>
      <c r="I250" s="9" t="e">
        <f t="shared" si="11"/>
        <v>#REF!</v>
      </c>
    </row>
    <row r="251" spans="2:9">
      <c r="B251">
        <v>119</v>
      </c>
      <c r="C251">
        <f t="shared" ca="1" si="17"/>
        <v>0</v>
      </c>
      <c r="D251">
        <f t="shared" ca="1" si="17"/>
        <v>0</v>
      </c>
      <c r="E251">
        <f t="shared" ca="1" si="17"/>
        <v>0</v>
      </c>
      <c r="F251">
        <f t="shared" ca="1" si="17"/>
        <v>0</v>
      </c>
      <c r="G251" s="9">
        <f t="shared" ca="1" si="17"/>
        <v>0</v>
      </c>
      <c r="H251" s="9" t="str">
        <f t="shared" ca="1" si="12"/>
        <v>养老总计</v>
      </c>
      <c r="I251" s="9" t="e">
        <f t="shared" si="11"/>
        <v>#REF!</v>
      </c>
    </row>
    <row r="252" spans="2:9">
      <c r="B252">
        <v>120</v>
      </c>
      <c r="C252">
        <f t="shared" ca="1" si="17"/>
        <v>0</v>
      </c>
      <c r="D252">
        <f t="shared" ca="1" si="17"/>
        <v>0</v>
      </c>
      <c r="E252">
        <f t="shared" ca="1" si="17"/>
        <v>0</v>
      </c>
      <c r="F252">
        <f t="shared" ca="1" si="17"/>
        <v>0</v>
      </c>
      <c r="G252" s="9">
        <f t="shared" ca="1" si="17"/>
        <v>0</v>
      </c>
      <c r="H252" s="9" t="str">
        <f t="shared" ca="1" si="12"/>
        <v>失业总计</v>
      </c>
      <c r="I252" s="9" t="e">
        <f t="shared" si="11"/>
        <v>#REF!</v>
      </c>
    </row>
    <row r="253" spans="2:9">
      <c r="B253">
        <v>121</v>
      </c>
      <c r="C253">
        <f t="shared" ref="C253:G262" ca="1" si="18">OFFSET(B$2,INT(($B253-1)/9),0)</f>
        <v>0</v>
      </c>
      <c r="D253">
        <f t="shared" ca="1" si="18"/>
        <v>0</v>
      </c>
      <c r="E253">
        <f t="shared" ca="1" si="18"/>
        <v>0</v>
      </c>
      <c r="F253">
        <f t="shared" ca="1" si="18"/>
        <v>0</v>
      </c>
      <c r="G253" s="9">
        <f t="shared" ca="1" si="18"/>
        <v>0</v>
      </c>
      <c r="H253" s="9" t="str">
        <f t="shared" ca="1" si="12"/>
        <v>工伤总计</v>
      </c>
      <c r="I253" s="9" t="e">
        <f t="shared" si="11"/>
        <v>#REF!</v>
      </c>
    </row>
    <row r="254" spans="2:9">
      <c r="B254">
        <v>122</v>
      </c>
      <c r="C254">
        <f t="shared" ca="1" si="18"/>
        <v>0</v>
      </c>
      <c r="D254">
        <f t="shared" ca="1" si="18"/>
        <v>0</v>
      </c>
      <c r="E254">
        <f t="shared" ca="1" si="18"/>
        <v>0</v>
      </c>
      <c r="F254">
        <f t="shared" ca="1" si="18"/>
        <v>0</v>
      </c>
      <c r="G254" s="9">
        <f t="shared" ca="1" si="18"/>
        <v>0</v>
      </c>
      <c r="H254" s="9" t="str">
        <f t="shared" ca="1" si="12"/>
        <v>生育总计</v>
      </c>
      <c r="I254" s="9" t="e">
        <f t="shared" si="11"/>
        <v>#REF!</v>
      </c>
    </row>
    <row r="255" spans="2:9">
      <c r="B255">
        <v>123</v>
      </c>
      <c r="C255">
        <f t="shared" ca="1" si="18"/>
        <v>0</v>
      </c>
      <c r="D255">
        <f t="shared" ca="1" si="18"/>
        <v>0</v>
      </c>
      <c r="E255">
        <f t="shared" ca="1" si="18"/>
        <v>0</v>
      </c>
      <c r="F255">
        <f t="shared" ca="1" si="18"/>
        <v>0</v>
      </c>
      <c r="G255" s="9">
        <f t="shared" ca="1" si="18"/>
        <v>0</v>
      </c>
      <c r="H255" s="9" t="str">
        <f t="shared" ca="1" si="12"/>
        <v>医疗总计</v>
      </c>
      <c r="I255" s="9" t="e">
        <f t="shared" si="11"/>
        <v>#REF!</v>
      </c>
    </row>
    <row r="256" spans="2:9">
      <c r="B256">
        <v>124</v>
      </c>
      <c r="C256">
        <f t="shared" ca="1" si="18"/>
        <v>0</v>
      </c>
      <c r="D256">
        <f t="shared" ca="1" si="18"/>
        <v>0</v>
      </c>
      <c r="E256">
        <f t="shared" ca="1" si="18"/>
        <v>0</v>
      </c>
      <c r="F256">
        <f t="shared" ca="1" si="18"/>
        <v>0</v>
      </c>
      <c r="G256" s="9">
        <f t="shared" ca="1" si="18"/>
        <v>0</v>
      </c>
      <c r="H256" s="9" t="str">
        <f t="shared" ca="1" si="12"/>
        <v>住房公积金总计</v>
      </c>
      <c r="I256" s="9" t="e">
        <f t="shared" si="11"/>
        <v>#REF!</v>
      </c>
    </row>
    <row r="257" spans="2:9">
      <c r="B257">
        <v>125</v>
      </c>
      <c r="C257">
        <f t="shared" ca="1" si="18"/>
        <v>0</v>
      </c>
      <c r="D257">
        <f t="shared" ca="1" si="18"/>
        <v>0</v>
      </c>
      <c r="E257">
        <f t="shared" ca="1" si="18"/>
        <v>0</v>
      </c>
      <c r="F257">
        <f t="shared" ca="1" si="18"/>
        <v>0</v>
      </c>
      <c r="G257" s="9">
        <f t="shared" ca="1" si="18"/>
        <v>0</v>
      </c>
      <c r="H257" s="9" t="str">
        <f t="shared" ca="1" si="12"/>
        <v>补充住房公积金</v>
      </c>
      <c r="I257" s="9" t="e">
        <f t="shared" si="11"/>
        <v>#REF!</v>
      </c>
    </row>
    <row r="258" spans="2:9">
      <c r="B258">
        <v>126</v>
      </c>
      <c r="C258">
        <f t="shared" ca="1" si="18"/>
        <v>0</v>
      </c>
      <c r="D258">
        <f t="shared" ca="1" si="18"/>
        <v>0</v>
      </c>
      <c r="E258">
        <f t="shared" ca="1" si="18"/>
        <v>0</v>
      </c>
      <c r="F258">
        <f t="shared" ca="1" si="18"/>
        <v>0</v>
      </c>
      <c r="G258" s="9">
        <f t="shared" ca="1" si="18"/>
        <v>0</v>
      </c>
      <c r="H258" s="9" t="str">
        <f t="shared" ca="1" si="12"/>
        <v xml:space="preserve"> 管理费总计</v>
      </c>
      <c r="I258" s="9" t="e">
        <f t="shared" si="11"/>
        <v>#REF!</v>
      </c>
    </row>
    <row r="259" spans="2:9">
      <c r="B259">
        <v>127</v>
      </c>
      <c r="C259">
        <f t="shared" ca="1" si="18"/>
        <v>0</v>
      </c>
      <c r="D259">
        <f t="shared" ca="1" si="18"/>
        <v>0</v>
      </c>
      <c r="E259">
        <f t="shared" ca="1" si="18"/>
        <v>0</v>
      </c>
      <c r="F259">
        <f t="shared" ca="1" si="18"/>
        <v>0</v>
      </c>
      <c r="G259" s="9">
        <f t="shared" ca="1" si="18"/>
        <v>0</v>
      </c>
      <c r="H259" s="9" t="str">
        <f t="shared" ca="1" si="12"/>
        <v>薪酬总计</v>
      </c>
      <c r="I259" s="9" t="e">
        <f t="shared" si="11"/>
        <v>#REF!</v>
      </c>
    </row>
    <row r="260" spans="2:9">
      <c r="B260">
        <v>128</v>
      </c>
      <c r="C260">
        <f t="shared" ca="1" si="18"/>
        <v>0</v>
      </c>
      <c r="D260">
        <f t="shared" ca="1" si="18"/>
        <v>0</v>
      </c>
      <c r="E260">
        <f t="shared" ca="1" si="18"/>
        <v>0</v>
      </c>
      <c r="F260">
        <f t="shared" ca="1" si="18"/>
        <v>0</v>
      </c>
      <c r="G260" s="9">
        <f t="shared" ca="1" si="18"/>
        <v>0</v>
      </c>
      <c r="H260" s="9" t="str">
        <f t="shared" ca="1" si="12"/>
        <v>养老总计</v>
      </c>
      <c r="I260" s="9" t="e">
        <f t="shared" si="11"/>
        <v>#REF!</v>
      </c>
    </row>
    <row r="261" spans="2:9">
      <c r="B261">
        <v>129</v>
      </c>
      <c r="C261">
        <f t="shared" ca="1" si="18"/>
        <v>0</v>
      </c>
      <c r="D261">
        <f t="shared" ca="1" si="18"/>
        <v>0</v>
      </c>
      <c r="E261">
        <f t="shared" ca="1" si="18"/>
        <v>0</v>
      </c>
      <c r="F261">
        <f t="shared" ca="1" si="18"/>
        <v>0</v>
      </c>
      <c r="G261" s="9">
        <f t="shared" ca="1" si="18"/>
        <v>0</v>
      </c>
      <c r="H261" s="9" t="str">
        <f t="shared" ca="1" si="12"/>
        <v>失业总计</v>
      </c>
      <c r="I261" s="9" t="e">
        <f t="shared" ref="I261:I324" si="19">INDEX($G$2:$R$13,INT(($B261-1)/9)+1,MOD($B261-1,9)+1)</f>
        <v>#REF!</v>
      </c>
    </row>
    <row r="262" spans="2:9">
      <c r="B262">
        <v>130</v>
      </c>
      <c r="C262">
        <f t="shared" ca="1" si="18"/>
        <v>0</v>
      </c>
      <c r="D262">
        <f t="shared" ca="1" si="18"/>
        <v>0</v>
      </c>
      <c r="E262">
        <f t="shared" ca="1" si="18"/>
        <v>0</v>
      </c>
      <c r="F262">
        <f t="shared" ca="1" si="18"/>
        <v>0</v>
      </c>
      <c r="G262" s="9">
        <f t="shared" ca="1" si="18"/>
        <v>0</v>
      </c>
      <c r="H262" s="9" t="str">
        <f t="shared" ref="H262:H325" ca="1" si="20">OFFSET($G$1,0,MOD($B262-1,9))</f>
        <v>工伤总计</v>
      </c>
      <c r="I262" s="9" t="e">
        <f t="shared" si="19"/>
        <v>#REF!</v>
      </c>
    </row>
    <row r="263" spans="2:9">
      <c r="B263">
        <v>131</v>
      </c>
      <c r="C263">
        <f t="shared" ref="C263:G272" ca="1" si="21">OFFSET(B$2,INT(($B263-1)/9),0)</f>
        <v>0</v>
      </c>
      <c r="D263">
        <f t="shared" ca="1" si="21"/>
        <v>0</v>
      </c>
      <c r="E263">
        <f t="shared" ca="1" si="21"/>
        <v>0</v>
      </c>
      <c r="F263">
        <f t="shared" ca="1" si="21"/>
        <v>0</v>
      </c>
      <c r="G263" s="9">
        <f t="shared" ca="1" si="21"/>
        <v>0</v>
      </c>
      <c r="H263" s="9" t="str">
        <f t="shared" ca="1" si="20"/>
        <v>生育总计</v>
      </c>
      <c r="I263" s="9" t="e">
        <f t="shared" si="19"/>
        <v>#REF!</v>
      </c>
    </row>
    <row r="264" spans="2:9">
      <c r="B264">
        <v>132</v>
      </c>
      <c r="C264">
        <f t="shared" ca="1" si="21"/>
        <v>0</v>
      </c>
      <c r="D264">
        <f t="shared" ca="1" si="21"/>
        <v>0</v>
      </c>
      <c r="E264">
        <f t="shared" ca="1" si="21"/>
        <v>0</v>
      </c>
      <c r="F264">
        <f t="shared" ca="1" si="21"/>
        <v>0</v>
      </c>
      <c r="G264" s="9">
        <f t="shared" ca="1" si="21"/>
        <v>0</v>
      </c>
      <c r="H264" s="9" t="str">
        <f t="shared" ca="1" si="20"/>
        <v>医疗总计</v>
      </c>
      <c r="I264" s="9" t="e">
        <f t="shared" si="19"/>
        <v>#REF!</v>
      </c>
    </row>
    <row r="265" spans="2:9">
      <c r="B265">
        <v>133</v>
      </c>
      <c r="C265">
        <f t="shared" ca="1" si="21"/>
        <v>0</v>
      </c>
      <c r="D265">
        <f t="shared" ca="1" si="21"/>
        <v>0</v>
      </c>
      <c r="E265">
        <f t="shared" ca="1" si="21"/>
        <v>0</v>
      </c>
      <c r="F265">
        <f t="shared" ca="1" si="21"/>
        <v>0</v>
      </c>
      <c r="G265" s="9">
        <f t="shared" ca="1" si="21"/>
        <v>0</v>
      </c>
      <c r="H265" s="9" t="str">
        <f t="shared" ca="1" si="20"/>
        <v>住房公积金总计</v>
      </c>
      <c r="I265" s="9" t="e">
        <f t="shared" si="19"/>
        <v>#REF!</v>
      </c>
    </row>
    <row r="266" spans="2:9">
      <c r="B266">
        <v>134</v>
      </c>
      <c r="C266">
        <f t="shared" ca="1" si="21"/>
        <v>0</v>
      </c>
      <c r="D266">
        <f t="shared" ca="1" si="21"/>
        <v>0</v>
      </c>
      <c r="E266">
        <f t="shared" ca="1" si="21"/>
        <v>0</v>
      </c>
      <c r="F266">
        <f t="shared" ca="1" si="21"/>
        <v>0</v>
      </c>
      <c r="G266" s="9">
        <f t="shared" ca="1" si="21"/>
        <v>0</v>
      </c>
      <c r="H266" s="9" t="str">
        <f t="shared" ca="1" si="20"/>
        <v>补充住房公积金</v>
      </c>
      <c r="I266" s="9" t="e">
        <f t="shared" si="19"/>
        <v>#REF!</v>
      </c>
    </row>
    <row r="267" spans="2:9">
      <c r="B267">
        <v>135</v>
      </c>
      <c r="C267">
        <f t="shared" ca="1" si="21"/>
        <v>0</v>
      </c>
      <c r="D267">
        <f t="shared" ca="1" si="21"/>
        <v>0</v>
      </c>
      <c r="E267">
        <f t="shared" ca="1" si="21"/>
        <v>0</v>
      </c>
      <c r="F267">
        <f t="shared" ca="1" si="21"/>
        <v>0</v>
      </c>
      <c r="G267" s="9">
        <f t="shared" ca="1" si="21"/>
        <v>0</v>
      </c>
      <c r="H267" s="9" t="str">
        <f t="shared" ca="1" si="20"/>
        <v xml:space="preserve"> 管理费总计</v>
      </c>
      <c r="I267" s="9" t="e">
        <f t="shared" si="19"/>
        <v>#REF!</v>
      </c>
    </row>
    <row r="268" spans="2:9">
      <c r="B268">
        <v>136</v>
      </c>
      <c r="C268">
        <f t="shared" ca="1" si="21"/>
        <v>0</v>
      </c>
      <c r="D268">
        <f t="shared" ca="1" si="21"/>
        <v>0</v>
      </c>
      <c r="E268">
        <f t="shared" ca="1" si="21"/>
        <v>0</v>
      </c>
      <c r="F268">
        <f t="shared" ca="1" si="21"/>
        <v>0</v>
      </c>
      <c r="G268" s="9">
        <f t="shared" ca="1" si="21"/>
        <v>0</v>
      </c>
      <c r="H268" s="9" t="str">
        <f t="shared" ca="1" si="20"/>
        <v>薪酬总计</v>
      </c>
      <c r="I268" s="9" t="e">
        <f t="shared" si="19"/>
        <v>#REF!</v>
      </c>
    </row>
    <row r="269" spans="2:9">
      <c r="B269">
        <v>137</v>
      </c>
      <c r="C269">
        <f t="shared" ca="1" si="21"/>
        <v>0</v>
      </c>
      <c r="D269">
        <f t="shared" ca="1" si="21"/>
        <v>0</v>
      </c>
      <c r="E269">
        <f t="shared" ca="1" si="21"/>
        <v>0</v>
      </c>
      <c r="F269">
        <f t="shared" ca="1" si="21"/>
        <v>0</v>
      </c>
      <c r="G269" s="9">
        <f t="shared" ca="1" si="21"/>
        <v>0</v>
      </c>
      <c r="H269" s="9" t="str">
        <f t="shared" ca="1" si="20"/>
        <v>养老总计</v>
      </c>
      <c r="I269" s="9" t="e">
        <f t="shared" si="19"/>
        <v>#REF!</v>
      </c>
    </row>
    <row r="270" spans="2:9">
      <c r="B270">
        <v>138</v>
      </c>
      <c r="C270">
        <f t="shared" ca="1" si="21"/>
        <v>0</v>
      </c>
      <c r="D270">
        <f t="shared" ca="1" si="21"/>
        <v>0</v>
      </c>
      <c r="E270">
        <f t="shared" ca="1" si="21"/>
        <v>0</v>
      </c>
      <c r="F270">
        <f t="shared" ca="1" si="21"/>
        <v>0</v>
      </c>
      <c r="G270" s="9">
        <f t="shared" ca="1" si="21"/>
        <v>0</v>
      </c>
      <c r="H270" s="9" t="str">
        <f t="shared" ca="1" si="20"/>
        <v>失业总计</v>
      </c>
      <c r="I270" s="9" t="e">
        <f t="shared" si="19"/>
        <v>#REF!</v>
      </c>
    </row>
    <row r="271" spans="2:9">
      <c r="B271">
        <v>139</v>
      </c>
      <c r="C271">
        <f t="shared" ca="1" si="21"/>
        <v>0</v>
      </c>
      <c r="D271">
        <f t="shared" ca="1" si="21"/>
        <v>0</v>
      </c>
      <c r="E271">
        <f t="shared" ca="1" si="21"/>
        <v>0</v>
      </c>
      <c r="F271">
        <f t="shared" ca="1" si="21"/>
        <v>0</v>
      </c>
      <c r="G271" s="9">
        <f t="shared" ca="1" si="21"/>
        <v>0</v>
      </c>
      <c r="H271" s="9" t="str">
        <f t="shared" ca="1" si="20"/>
        <v>工伤总计</v>
      </c>
      <c r="I271" s="9" t="e">
        <f t="shared" si="19"/>
        <v>#REF!</v>
      </c>
    </row>
    <row r="272" spans="2:9">
      <c r="B272">
        <v>140</v>
      </c>
      <c r="C272">
        <f t="shared" ca="1" si="21"/>
        <v>0</v>
      </c>
      <c r="D272">
        <f t="shared" ca="1" si="21"/>
        <v>0</v>
      </c>
      <c r="E272">
        <f t="shared" ca="1" si="21"/>
        <v>0</v>
      </c>
      <c r="F272">
        <f t="shared" ca="1" si="21"/>
        <v>0</v>
      </c>
      <c r="G272" s="9">
        <f t="shared" ca="1" si="21"/>
        <v>0</v>
      </c>
      <c r="H272" s="9" t="str">
        <f t="shared" ca="1" si="20"/>
        <v>生育总计</v>
      </c>
      <c r="I272" s="9" t="e">
        <f t="shared" si="19"/>
        <v>#REF!</v>
      </c>
    </row>
    <row r="273" spans="2:9">
      <c r="B273">
        <v>141</v>
      </c>
      <c r="C273">
        <f t="shared" ref="C273:G282" ca="1" si="22">OFFSET(B$2,INT(($B273-1)/9),0)</f>
        <v>0</v>
      </c>
      <c r="D273">
        <f t="shared" ca="1" si="22"/>
        <v>0</v>
      </c>
      <c r="E273">
        <f t="shared" ca="1" si="22"/>
        <v>0</v>
      </c>
      <c r="F273">
        <f t="shared" ca="1" si="22"/>
        <v>0</v>
      </c>
      <c r="G273" s="9">
        <f t="shared" ca="1" si="22"/>
        <v>0</v>
      </c>
      <c r="H273" s="9" t="str">
        <f t="shared" ca="1" si="20"/>
        <v>医疗总计</v>
      </c>
      <c r="I273" s="9" t="e">
        <f t="shared" si="19"/>
        <v>#REF!</v>
      </c>
    </row>
    <row r="274" spans="2:9">
      <c r="B274">
        <v>142</v>
      </c>
      <c r="C274">
        <f t="shared" ca="1" si="22"/>
        <v>0</v>
      </c>
      <c r="D274">
        <f t="shared" ca="1" si="22"/>
        <v>0</v>
      </c>
      <c r="E274">
        <f t="shared" ca="1" si="22"/>
        <v>0</v>
      </c>
      <c r="F274">
        <f t="shared" ca="1" si="22"/>
        <v>0</v>
      </c>
      <c r="G274" s="9">
        <f t="shared" ca="1" si="22"/>
        <v>0</v>
      </c>
      <c r="H274" s="9" t="str">
        <f t="shared" ca="1" si="20"/>
        <v>住房公积金总计</v>
      </c>
      <c r="I274" s="9" t="e">
        <f t="shared" si="19"/>
        <v>#REF!</v>
      </c>
    </row>
    <row r="275" spans="2:9">
      <c r="B275">
        <v>143</v>
      </c>
      <c r="C275">
        <f t="shared" ca="1" si="22"/>
        <v>0</v>
      </c>
      <c r="D275">
        <f t="shared" ca="1" si="22"/>
        <v>0</v>
      </c>
      <c r="E275">
        <f t="shared" ca="1" si="22"/>
        <v>0</v>
      </c>
      <c r="F275">
        <f t="shared" ca="1" si="22"/>
        <v>0</v>
      </c>
      <c r="G275" s="9">
        <f t="shared" ca="1" si="22"/>
        <v>0</v>
      </c>
      <c r="H275" s="9" t="str">
        <f t="shared" ca="1" si="20"/>
        <v>补充住房公积金</v>
      </c>
      <c r="I275" s="9" t="e">
        <f t="shared" si="19"/>
        <v>#REF!</v>
      </c>
    </row>
    <row r="276" spans="2:9">
      <c r="B276">
        <v>144</v>
      </c>
      <c r="C276">
        <f t="shared" ca="1" si="22"/>
        <v>0</v>
      </c>
      <c r="D276">
        <f t="shared" ca="1" si="22"/>
        <v>0</v>
      </c>
      <c r="E276">
        <f t="shared" ca="1" si="22"/>
        <v>0</v>
      </c>
      <c r="F276">
        <f t="shared" ca="1" si="22"/>
        <v>0</v>
      </c>
      <c r="G276" s="9">
        <f t="shared" ca="1" si="22"/>
        <v>0</v>
      </c>
      <c r="H276" s="9" t="str">
        <f t="shared" ca="1" si="20"/>
        <v xml:space="preserve"> 管理费总计</v>
      </c>
      <c r="I276" s="9" t="e">
        <f t="shared" si="19"/>
        <v>#REF!</v>
      </c>
    </row>
    <row r="277" spans="2:9">
      <c r="B277">
        <v>145</v>
      </c>
      <c r="C277">
        <f t="shared" ca="1" si="22"/>
        <v>0</v>
      </c>
      <c r="D277">
        <f t="shared" ca="1" si="22"/>
        <v>0</v>
      </c>
      <c r="E277">
        <f t="shared" ca="1" si="22"/>
        <v>0</v>
      </c>
      <c r="F277">
        <f t="shared" ca="1" si="22"/>
        <v>0</v>
      </c>
      <c r="G277" s="9">
        <f t="shared" ca="1" si="22"/>
        <v>0</v>
      </c>
      <c r="H277" s="9" t="str">
        <f t="shared" ca="1" si="20"/>
        <v>薪酬总计</v>
      </c>
      <c r="I277" s="9" t="e">
        <f t="shared" si="19"/>
        <v>#REF!</v>
      </c>
    </row>
    <row r="278" spans="2:9">
      <c r="B278">
        <v>146</v>
      </c>
      <c r="C278">
        <f t="shared" ca="1" si="22"/>
        <v>0</v>
      </c>
      <c r="D278">
        <f t="shared" ca="1" si="22"/>
        <v>0</v>
      </c>
      <c r="E278">
        <f t="shared" ca="1" si="22"/>
        <v>0</v>
      </c>
      <c r="F278">
        <f t="shared" ca="1" si="22"/>
        <v>0</v>
      </c>
      <c r="G278" s="9">
        <f t="shared" ca="1" si="22"/>
        <v>0</v>
      </c>
      <c r="H278" s="9" t="str">
        <f t="shared" ca="1" si="20"/>
        <v>养老总计</v>
      </c>
      <c r="I278" s="9" t="e">
        <f t="shared" si="19"/>
        <v>#REF!</v>
      </c>
    </row>
    <row r="279" spans="2:9">
      <c r="B279">
        <v>147</v>
      </c>
      <c r="C279">
        <f t="shared" ca="1" si="22"/>
        <v>0</v>
      </c>
      <c r="D279">
        <f t="shared" ca="1" si="22"/>
        <v>0</v>
      </c>
      <c r="E279">
        <f t="shared" ca="1" si="22"/>
        <v>0</v>
      </c>
      <c r="F279">
        <f t="shared" ca="1" si="22"/>
        <v>0</v>
      </c>
      <c r="G279" s="9">
        <f t="shared" ca="1" si="22"/>
        <v>0</v>
      </c>
      <c r="H279" s="9" t="str">
        <f t="shared" ca="1" si="20"/>
        <v>失业总计</v>
      </c>
      <c r="I279" s="9" t="e">
        <f t="shared" si="19"/>
        <v>#REF!</v>
      </c>
    </row>
    <row r="280" spans="2:9">
      <c r="B280">
        <v>148</v>
      </c>
      <c r="C280">
        <f t="shared" ca="1" si="22"/>
        <v>0</v>
      </c>
      <c r="D280">
        <f t="shared" ca="1" si="22"/>
        <v>0</v>
      </c>
      <c r="E280">
        <f t="shared" ca="1" si="22"/>
        <v>0</v>
      </c>
      <c r="F280">
        <f t="shared" ca="1" si="22"/>
        <v>0</v>
      </c>
      <c r="G280" s="9">
        <f t="shared" ca="1" si="22"/>
        <v>0</v>
      </c>
      <c r="H280" s="9" t="str">
        <f t="shared" ca="1" si="20"/>
        <v>工伤总计</v>
      </c>
      <c r="I280" s="9" t="e">
        <f t="shared" si="19"/>
        <v>#REF!</v>
      </c>
    </row>
    <row r="281" spans="2:9">
      <c r="B281">
        <v>149</v>
      </c>
      <c r="C281">
        <f t="shared" ca="1" si="22"/>
        <v>0</v>
      </c>
      <c r="D281">
        <f t="shared" ca="1" si="22"/>
        <v>0</v>
      </c>
      <c r="E281">
        <f t="shared" ca="1" si="22"/>
        <v>0</v>
      </c>
      <c r="F281">
        <f t="shared" ca="1" si="22"/>
        <v>0</v>
      </c>
      <c r="G281" s="9">
        <f t="shared" ca="1" si="22"/>
        <v>0</v>
      </c>
      <c r="H281" s="9" t="str">
        <f t="shared" ca="1" si="20"/>
        <v>生育总计</v>
      </c>
      <c r="I281" s="9" t="e">
        <f t="shared" si="19"/>
        <v>#REF!</v>
      </c>
    </row>
    <row r="282" spans="2:9">
      <c r="B282">
        <v>150</v>
      </c>
      <c r="C282">
        <f t="shared" ca="1" si="22"/>
        <v>0</v>
      </c>
      <c r="D282">
        <f t="shared" ca="1" si="22"/>
        <v>0</v>
      </c>
      <c r="E282">
        <f t="shared" ca="1" si="22"/>
        <v>0</v>
      </c>
      <c r="F282">
        <f t="shared" ca="1" si="22"/>
        <v>0</v>
      </c>
      <c r="G282" s="9">
        <f t="shared" ca="1" si="22"/>
        <v>0</v>
      </c>
      <c r="H282" s="9" t="str">
        <f t="shared" ca="1" si="20"/>
        <v>医疗总计</v>
      </c>
      <c r="I282" s="9" t="e">
        <f t="shared" si="19"/>
        <v>#REF!</v>
      </c>
    </row>
    <row r="283" spans="2:9">
      <c r="B283">
        <v>151</v>
      </c>
      <c r="C283">
        <f t="shared" ref="C283:G292" ca="1" si="23">OFFSET(B$2,INT(($B283-1)/9),0)</f>
        <v>0</v>
      </c>
      <c r="D283">
        <f t="shared" ca="1" si="23"/>
        <v>0</v>
      </c>
      <c r="E283">
        <f t="shared" ca="1" si="23"/>
        <v>0</v>
      </c>
      <c r="F283">
        <f t="shared" ca="1" si="23"/>
        <v>0</v>
      </c>
      <c r="G283" s="9">
        <f t="shared" ca="1" si="23"/>
        <v>0</v>
      </c>
      <c r="H283" s="9" t="str">
        <f t="shared" ca="1" si="20"/>
        <v>住房公积金总计</v>
      </c>
      <c r="I283" s="9" t="e">
        <f t="shared" si="19"/>
        <v>#REF!</v>
      </c>
    </row>
    <row r="284" spans="2:9">
      <c r="B284">
        <v>152</v>
      </c>
      <c r="C284">
        <f t="shared" ca="1" si="23"/>
        <v>0</v>
      </c>
      <c r="D284">
        <f t="shared" ca="1" si="23"/>
        <v>0</v>
      </c>
      <c r="E284">
        <f t="shared" ca="1" si="23"/>
        <v>0</v>
      </c>
      <c r="F284">
        <f t="shared" ca="1" si="23"/>
        <v>0</v>
      </c>
      <c r="G284" s="9">
        <f t="shared" ca="1" si="23"/>
        <v>0</v>
      </c>
      <c r="H284" s="9" t="str">
        <f t="shared" ca="1" si="20"/>
        <v>补充住房公积金</v>
      </c>
      <c r="I284" s="9" t="e">
        <f t="shared" si="19"/>
        <v>#REF!</v>
      </c>
    </row>
    <row r="285" spans="2:9">
      <c r="B285">
        <v>153</v>
      </c>
      <c r="C285">
        <f t="shared" ca="1" si="23"/>
        <v>0</v>
      </c>
      <c r="D285">
        <f t="shared" ca="1" si="23"/>
        <v>0</v>
      </c>
      <c r="E285">
        <f t="shared" ca="1" si="23"/>
        <v>0</v>
      </c>
      <c r="F285">
        <f t="shared" ca="1" si="23"/>
        <v>0</v>
      </c>
      <c r="G285" s="9">
        <f t="shared" ca="1" si="23"/>
        <v>0</v>
      </c>
      <c r="H285" s="9" t="str">
        <f t="shared" ca="1" si="20"/>
        <v xml:space="preserve"> 管理费总计</v>
      </c>
      <c r="I285" s="9" t="e">
        <f t="shared" si="19"/>
        <v>#REF!</v>
      </c>
    </row>
    <row r="286" spans="2:9">
      <c r="B286">
        <v>154</v>
      </c>
      <c r="C286">
        <f t="shared" ca="1" si="23"/>
        <v>0</v>
      </c>
      <c r="D286">
        <f t="shared" ca="1" si="23"/>
        <v>0</v>
      </c>
      <c r="E286">
        <f t="shared" ca="1" si="23"/>
        <v>0</v>
      </c>
      <c r="F286">
        <f t="shared" ca="1" si="23"/>
        <v>0</v>
      </c>
      <c r="G286" s="9">
        <f t="shared" ca="1" si="23"/>
        <v>0</v>
      </c>
      <c r="H286" s="9" t="str">
        <f t="shared" ca="1" si="20"/>
        <v>薪酬总计</v>
      </c>
      <c r="I286" s="9" t="e">
        <f t="shared" si="19"/>
        <v>#REF!</v>
      </c>
    </row>
    <row r="287" spans="2:9">
      <c r="B287">
        <v>155</v>
      </c>
      <c r="C287">
        <f t="shared" ca="1" si="23"/>
        <v>0</v>
      </c>
      <c r="D287">
        <f t="shared" ca="1" si="23"/>
        <v>0</v>
      </c>
      <c r="E287">
        <f t="shared" ca="1" si="23"/>
        <v>0</v>
      </c>
      <c r="F287">
        <f t="shared" ca="1" si="23"/>
        <v>0</v>
      </c>
      <c r="G287" s="9">
        <f t="shared" ca="1" si="23"/>
        <v>0</v>
      </c>
      <c r="H287" s="9" t="str">
        <f t="shared" ca="1" si="20"/>
        <v>养老总计</v>
      </c>
      <c r="I287" s="9" t="e">
        <f t="shared" si="19"/>
        <v>#REF!</v>
      </c>
    </row>
    <row r="288" spans="2:9">
      <c r="B288">
        <v>156</v>
      </c>
      <c r="C288">
        <f t="shared" ca="1" si="23"/>
        <v>0</v>
      </c>
      <c r="D288">
        <f t="shared" ca="1" si="23"/>
        <v>0</v>
      </c>
      <c r="E288">
        <f t="shared" ca="1" si="23"/>
        <v>0</v>
      </c>
      <c r="F288">
        <f t="shared" ca="1" si="23"/>
        <v>0</v>
      </c>
      <c r="G288" s="9">
        <f t="shared" ca="1" si="23"/>
        <v>0</v>
      </c>
      <c r="H288" s="9" t="str">
        <f t="shared" ca="1" si="20"/>
        <v>失业总计</v>
      </c>
      <c r="I288" s="9" t="e">
        <f t="shared" si="19"/>
        <v>#REF!</v>
      </c>
    </row>
    <row r="289" spans="2:9">
      <c r="B289">
        <v>157</v>
      </c>
      <c r="C289">
        <f t="shared" ca="1" si="23"/>
        <v>0</v>
      </c>
      <c r="D289">
        <f t="shared" ca="1" si="23"/>
        <v>0</v>
      </c>
      <c r="E289">
        <f t="shared" ca="1" si="23"/>
        <v>0</v>
      </c>
      <c r="F289">
        <f t="shared" ca="1" si="23"/>
        <v>0</v>
      </c>
      <c r="G289" s="9">
        <f t="shared" ca="1" si="23"/>
        <v>0</v>
      </c>
      <c r="H289" s="9" t="str">
        <f t="shared" ca="1" si="20"/>
        <v>工伤总计</v>
      </c>
      <c r="I289" s="9" t="e">
        <f t="shared" si="19"/>
        <v>#REF!</v>
      </c>
    </row>
    <row r="290" spans="2:9">
      <c r="B290">
        <v>158</v>
      </c>
      <c r="C290">
        <f t="shared" ca="1" si="23"/>
        <v>0</v>
      </c>
      <c r="D290">
        <f t="shared" ca="1" si="23"/>
        <v>0</v>
      </c>
      <c r="E290">
        <f t="shared" ca="1" si="23"/>
        <v>0</v>
      </c>
      <c r="F290">
        <f t="shared" ca="1" si="23"/>
        <v>0</v>
      </c>
      <c r="G290" s="9">
        <f t="shared" ca="1" si="23"/>
        <v>0</v>
      </c>
      <c r="H290" s="9" t="str">
        <f t="shared" ca="1" si="20"/>
        <v>生育总计</v>
      </c>
      <c r="I290" s="9" t="e">
        <f t="shared" si="19"/>
        <v>#REF!</v>
      </c>
    </row>
    <row r="291" spans="2:9">
      <c r="B291">
        <v>159</v>
      </c>
      <c r="C291">
        <f t="shared" ca="1" si="23"/>
        <v>0</v>
      </c>
      <c r="D291">
        <f t="shared" ca="1" si="23"/>
        <v>0</v>
      </c>
      <c r="E291">
        <f t="shared" ca="1" si="23"/>
        <v>0</v>
      </c>
      <c r="F291">
        <f t="shared" ca="1" si="23"/>
        <v>0</v>
      </c>
      <c r="G291" s="9">
        <f t="shared" ca="1" si="23"/>
        <v>0</v>
      </c>
      <c r="H291" s="9" t="str">
        <f t="shared" ca="1" si="20"/>
        <v>医疗总计</v>
      </c>
      <c r="I291" s="9" t="e">
        <f t="shared" si="19"/>
        <v>#REF!</v>
      </c>
    </row>
    <row r="292" spans="2:9">
      <c r="B292">
        <v>160</v>
      </c>
      <c r="C292">
        <f t="shared" ca="1" si="23"/>
        <v>0</v>
      </c>
      <c r="D292">
        <f t="shared" ca="1" si="23"/>
        <v>0</v>
      </c>
      <c r="E292">
        <f t="shared" ca="1" si="23"/>
        <v>0</v>
      </c>
      <c r="F292">
        <f t="shared" ca="1" si="23"/>
        <v>0</v>
      </c>
      <c r="G292" s="9">
        <f t="shared" ca="1" si="23"/>
        <v>0</v>
      </c>
      <c r="H292" s="9" t="str">
        <f t="shared" ca="1" si="20"/>
        <v>住房公积金总计</v>
      </c>
      <c r="I292" s="9" t="e">
        <f t="shared" si="19"/>
        <v>#REF!</v>
      </c>
    </row>
    <row r="293" spans="2:9">
      <c r="B293">
        <v>161</v>
      </c>
      <c r="C293">
        <f t="shared" ref="C293:G302" ca="1" si="24">OFFSET(B$2,INT(($B293-1)/9),0)</f>
        <v>0</v>
      </c>
      <c r="D293">
        <f t="shared" ca="1" si="24"/>
        <v>0</v>
      </c>
      <c r="E293">
        <f t="shared" ca="1" si="24"/>
        <v>0</v>
      </c>
      <c r="F293">
        <f t="shared" ca="1" si="24"/>
        <v>0</v>
      </c>
      <c r="G293" s="9">
        <f t="shared" ca="1" si="24"/>
        <v>0</v>
      </c>
      <c r="H293" s="9" t="str">
        <f t="shared" ca="1" si="20"/>
        <v>补充住房公积金</v>
      </c>
      <c r="I293" s="9" t="e">
        <f t="shared" si="19"/>
        <v>#REF!</v>
      </c>
    </row>
    <row r="294" spans="2:9">
      <c r="B294">
        <v>162</v>
      </c>
      <c r="C294">
        <f t="shared" ca="1" si="24"/>
        <v>0</v>
      </c>
      <c r="D294">
        <f t="shared" ca="1" si="24"/>
        <v>0</v>
      </c>
      <c r="E294">
        <f t="shared" ca="1" si="24"/>
        <v>0</v>
      </c>
      <c r="F294">
        <f t="shared" ca="1" si="24"/>
        <v>0</v>
      </c>
      <c r="G294" s="9">
        <f t="shared" ca="1" si="24"/>
        <v>0</v>
      </c>
      <c r="H294" s="9" t="str">
        <f t="shared" ca="1" si="20"/>
        <v xml:space="preserve"> 管理费总计</v>
      </c>
      <c r="I294" s="9" t="e">
        <f t="shared" si="19"/>
        <v>#REF!</v>
      </c>
    </row>
    <row r="295" spans="2:9">
      <c r="B295">
        <v>163</v>
      </c>
      <c r="C295">
        <f t="shared" ca="1" si="24"/>
        <v>0</v>
      </c>
      <c r="D295">
        <f t="shared" ca="1" si="24"/>
        <v>0</v>
      </c>
      <c r="E295">
        <f t="shared" ca="1" si="24"/>
        <v>0</v>
      </c>
      <c r="F295">
        <f t="shared" ca="1" si="24"/>
        <v>0</v>
      </c>
      <c r="G295" s="9">
        <f t="shared" ca="1" si="24"/>
        <v>0</v>
      </c>
      <c r="H295" s="9" t="str">
        <f t="shared" ca="1" si="20"/>
        <v>薪酬总计</v>
      </c>
      <c r="I295" s="9" t="e">
        <f t="shared" si="19"/>
        <v>#REF!</v>
      </c>
    </row>
    <row r="296" spans="2:9">
      <c r="B296">
        <v>164</v>
      </c>
      <c r="C296">
        <f t="shared" ca="1" si="24"/>
        <v>0</v>
      </c>
      <c r="D296">
        <f t="shared" ca="1" si="24"/>
        <v>0</v>
      </c>
      <c r="E296">
        <f t="shared" ca="1" si="24"/>
        <v>0</v>
      </c>
      <c r="F296">
        <f t="shared" ca="1" si="24"/>
        <v>0</v>
      </c>
      <c r="G296" s="9">
        <f t="shared" ca="1" si="24"/>
        <v>0</v>
      </c>
      <c r="H296" s="9" t="str">
        <f t="shared" ca="1" si="20"/>
        <v>养老总计</v>
      </c>
      <c r="I296" s="9" t="e">
        <f t="shared" si="19"/>
        <v>#REF!</v>
      </c>
    </row>
    <row r="297" spans="2:9">
      <c r="B297">
        <v>165</v>
      </c>
      <c r="C297">
        <f t="shared" ca="1" si="24"/>
        <v>0</v>
      </c>
      <c r="D297">
        <f t="shared" ca="1" si="24"/>
        <v>0</v>
      </c>
      <c r="E297">
        <f t="shared" ca="1" si="24"/>
        <v>0</v>
      </c>
      <c r="F297">
        <f t="shared" ca="1" si="24"/>
        <v>0</v>
      </c>
      <c r="G297" s="9">
        <f t="shared" ca="1" si="24"/>
        <v>0</v>
      </c>
      <c r="H297" s="9" t="str">
        <f t="shared" ca="1" si="20"/>
        <v>失业总计</v>
      </c>
      <c r="I297" s="9" t="e">
        <f t="shared" si="19"/>
        <v>#REF!</v>
      </c>
    </row>
    <row r="298" spans="2:9">
      <c r="B298">
        <v>166</v>
      </c>
      <c r="C298">
        <f t="shared" ca="1" si="24"/>
        <v>0</v>
      </c>
      <c r="D298">
        <f t="shared" ca="1" si="24"/>
        <v>0</v>
      </c>
      <c r="E298">
        <f t="shared" ca="1" si="24"/>
        <v>0</v>
      </c>
      <c r="F298">
        <f t="shared" ca="1" si="24"/>
        <v>0</v>
      </c>
      <c r="G298" s="9">
        <f t="shared" ca="1" si="24"/>
        <v>0</v>
      </c>
      <c r="H298" s="9" t="str">
        <f t="shared" ca="1" si="20"/>
        <v>工伤总计</v>
      </c>
      <c r="I298" s="9" t="e">
        <f t="shared" si="19"/>
        <v>#REF!</v>
      </c>
    </row>
    <row r="299" spans="2:9">
      <c r="B299">
        <v>167</v>
      </c>
      <c r="C299">
        <f t="shared" ca="1" si="24"/>
        <v>0</v>
      </c>
      <c r="D299">
        <f t="shared" ca="1" si="24"/>
        <v>0</v>
      </c>
      <c r="E299">
        <f t="shared" ca="1" si="24"/>
        <v>0</v>
      </c>
      <c r="F299">
        <f t="shared" ca="1" si="24"/>
        <v>0</v>
      </c>
      <c r="G299" s="9">
        <f t="shared" ca="1" si="24"/>
        <v>0</v>
      </c>
      <c r="H299" s="9" t="str">
        <f t="shared" ca="1" si="20"/>
        <v>生育总计</v>
      </c>
      <c r="I299" s="9" t="e">
        <f t="shared" si="19"/>
        <v>#REF!</v>
      </c>
    </row>
    <row r="300" spans="2:9">
      <c r="B300">
        <v>168</v>
      </c>
      <c r="C300">
        <f t="shared" ca="1" si="24"/>
        <v>0</v>
      </c>
      <c r="D300">
        <f t="shared" ca="1" si="24"/>
        <v>0</v>
      </c>
      <c r="E300">
        <f t="shared" ca="1" si="24"/>
        <v>0</v>
      </c>
      <c r="F300">
        <f t="shared" ca="1" si="24"/>
        <v>0</v>
      </c>
      <c r="G300" s="9">
        <f t="shared" ca="1" si="24"/>
        <v>0</v>
      </c>
      <c r="H300" s="9" t="str">
        <f t="shared" ca="1" si="20"/>
        <v>医疗总计</v>
      </c>
      <c r="I300" s="9" t="e">
        <f t="shared" si="19"/>
        <v>#REF!</v>
      </c>
    </row>
    <row r="301" spans="2:9">
      <c r="B301">
        <v>169</v>
      </c>
      <c r="C301">
        <f t="shared" ca="1" si="24"/>
        <v>0</v>
      </c>
      <c r="D301">
        <f t="shared" ca="1" si="24"/>
        <v>0</v>
      </c>
      <c r="E301">
        <f t="shared" ca="1" si="24"/>
        <v>0</v>
      </c>
      <c r="F301">
        <f t="shared" ca="1" si="24"/>
        <v>0</v>
      </c>
      <c r="G301" s="9">
        <f t="shared" ca="1" si="24"/>
        <v>0</v>
      </c>
      <c r="H301" s="9" t="str">
        <f t="shared" ca="1" si="20"/>
        <v>住房公积金总计</v>
      </c>
      <c r="I301" s="9" t="e">
        <f t="shared" si="19"/>
        <v>#REF!</v>
      </c>
    </row>
    <row r="302" spans="2:9">
      <c r="B302">
        <v>170</v>
      </c>
      <c r="C302">
        <f t="shared" ca="1" si="24"/>
        <v>0</v>
      </c>
      <c r="D302">
        <f t="shared" ca="1" si="24"/>
        <v>0</v>
      </c>
      <c r="E302">
        <f t="shared" ca="1" si="24"/>
        <v>0</v>
      </c>
      <c r="F302">
        <f t="shared" ca="1" si="24"/>
        <v>0</v>
      </c>
      <c r="G302" s="9">
        <f t="shared" ca="1" si="24"/>
        <v>0</v>
      </c>
      <c r="H302" s="9" t="str">
        <f t="shared" ca="1" si="20"/>
        <v>补充住房公积金</v>
      </c>
      <c r="I302" s="9" t="e">
        <f t="shared" si="19"/>
        <v>#REF!</v>
      </c>
    </row>
    <row r="303" spans="2:9">
      <c r="B303">
        <v>171</v>
      </c>
      <c r="C303">
        <f t="shared" ref="C303:G312" ca="1" si="25">OFFSET(B$2,INT(($B303-1)/9),0)</f>
        <v>0</v>
      </c>
      <c r="D303">
        <f t="shared" ca="1" si="25"/>
        <v>0</v>
      </c>
      <c r="E303">
        <f t="shared" ca="1" si="25"/>
        <v>0</v>
      </c>
      <c r="F303">
        <f t="shared" ca="1" si="25"/>
        <v>0</v>
      </c>
      <c r="G303" s="9">
        <f t="shared" ca="1" si="25"/>
        <v>0</v>
      </c>
      <c r="H303" s="9" t="str">
        <f t="shared" ca="1" si="20"/>
        <v xml:space="preserve"> 管理费总计</v>
      </c>
      <c r="I303" s="9" t="e">
        <f t="shared" si="19"/>
        <v>#REF!</v>
      </c>
    </row>
    <row r="304" spans="2:9">
      <c r="B304">
        <v>172</v>
      </c>
      <c r="C304">
        <f t="shared" ca="1" si="25"/>
        <v>0</v>
      </c>
      <c r="D304">
        <f t="shared" ca="1" si="25"/>
        <v>0</v>
      </c>
      <c r="E304">
        <f t="shared" ca="1" si="25"/>
        <v>0</v>
      </c>
      <c r="F304">
        <f t="shared" ca="1" si="25"/>
        <v>0</v>
      </c>
      <c r="G304" s="9">
        <f t="shared" ca="1" si="25"/>
        <v>0</v>
      </c>
      <c r="H304" s="9" t="str">
        <f t="shared" ca="1" si="20"/>
        <v>薪酬总计</v>
      </c>
      <c r="I304" s="9" t="e">
        <f t="shared" si="19"/>
        <v>#REF!</v>
      </c>
    </row>
    <row r="305" spans="2:9">
      <c r="B305">
        <v>173</v>
      </c>
      <c r="C305">
        <f t="shared" ca="1" si="25"/>
        <v>0</v>
      </c>
      <c r="D305">
        <f t="shared" ca="1" si="25"/>
        <v>0</v>
      </c>
      <c r="E305">
        <f t="shared" ca="1" si="25"/>
        <v>0</v>
      </c>
      <c r="F305">
        <f t="shared" ca="1" si="25"/>
        <v>0</v>
      </c>
      <c r="G305" s="9">
        <f t="shared" ca="1" si="25"/>
        <v>0</v>
      </c>
      <c r="H305" s="9" t="str">
        <f t="shared" ca="1" si="20"/>
        <v>养老总计</v>
      </c>
      <c r="I305" s="9" t="e">
        <f t="shared" si="19"/>
        <v>#REF!</v>
      </c>
    </row>
    <row r="306" spans="2:9">
      <c r="B306">
        <v>174</v>
      </c>
      <c r="C306">
        <f t="shared" ca="1" si="25"/>
        <v>0</v>
      </c>
      <c r="D306">
        <f t="shared" ca="1" si="25"/>
        <v>0</v>
      </c>
      <c r="E306">
        <f t="shared" ca="1" si="25"/>
        <v>0</v>
      </c>
      <c r="F306">
        <f t="shared" ca="1" si="25"/>
        <v>0</v>
      </c>
      <c r="G306" s="9">
        <f t="shared" ca="1" si="25"/>
        <v>0</v>
      </c>
      <c r="H306" s="9" t="str">
        <f t="shared" ca="1" si="20"/>
        <v>失业总计</v>
      </c>
      <c r="I306" s="9" t="e">
        <f t="shared" si="19"/>
        <v>#REF!</v>
      </c>
    </row>
    <row r="307" spans="2:9">
      <c r="B307">
        <v>175</v>
      </c>
      <c r="C307">
        <f t="shared" ca="1" si="25"/>
        <v>0</v>
      </c>
      <c r="D307">
        <f t="shared" ca="1" si="25"/>
        <v>0</v>
      </c>
      <c r="E307">
        <f t="shared" ca="1" si="25"/>
        <v>0</v>
      </c>
      <c r="F307">
        <f t="shared" ca="1" si="25"/>
        <v>0</v>
      </c>
      <c r="G307" s="9">
        <f t="shared" ca="1" si="25"/>
        <v>0</v>
      </c>
      <c r="H307" s="9" t="str">
        <f t="shared" ca="1" si="20"/>
        <v>工伤总计</v>
      </c>
      <c r="I307" s="9" t="e">
        <f t="shared" si="19"/>
        <v>#REF!</v>
      </c>
    </row>
    <row r="308" spans="2:9">
      <c r="B308">
        <v>176</v>
      </c>
      <c r="C308">
        <f t="shared" ca="1" si="25"/>
        <v>0</v>
      </c>
      <c r="D308">
        <f t="shared" ca="1" si="25"/>
        <v>0</v>
      </c>
      <c r="E308">
        <f t="shared" ca="1" si="25"/>
        <v>0</v>
      </c>
      <c r="F308">
        <f t="shared" ca="1" si="25"/>
        <v>0</v>
      </c>
      <c r="G308" s="9">
        <f t="shared" ca="1" si="25"/>
        <v>0</v>
      </c>
      <c r="H308" s="9" t="str">
        <f t="shared" ca="1" si="20"/>
        <v>生育总计</v>
      </c>
      <c r="I308" s="9" t="e">
        <f t="shared" si="19"/>
        <v>#REF!</v>
      </c>
    </row>
    <row r="309" spans="2:9">
      <c r="B309">
        <v>177</v>
      </c>
      <c r="C309">
        <f t="shared" ca="1" si="25"/>
        <v>0</v>
      </c>
      <c r="D309">
        <f t="shared" ca="1" si="25"/>
        <v>0</v>
      </c>
      <c r="E309">
        <f t="shared" ca="1" si="25"/>
        <v>0</v>
      </c>
      <c r="F309">
        <f t="shared" ca="1" si="25"/>
        <v>0</v>
      </c>
      <c r="G309" s="9">
        <f t="shared" ca="1" si="25"/>
        <v>0</v>
      </c>
      <c r="H309" s="9" t="str">
        <f t="shared" ca="1" si="20"/>
        <v>医疗总计</v>
      </c>
      <c r="I309" s="9" t="e">
        <f t="shared" si="19"/>
        <v>#REF!</v>
      </c>
    </row>
    <row r="310" spans="2:9">
      <c r="B310">
        <v>178</v>
      </c>
      <c r="C310">
        <f t="shared" ca="1" si="25"/>
        <v>0</v>
      </c>
      <c r="D310">
        <f t="shared" ca="1" si="25"/>
        <v>0</v>
      </c>
      <c r="E310">
        <f t="shared" ca="1" si="25"/>
        <v>0</v>
      </c>
      <c r="F310">
        <f t="shared" ca="1" si="25"/>
        <v>0</v>
      </c>
      <c r="G310" s="9">
        <f t="shared" ca="1" si="25"/>
        <v>0</v>
      </c>
      <c r="H310" s="9" t="str">
        <f t="shared" ca="1" si="20"/>
        <v>住房公积金总计</v>
      </c>
      <c r="I310" s="9" t="e">
        <f t="shared" si="19"/>
        <v>#REF!</v>
      </c>
    </row>
    <row r="311" spans="2:9">
      <c r="B311">
        <v>179</v>
      </c>
      <c r="C311">
        <f t="shared" ca="1" si="25"/>
        <v>0</v>
      </c>
      <c r="D311">
        <f t="shared" ca="1" si="25"/>
        <v>0</v>
      </c>
      <c r="E311">
        <f t="shared" ca="1" si="25"/>
        <v>0</v>
      </c>
      <c r="F311">
        <f t="shared" ca="1" si="25"/>
        <v>0</v>
      </c>
      <c r="G311" s="9">
        <f t="shared" ca="1" si="25"/>
        <v>0</v>
      </c>
      <c r="H311" s="9" t="str">
        <f t="shared" ca="1" si="20"/>
        <v>补充住房公积金</v>
      </c>
      <c r="I311" s="9" t="e">
        <f t="shared" si="19"/>
        <v>#REF!</v>
      </c>
    </row>
    <row r="312" spans="2:9">
      <c r="B312">
        <v>180</v>
      </c>
      <c r="C312">
        <f t="shared" ca="1" si="25"/>
        <v>0</v>
      </c>
      <c r="D312">
        <f t="shared" ca="1" si="25"/>
        <v>0</v>
      </c>
      <c r="E312">
        <f t="shared" ca="1" si="25"/>
        <v>0</v>
      </c>
      <c r="F312">
        <f t="shared" ca="1" si="25"/>
        <v>0</v>
      </c>
      <c r="G312" s="9">
        <f t="shared" ca="1" si="25"/>
        <v>0</v>
      </c>
      <c r="H312" s="9" t="str">
        <f t="shared" ca="1" si="20"/>
        <v xml:space="preserve"> 管理费总计</v>
      </c>
      <c r="I312" s="9" t="e">
        <f t="shared" si="19"/>
        <v>#REF!</v>
      </c>
    </row>
    <row r="313" spans="2:9">
      <c r="B313">
        <v>181</v>
      </c>
      <c r="C313">
        <f t="shared" ref="C313:G322" ca="1" si="26">OFFSET(B$2,INT(($B313-1)/9),0)</f>
        <v>0</v>
      </c>
      <c r="D313">
        <f t="shared" ca="1" si="26"/>
        <v>0</v>
      </c>
      <c r="E313">
        <f t="shared" ca="1" si="26"/>
        <v>0</v>
      </c>
      <c r="F313">
        <f t="shared" ca="1" si="26"/>
        <v>0</v>
      </c>
      <c r="G313" s="9">
        <f t="shared" ca="1" si="26"/>
        <v>0</v>
      </c>
      <c r="H313" s="9" t="str">
        <f t="shared" ca="1" si="20"/>
        <v>薪酬总计</v>
      </c>
      <c r="I313" s="9" t="e">
        <f t="shared" si="19"/>
        <v>#REF!</v>
      </c>
    </row>
    <row r="314" spans="2:9">
      <c r="B314">
        <v>182</v>
      </c>
      <c r="C314">
        <f t="shared" ca="1" si="26"/>
        <v>0</v>
      </c>
      <c r="D314">
        <f t="shared" ca="1" si="26"/>
        <v>0</v>
      </c>
      <c r="E314">
        <f t="shared" ca="1" si="26"/>
        <v>0</v>
      </c>
      <c r="F314">
        <f t="shared" ca="1" si="26"/>
        <v>0</v>
      </c>
      <c r="G314" s="9">
        <f t="shared" ca="1" si="26"/>
        <v>0</v>
      </c>
      <c r="H314" s="9" t="str">
        <f t="shared" ca="1" si="20"/>
        <v>养老总计</v>
      </c>
      <c r="I314" s="9" t="e">
        <f t="shared" si="19"/>
        <v>#REF!</v>
      </c>
    </row>
    <row r="315" spans="2:9">
      <c r="B315">
        <v>183</v>
      </c>
      <c r="C315">
        <f t="shared" ca="1" si="26"/>
        <v>0</v>
      </c>
      <c r="D315">
        <f t="shared" ca="1" si="26"/>
        <v>0</v>
      </c>
      <c r="E315">
        <f t="shared" ca="1" si="26"/>
        <v>0</v>
      </c>
      <c r="F315">
        <f t="shared" ca="1" si="26"/>
        <v>0</v>
      </c>
      <c r="G315" s="9">
        <f t="shared" ca="1" si="26"/>
        <v>0</v>
      </c>
      <c r="H315" s="9" t="str">
        <f t="shared" ca="1" si="20"/>
        <v>失业总计</v>
      </c>
      <c r="I315" s="9" t="e">
        <f t="shared" si="19"/>
        <v>#REF!</v>
      </c>
    </row>
    <row r="316" spans="2:9">
      <c r="B316">
        <v>184</v>
      </c>
      <c r="C316">
        <f t="shared" ca="1" si="26"/>
        <v>0</v>
      </c>
      <c r="D316">
        <f t="shared" ca="1" si="26"/>
        <v>0</v>
      </c>
      <c r="E316">
        <f t="shared" ca="1" si="26"/>
        <v>0</v>
      </c>
      <c r="F316">
        <f t="shared" ca="1" si="26"/>
        <v>0</v>
      </c>
      <c r="G316" s="9">
        <f t="shared" ca="1" si="26"/>
        <v>0</v>
      </c>
      <c r="H316" s="9" t="str">
        <f t="shared" ca="1" si="20"/>
        <v>工伤总计</v>
      </c>
      <c r="I316" s="9" t="e">
        <f t="shared" si="19"/>
        <v>#REF!</v>
      </c>
    </row>
    <row r="317" spans="2:9">
      <c r="B317">
        <v>185</v>
      </c>
      <c r="C317">
        <f t="shared" ca="1" si="26"/>
        <v>0</v>
      </c>
      <c r="D317">
        <f t="shared" ca="1" si="26"/>
        <v>0</v>
      </c>
      <c r="E317">
        <f t="shared" ca="1" si="26"/>
        <v>0</v>
      </c>
      <c r="F317">
        <f t="shared" ca="1" si="26"/>
        <v>0</v>
      </c>
      <c r="G317" s="9">
        <f t="shared" ca="1" si="26"/>
        <v>0</v>
      </c>
      <c r="H317" s="9" t="str">
        <f t="shared" ca="1" si="20"/>
        <v>生育总计</v>
      </c>
      <c r="I317" s="9" t="e">
        <f t="shared" si="19"/>
        <v>#REF!</v>
      </c>
    </row>
    <row r="318" spans="2:9">
      <c r="B318">
        <v>186</v>
      </c>
      <c r="C318">
        <f t="shared" ca="1" si="26"/>
        <v>0</v>
      </c>
      <c r="D318">
        <f t="shared" ca="1" si="26"/>
        <v>0</v>
      </c>
      <c r="E318">
        <f t="shared" ca="1" si="26"/>
        <v>0</v>
      </c>
      <c r="F318">
        <f t="shared" ca="1" si="26"/>
        <v>0</v>
      </c>
      <c r="G318" s="9">
        <f t="shared" ca="1" si="26"/>
        <v>0</v>
      </c>
      <c r="H318" s="9" t="str">
        <f t="shared" ca="1" si="20"/>
        <v>医疗总计</v>
      </c>
      <c r="I318" s="9" t="e">
        <f t="shared" si="19"/>
        <v>#REF!</v>
      </c>
    </row>
    <row r="319" spans="2:9">
      <c r="B319">
        <v>187</v>
      </c>
      <c r="C319">
        <f t="shared" ca="1" si="26"/>
        <v>0</v>
      </c>
      <c r="D319">
        <f t="shared" ca="1" si="26"/>
        <v>0</v>
      </c>
      <c r="E319">
        <f t="shared" ca="1" si="26"/>
        <v>0</v>
      </c>
      <c r="F319">
        <f t="shared" ca="1" si="26"/>
        <v>0</v>
      </c>
      <c r="G319" s="9">
        <f t="shared" ca="1" si="26"/>
        <v>0</v>
      </c>
      <c r="H319" s="9" t="str">
        <f t="shared" ca="1" si="20"/>
        <v>住房公积金总计</v>
      </c>
      <c r="I319" s="9" t="e">
        <f t="shared" si="19"/>
        <v>#REF!</v>
      </c>
    </row>
    <row r="320" spans="2:9">
      <c r="B320">
        <v>188</v>
      </c>
      <c r="C320">
        <f t="shared" ca="1" si="26"/>
        <v>0</v>
      </c>
      <c r="D320">
        <f t="shared" ca="1" si="26"/>
        <v>0</v>
      </c>
      <c r="E320">
        <f t="shared" ca="1" si="26"/>
        <v>0</v>
      </c>
      <c r="F320">
        <f t="shared" ca="1" si="26"/>
        <v>0</v>
      </c>
      <c r="G320" s="9">
        <f t="shared" ca="1" si="26"/>
        <v>0</v>
      </c>
      <c r="H320" s="9" t="str">
        <f t="shared" ca="1" si="20"/>
        <v>补充住房公积金</v>
      </c>
      <c r="I320" s="9" t="e">
        <f t="shared" si="19"/>
        <v>#REF!</v>
      </c>
    </row>
    <row r="321" spans="2:9">
      <c r="B321">
        <v>189</v>
      </c>
      <c r="C321">
        <f t="shared" ca="1" si="26"/>
        <v>0</v>
      </c>
      <c r="D321">
        <f t="shared" ca="1" si="26"/>
        <v>0</v>
      </c>
      <c r="E321">
        <f t="shared" ca="1" si="26"/>
        <v>0</v>
      </c>
      <c r="F321">
        <f t="shared" ca="1" si="26"/>
        <v>0</v>
      </c>
      <c r="G321" s="9">
        <f t="shared" ca="1" si="26"/>
        <v>0</v>
      </c>
      <c r="H321" s="9" t="str">
        <f t="shared" ca="1" si="20"/>
        <v xml:space="preserve"> 管理费总计</v>
      </c>
      <c r="I321" s="9" t="e">
        <f t="shared" si="19"/>
        <v>#REF!</v>
      </c>
    </row>
    <row r="322" spans="2:9">
      <c r="B322">
        <v>190</v>
      </c>
      <c r="C322">
        <f t="shared" ca="1" si="26"/>
        <v>0</v>
      </c>
      <c r="D322">
        <f t="shared" ca="1" si="26"/>
        <v>0</v>
      </c>
      <c r="E322">
        <f t="shared" ca="1" si="26"/>
        <v>0</v>
      </c>
      <c r="F322">
        <f t="shared" ca="1" si="26"/>
        <v>0</v>
      </c>
      <c r="G322" s="9">
        <f t="shared" ca="1" si="26"/>
        <v>0</v>
      </c>
      <c r="H322" s="9" t="str">
        <f t="shared" ca="1" si="20"/>
        <v>薪酬总计</v>
      </c>
      <c r="I322" s="9" t="e">
        <f t="shared" si="19"/>
        <v>#REF!</v>
      </c>
    </row>
    <row r="323" spans="2:9">
      <c r="B323">
        <v>191</v>
      </c>
      <c r="C323">
        <f t="shared" ref="C323:G332" ca="1" si="27">OFFSET(B$2,INT(($B323-1)/9),0)</f>
        <v>0</v>
      </c>
      <c r="D323">
        <f t="shared" ca="1" si="27"/>
        <v>0</v>
      </c>
      <c r="E323">
        <f t="shared" ca="1" si="27"/>
        <v>0</v>
      </c>
      <c r="F323">
        <f t="shared" ca="1" si="27"/>
        <v>0</v>
      </c>
      <c r="G323" s="9">
        <f t="shared" ca="1" si="27"/>
        <v>0</v>
      </c>
      <c r="H323" s="9" t="str">
        <f t="shared" ca="1" si="20"/>
        <v>养老总计</v>
      </c>
      <c r="I323" s="9" t="e">
        <f t="shared" si="19"/>
        <v>#REF!</v>
      </c>
    </row>
    <row r="324" spans="2:9">
      <c r="B324">
        <v>192</v>
      </c>
      <c r="C324">
        <f t="shared" ca="1" si="27"/>
        <v>0</v>
      </c>
      <c r="D324">
        <f t="shared" ca="1" si="27"/>
        <v>0</v>
      </c>
      <c r="E324">
        <f t="shared" ca="1" si="27"/>
        <v>0</v>
      </c>
      <c r="F324">
        <f t="shared" ca="1" si="27"/>
        <v>0</v>
      </c>
      <c r="G324" s="9">
        <f t="shared" ca="1" si="27"/>
        <v>0</v>
      </c>
      <c r="H324" s="9" t="str">
        <f t="shared" ca="1" si="20"/>
        <v>失业总计</v>
      </c>
      <c r="I324" s="9" t="e">
        <f t="shared" si="19"/>
        <v>#REF!</v>
      </c>
    </row>
    <row r="325" spans="2:9">
      <c r="B325">
        <v>193</v>
      </c>
      <c r="C325">
        <f t="shared" ca="1" si="27"/>
        <v>0</v>
      </c>
      <c r="D325">
        <f t="shared" ca="1" si="27"/>
        <v>0</v>
      </c>
      <c r="E325">
        <f t="shared" ca="1" si="27"/>
        <v>0</v>
      </c>
      <c r="F325">
        <f t="shared" ca="1" si="27"/>
        <v>0</v>
      </c>
      <c r="G325" s="9">
        <f t="shared" ca="1" si="27"/>
        <v>0</v>
      </c>
      <c r="H325" s="9" t="str">
        <f t="shared" ca="1" si="20"/>
        <v>工伤总计</v>
      </c>
      <c r="I325" s="9" t="e">
        <f t="shared" ref="I325:I375" si="28">INDEX($G$2:$R$13,INT(($B325-1)/9)+1,MOD($B325-1,9)+1)</f>
        <v>#REF!</v>
      </c>
    </row>
    <row r="326" spans="2:9">
      <c r="B326">
        <v>194</v>
      </c>
      <c r="C326">
        <f t="shared" ca="1" si="27"/>
        <v>0</v>
      </c>
      <c r="D326">
        <f t="shared" ca="1" si="27"/>
        <v>0</v>
      </c>
      <c r="E326">
        <f t="shared" ca="1" si="27"/>
        <v>0</v>
      </c>
      <c r="F326">
        <f t="shared" ca="1" si="27"/>
        <v>0</v>
      </c>
      <c r="G326" s="9">
        <f t="shared" ca="1" si="27"/>
        <v>0</v>
      </c>
      <c r="H326" s="9" t="str">
        <f t="shared" ref="H326:H357" ca="1" si="29">OFFSET($G$1,0,MOD($B326-1,9))</f>
        <v>生育总计</v>
      </c>
      <c r="I326" s="9" t="e">
        <f t="shared" si="28"/>
        <v>#REF!</v>
      </c>
    </row>
    <row r="327" spans="2:9">
      <c r="B327">
        <v>195</v>
      </c>
      <c r="C327">
        <f t="shared" ca="1" si="27"/>
        <v>0</v>
      </c>
      <c r="D327">
        <f t="shared" ca="1" si="27"/>
        <v>0</v>
      </c>
      <c r="E327">
        <f t="shared" ca="1" si="27"/>
        <v>0</v>
      </c>
      <c r="F327">
        <f t="shared" ca="1" si="27"/>
        <v>0</v>
      </c>
      <c r="G327" s="9">
        <f t="shared" ca="1" si="27"/>
        <v>0</v>
      </c>
      <c r="H327" s="9" t="str">
        <f t="shared" ca="1" si="29"/>
        <v>医疗总计</v>
      </c>
      <c r="I327" s="9" t="e">
        <f t="shared" si="28"/>
        <v>#REF!</v>
      </c>
    </row>
    <row r="328" spans="2:9">
      <c r="B328">
        <v>196</v>
      </c>
      <c r="C328">
        <f t="shared" ca="1" si="27"/>
        <v>0</v>
      </c>
      <c r="D328">
        <f t="shared" ca="1" si="27"/>
        <v>0</v>
      </c>
      <c r="E328">
        <f t="shared" ca="1" si="27"/>
        <v>0</v>
      </c>
      <c r="F328">
        <f t="shared" ca="1" si="27"/>
        <v>0</v>
      </c>
      <c r="G328" s="9">
        <f t="shared" ca="1" si="27"/>
        <v>0</v>
      </c>
      <c r="H328" s="9" t="str">
        <f t="shared" ca="1" si="29"/>
        <v>住房公积金总计</v>
      </c>
      <c r="I328" s="9" t="e">
        <f t="shared" si="28"/>
        <v>#REF!</v>
      </c>
    </row>
    <row r="329" spans="2:9">
      <c r="B329">
        <v>197</v>
      </c>
      <c r="C329">
        <f t="shared" ca="1" si="27"/>
        <v>0</v>
      </c>
      <c r="D329">
        <f t="shared" ca="1" si="27"/>
        <v>0</v>
      </c>
      <c r="E329">
        <f t="shared" ca="1" si="27"/>
        <v>0</v>
      </c>
      <c r="F329">
        <f t="shared" ca="1" si="27"/>
        <v>0</v>
      </c>
      <c r="G329" s="9">
        <f t="shared" ca="1" si="27"/>
        <v>0</v>
      </c>
      <c r="H329" s="9" t="str">
        <f t="shared" ca="1" si="29"/>
        <v>补充住房公积金</v>
      </c>
      <c r="I329" s="9" t="e">
        <f t="shared" si="28"/>
        <v>#REF!</v>
      </c>
    </row>
    <row r="330" spans="2:9">
      <c r="B330">
        <v>198</v>
      </c>
      <c r="C330">
        <f t="shared" ca="1" si="27"/>
        <v>0</v>
      </c>
      <c r="D330">
        <f t="shared" ca="1" si="27"/>
        <v>0</v>
      </c>
      <c r="E330">
        <f t="shared" ca="1" si="27"/>
        <v>0</v>
      </c>
      <c r="F330">
        <f t="shared" ca="1" si="27"/>
        <v>0</v>
      </c>
      <c r="G330" s="9">
        <f t="shared" ca="1" si="27"/>
        <v>0</v>
      </c>
      <c r="H330" s="9" t="str">
        <f t="shared" ca="1" si="29"/>
        <v xml:space="preserve"> 管理费总计</v>
      </c>
      <c r="I330" s="9" t="e">
        <f t="shared" si="28"/>
        <v>#REF!</v>
      </c>
    </row>
    <row r="331" spans="2:9">
      <c r="B331">
        <v>199</v>
      </c>
      <c r="C331">
        <f t="shared" ca="1" si="27"/>
        <v>0</v>
      </c>
      <c r="D331">
        <f t="shared" ca="1" si="27"/>
        <v>0</v>
      </c>
      <c r="E331">
        <f t="shared" ca="1" si="27"/>
        <v>0</v>
      </c>
      <c r="F331">
        <f t="shared" ca="1" si="27"/>
        <v>0</v>
      </c>
      <c r="G331" s="9">
        <f t="shared" ca="1" si="27"/>
        <v>0</v>
      </c>
      <c r="H331" s="9" t="str">
        <f t="shared" ca="1" si="29"/>
        <v>薪酬总计</v>
      </c>
      <c r="I331" s="9" t="e">
        <f t="shared" si="28"/>
        <v>#REF!</v>
      </c>
    </row>
    <row r="332" spans="2:9">
      <c r="B332">
        <v>200</v>
      </c>
      <c r="C332">
        <f t="shared" ca="1" si="27"/>
        <v>0</v>
      </c>
      <c r="D332">
        <f t="shared" ca="1" si="27"/>
        <v>0</v>
      </c>
      <c r="E332">
        <f t="shared" ca="1" si="27"/>
        <v>0</v>
      </c>
      <c r="F332">
        <f t="shared" ca="1" si="27"/>
        <v>0</v>
      </c>
      <c r="G332" s="9">
        <f t="shared" ca="1" si="27"/>
        <v>0</v>
      </c>
      <c r="H332" s="9" t="str">
        <f t="shared" ca="1" si="29"/>
        <v>养老总计</v>
      </c>
      <c r="I332" s="9" t="e">
        <f t="shared" si="28"/>
        <v>#REF!</v>
      </c>
    </row>
    <row r="333" spans="2:9">
      <c r="B333">
        <v>201</v>
      </c>
      <c r="C333">
        <f t="shared" ref="C333:G342" ca="1" si="30">OFFSET(B$2,INT(($B333-1)/9),0)</f>
        <v>0</v>
      </c>
      <c r="D333">
        <f t="shared" ca="1" si="30"/>
        <v>0</v>
      </c>
      <c r="E333">
        <f t="shared" ca="1" si="30"/>
        <v>0</v>
      </c>
      <c r="F333">
        <f t="shared" ca="1" si="30"/>
        <v>0</v>
      </c>
      <c r="G333" s="9">
        <f t="shared" ca="1" si="30"/>
        <v>0</v>
      </c>
      <c r="H333" s="9" t="str">
        <f t="shared" ca="1" si="29"/>
        <v>失业总计</v>
      </c>
      <c r="I333" s="9" t="e">
        <f t="shared" si="28"/>
        <v>#REF!</v>
      </c>
    </row>
    <row r="334" spans="2:9">
      <c r="B334">
        <v>202</v>
      </c>
      <c r="C334">
        <f t="shared" ca="1" si="30"/>
        <v>0</v>
      </c>
      <c r="D334">
        <f t="shared" ca="1" si="30"/>
        <v>0</v>
      </c>
      <c r="E334">
        <f t="shared" ca="1" si="30"/>
        <v>0</v>
      </c>
      <c r="F334">
        <f t="shared" ca="1" si="30"/>
        <v>0</v>
      </c>
      <c r="G334" s="9">
        <f t="shared" ca="1" si="30"/>
        <v>0</v>
      </c>
      <c r="H334" s="9" t="str">
        <f t="shared" ca="1" si="29"/>
        <v>工伤总计</v>
      </c>
      <c r="I334" s="9" t="e">
        <f t="shared" si="28"/>
        <v>#REF!</v>
      </c>
    </row>
    <row r="335" spans="2:9">
      <c r="B335">
        <v>203</v>
      </c>
      <c r="C335">
        <f t="shared" ca="1" si="30"/>
        <v>0</v>
      </c>
      <c r="D335">
        <f t="shared" ca="1" si="30"/>
        <v>0</v>
      </c>
      <c r="E335">
        <f t="shared" ca="1" si="30"/>
        <v>0</v>
      </c>
      <c r="F335">
        <f t="shared" ca="1" si="30"/>
        <v>0</v>
      </c>
      <c r="G335" s="9">
        <f t="shared" ca="1" si="30"/>
        <v>0</v>
      </c>
      <c r="H335" s="9" t="str">
        <f t="shared" ca="1" si="29"/>
        <v>生育总计</v>
      </c>
      <c r="I335" s="9" t="e">
        <f t="shared" si="28"/>
        <v>#REF!</v>
      </c>
    </row>
    <row r="336" spans="2:9">
      <c r="B336">
        <v>204</v>
      </c>
      <c r="C336">
        <f t="shared" ca="1" si="30"/>
        <v>0</v>
      </c>
      <c r="D336">
        <f t="shared" ca="1" si="30"/>
        <v>0</v>
      </c>
      <c r="E336">
        <f t="shared" ca="1" si="30"/>
        <v>0</v>
      </c>
      <c r="F336">
        <f t="shared" ca="1" si="30"/>
        <v>0</v>
      </c>
      <c r="G336" s="9">
        <f t="shared" ca="1" si="30"/>
        <v>0</v>
      </c>
      <c r="H336" s="9" t="str">
        <f t="shared" ca="1" si="29"/>
        <v>医疗总计</v>
      </c>
      <c r="I336" s="9" t="e">
        <f t="shared" si="28"/>
        <v>#REF!</v>
      </c>
    </row>
    <row r="337" spans="2:9">
      <c r="B337">
        <v>205</v>
      </c>
      <c r="C337">
        <f t="shared" ca="1" si="30"/>
        <v>0</v>
      </c>
      <c r="D337">
        <f t="shared" ca="1" si="30"/>
        <v>0</v>
      </c>
      <c r="E337">
        <f t="shared" ca="1" si="30"/>
        <v>0</v>
      </c>
      <c r="F337">
        <f t="shared" ca="1" si="30"/>
        <v>0</v>
      </c>
      <c r="G337" s="9">
        <f t="shared" ca="1" si="30"/>
        <v>0</v>
      </c>
      <c r="H337" s="9" t="str">
        <f t="shared" ca="1" si="29"/>
        <v>住房公积金总计</v>
      </c>
      <c r="I337" s="9" t="e">
        <f t="shared" si="28"/>
        <v>#REF!</v>
      </c>
    </row>
    <row r="338" spans="2:9">
      <c r="B338">
        <v>206</v>
      </c>
      <c r="C338">
        <f t="shared" ca="1" si="30"/>
        <v>0</v>
      </c>
      <c r="D338">
        <f t="shared" ca="1" si="30"/>
        <v>0</v>
      </c>
      <c r="E338">
        <f t="shared" ca="1" si="30"/>
        <v>0</v>
      </c>
      <c r="F338">
        <f t="shared" ca="1" si="30"/>
        <v>0</v>
      </c>
      <c r="G338" s="9">
        <f t="shared" ca="1" si="30"/>
        <v>0</v>
      </c>
      <c r="H338" s="9" t="str">
        <f t="shared" ca="1" si="29"/>
        <v>补充住房公积金</v>
      </c>
      <c r="I338" s="9" t="e">
        <f t="shared" si="28"/>
        <v>#REF!</v>
      </c>
    </row>
    <row r="339" spans="2:9">
      <c r="B339">
        <v>207</v>
      </c>
      <c r="C339">
        <f t="shared" ca="1" si="30"/>
        <v>0</v>
      </c>
      <c r="D339">
        <f t="shared" ca="1" si="30"/>
        <v>0</v>
      </c>
      <c r="E339">
        <f t="shared" ca="1" si="30"/>
        <v>0</v>
      </c>
      <c r="F339">
        <f t="shared" ca="1" si="30"/>
        <v>0</v>
      </c>
      <c r="G339" s="9">
        <f t="shared" ca="1" si="30"/>
        <v>0</v>
      </c>
      <c r="H339" s="9" t="str">
        <f t="shared" ca="1" si="29"/>
        <v xml:space="preserve"> 管理费总计</v>
      </c>
      <c r="I339" s="9" t="e">
        <f t="shared" si="28"/>
        <v>#REF!</v>
      </c>
    </row>
    <row r="340" spans="2:9">
      <c r="B340">
        <v>208</v>
      </c>
      <c r="C340">
        <f t="shared" ca="1" si="30"/>
        <v>0</v>
      </c>
      <c r="D340">
        <f t="shared" ca="1" si="30"/>
        <v>0</v>
      </c>
      <c r="E340">
        <f t="shared" ca="1" si="30"/>
        <v>0</v>
      </c>
      <c r="F340">
        <f t="shared" ca="1" si="30"/>
        <v>0</v>
      </c>
      <c r="G340" s="9">
        <f t="shared" ca="1" si="30"/>
        <v>0</v>
      </c>
      <c r="H340" s="9" t="str">
        <f t="shared" ca="1" si="29"/>
        <v>薪酬总计</v>
      </c>
      <c r="I340" s="9" t="e">
        <f t="shared" si="28"/>
        <v>#REF!</v>
      </c>
    </row>
    <row r="341" spans="2:9">
      <c r="B341">
        <v>209</v>
      </c>
      <c r="C341">
        <f t="shared" ca="1" si="30"/>
        <v>0</v>
      </c>
      <c r="D341">
        <f t="shared" ca="1" si="30"/>
        <v>0</v>
      </c>
      <c r="E341">
        <f t="shared" ca="1" si="30"/>
        <v>0</v>
      </c>
      <c r="F341">
        <f t="shared" ca="1" si="30"/>
        <v>0</v>
      </c>
      <c r="G341" s="9">
        <f t="shared" ca="1" si="30"/>
        <v>0</v>
      </c>
      <c r="H341" s="9" t="str">
        <f t="shared" ca="1" si="29"/>
        <v>养老总计</v>
      </c>
      <c r="I341" s="9" t="e">
        <f t="shared" si="28"/>
        <v>#REF!</v>
      </c>
    </row>
    <row r="342" spans="2:9">
      <c r="B342">
        <v>210</v>
      </c>
      <c r="C342">
        <f t="shared" ca="1" si="30"/>
        <v>0</v>
      </c>
      <c r="D342">
        <f t="shared" ca="1" si="30"/>
        <v>0</v>
      </c>
      <c r="E342">
        <f t="shared" ca="1" si="30"/>
        <v>0</v>
      </c>
      <c r="F342">
        <f t="shared" ca="1" si="30"/>
        <v>0</v>
      </c>
      <c r="G342" s="9">
        <f t="shared" ca="1" si="30"/>
        <v>0</v>
      </c>
      <c r="H342" s="9" t="str">
        <f t="shared" ca="1" si="29"/>
        <v>失业总计</v>
      </c>
      <c r="I342" s="9" t="e">
        <f t="shared" si="28"/>
        <v>#REF!</v>
      </c>
    </row>
    <row r="343" spans="2:9">
      <c r="B343">
        <v>211</v>
      </c>
      <c r="C343">
        <f t="shared" ref="C343:G352" ca="1" si="31">OFFSET(B$2,INT(($B343-1)/9),0)</f>
        <v>0</v>
      </c>
      <c r="D343">
        <f t="shared" ca="1" si="31"/>
        <v>0</v>
      </c>
      <c r="E343">
        <f t="shared" ca="1" si="31"/>
        <v>0</v>
      </c>
      <c r="F343">
        <f t="shared" ca="1" si="31"/>
        <v>0</v>
      </c>
      <c r="G343" s="9">
        <f t="shared" ca="1" si="31"/>
        <v>0</v>
      </c>
      <c r="H343" s="9" t="str">
        <f t="shared" ca="1" si="29"/>
        <v>工伤总计</v>
      </c>
      <c r="I343" s="9" t="e">
        <f t="shared" si="28"/>
        <v>#REF!</v>
      </c>
    </row>
    <row r="344" spans="2:9">
      <c r="B344">
        <v>212</v>
      </c>
      <c r="C344">
        <f t="shared" ca="1" si="31"/>
        <v>0</v>
      </c>
      <c r="D344">
        <f t="shared" ca="1" si="31"/>
        <v>0</v>
      </c>
      <c r="E344">
        <f t="shared" ca="1" si="31"/>
        <v>0</v>
      </c>
      <c r="F344">
        <f t="shared" ca="1" si="31"/>
        <v>0</v>
      </c>
      <c r="G344" s="9">
        <f t="shared" ca="1" si="31"/>
        <v>0</v>
      </c>
      <c r="H344" s="9" t="str">
        <f t="shared" ca="1" si="29"/>
        <v>生育总计</v>
      </c>
      <c r="I344" s="9" t="e">
        <f t="shared" si="28"/>
        <v>#REF!</v>
      </c>
    </row>
    <row r="345" spans="2:9">
      <c r="B345">
        <v>213</v>
      </c>
      <c r="C345">
        <f t="shared" ca="1" si="31"/>
        <v>0</v>
      </c>
      <c r="D345">
        <f t="shared" ca="1" si="31"/>
        <v>0</v>
      </c>
      <c r="E345">
        <f t="shared" ca="1" si="31"/>
        <v>0</v>
      </c>
      <c r="F345">
        <f t="shared" ca="1" si="31"/>
        <v>0</v>
      </c>
      <c r="G345" s="9">
        <f t="shared" ca="1" si="31"/>
        <v>0</v>
      </c>
      <c r="H345" s="9" t="str">
        <f t="shared" ca="1" si="29"/>
        <v>医疗总计</v>
      </c>
      <c r="I345" s="9" t="e">
        <f t="shared" si="28"/>
        <v>#REF!</v>
      </c>
    </row>
    <row r="346" spans="2:9">
      <c r="B346">
        <v>214</v>
      </c>
      <c r="C346">
        <f t="shared" ca="1" si="31"/>
        <v>0</v>
      </c>
      <c r="D346">
        <f t="shared" ca="1" si="31"/>
        <v>0</v>
      </c>
      <c r="E346">
        <f t="shared" ca="1" si="31"/>
        <v>0</v>
      </c>
      <c r="F346">
        <f t="shared" ca="1" si="31"/>
        <v>0</v>
      </c>
      <c r="G346" s="9">
        <f t="shared" ca="1" si="31"/>
        <v>0</v>
      </c>
      <c r="H346" s="9" t="str">
        <f t="shared" ca="1" si="29"/>
        <v>住房公积金总计</v>
      </c>
      <c r="I346" s="9" t="e">
        <f t="shared" si="28"/>
        <v>#REF!</v>
      </c>
    </row>
    <row r="347" spans="2:9">
      <c r="B347">
        <v>215</v>
      </c>
      <c r="C347">
        <f t="shared" ca="1" si="31"/>
        <v>0</v>
      </c>
      <c r="D347">
        <f t="shared" ca="1" si="31"/>
        <v>0</v>
      </c>
      <c r="E347">
        <f t="shared" ca="1" si="31"/>
        <v>0</v>
      </c>
      <c r="F347">
        <f t="shared" ca="1" si="31"/>
        <v>0</v>
      </c>
      <c r="G347" s="9">
        <f t="shared" ca="1" si="31"/>
        <v>0</v>
      </c>
      <c r="H347" s="9" t="str">
        <f t="shared" ca="1" si="29"/>
        <v>补充住房公积金</v>
      </c>
      <c r="I347" s="9" t="e">
        <f t="shared" si="28"/>
        <v>#REF!</v>
      </c>
    </row>
    <row r="348" spans="2:9">
      <c r="B348">
        <v>216</v>
      </c>
      <c r="C348">
        <f t="shared" ca="1" si="31"/>
        <v>0</v>
      </c>
      <c r="D348">
        <f t="shared" ca="1" si="31"/>
        <v>0</v>
      </c>
      <c r="E348">
        <f t="shared" ca="1" si="31"/>
        <v>0</v>
      </c>
      <c r="F348">
        <f t="shared" ca="1" si="31"/>
        <v>0</v>
      </c>
      <c r="G348" s="9">
        <f t="shared" ca="1" si="31"/>
        <v>0</v>
      </c>
      <c r="H348" s="9" t="str">
        <f t="shared" ca="1" si="29"/>
        <v xml:space="preserve"> 管理费总计</v>
      </c>
      <c r="I348" s="9" t="e">
        <f t="shared" si="28"/>
        <v>#REF!</v>
      </c>
    </row>
    <row r="349" spans="2:9">
      <c r="B349">
        <v>217</v>
      </c>
      <c r="C349">
        <f t="shared" ca="1" si="31"/>
        <v>0</v>
      </c>
      <c r="D349">
        <f t="shared" ca="1" si="31"/>
        <v>0</v>
      </c>
      <c r="E349">
        <f t="shared" ca="1" si="31"/>
        <v>0</v>
      </c>
      <c r="F349">
        <f t="shared" ca="1" si="31"/>
        <v>0</v>
      </c>
      <c r="G349" s="9">
        <f t="shared" ca="1" si="31"/>
        <v>0</v>
      </c>
      <c r="H349" s="9" t="str">
        <f t="shared" ca="1" si="29"/>
        <v>薪酬总计</v>
      </c>
      <c r="I349" s="9" t="e">
        <f t="shared" si="28"/>
        <v>#REF!</v>
      </c>
    </row>
    <row r="350" spans="2:9">
      <c r="B350">
        <v>218</v>
      </c>
      <c r="C350">
        <f t="shared" ca="1" si="31"/>
        <v>0</v>
      </c>
      <c r="D350">
        <f t="shared" ca="1" si="31"/>
        <v>0</v>
      </c>
      <c r="E350">
        <f t="shared" ca="1" si="31"/>
        <v>0</v>
      </c>
      <c r="F350">
        <f t="shared" ca="1" si="31"/>
        <v>0</v>
      </c>
      <c r="G350" s="9">
        <f t="shared" ca="1" si="31"/>
        <v>0</v>
      </c>
      <c r="H350" s="9" t="str">
        <f t="shared" ca="1" si="29"/>
        <v>养老总计</v>
      </c>
      <c r="I350" s="9" t="e">
        <f t="shared" si="28"/>
        <v>#REF!</v>
      </c>
    </row>
    <row r="351" spans="2:9">
      <c r="B351">
        <v>219</v>
      </c>
      <c r="C351">
        <f t="shared" ca="1" si="31"/>
        <v>0</v>
      </c>
      <c r="D351">
        <f t="shared" ca="1" si="31"/>
        <v>0</v>
      </c>
      <c r="E351">
        <f t="shared" ca="1" si="31"/>
        <v>0</v>
      </c>
      <c r="F351">
        <f t="shared" ca="1" si="31"/>
        <v>0</v>
      </c>
      <c r="G351" s="9">
        <f t="shared" ca="1" si="31"/>
        <v>0</v>
      </c>
      <c r="H351" s="9" t="str">
        <f t="shared" ca="1" si="29"/>
        <v>失业总计</v>
      </c>
      <c r="I351" s="9" t="e">
        <f t="shared" si="28"/>
        <v>#REF!</v>
      </c>
    </row>
    <row r="352" spans="2:9">
      <c r="B352">
        <v>220</v>
      </c>
      <c r="C352">
        <f t="shared" ca="1" si="31"/>
        <v>0</v>
      </c>
      <c r="D352">
        <f t="shared" ca="1" si="31"/>
        <v>0</v>
      </c>
      <c r="E352">
        <f t="shared" ca="1" si="31"/>
        <v>0</v>
      </c>
      <c r="F352">
        <f t="shared" ca="1" si="31"/>
        <v>0</v>
      </c>
      <c r="G352" s="9">
        <f t="shared" ca="1" si="31"/>
        <v>0</v>
      </c>
      <c r="H352" s="9" t="str">
        <f t="shared" ca="1" si="29"/>
        <v>工伤总计</v>
      </c>
      <c r="I352" s="9" t="e">
        <f t="shared" si="28"/>
        <v>#REF!</v>
      </c>
    </row>
    <row r="353" spans="2:9">
      <c r="B353">
        <v>221</v>
      </c>
      <c r="C353">
        <f t="shared" ref="C353:G362" ca="1" si="32">OFFSET(B$2,INT(($B353-1)/9),0)</f>
        <v>0</v>
      </c>
      <c r="D353">
        <f t="shared" ca="1" si="32"/>
        <v>0</v>
      </c>
      <c r="E353">
        <f t="shared" ca="1" si="32"/>
        <v>0</v>
      </c>
      <c r="F353">
        <f t="shared" ca="1" si="32"/>
        <v>0</v>
      </c>
      <c r="G353" s="9">
        <f t="shared" ca="1" si="32"/>
        <v>0</v>
      </c>
      <c r="H353" s="9" t="str">
        <f t="shared" ca="1" si="29"/>
        <v>生育总计</v>
      </c>
      <c r="I353" s="9" t="e">
        <f t="shared" si="28"/>
        <v>#REF!</v>
      </c>
    </row>
    <row r="354" spans="2:9">
      <c r="B354">
        <v>222</v>
      </c>
      <c r="C354">
        <f t="shared" ca="1" si="32"/>
        <v>0</v>
      </c>
      <c r="D354">
        <f t="shared" ca="1" si="32"/>
        <v>0</v>
      </c>
      <c r="E354">
        <f t="shared" ca="1" si="32"/>
        <v>0</v>
      </c>
      <c r="F354">
        <f t="shared" ca="1" si="32"/>
        <v>0</v>
      </c>
      <c r="G354" s="9">
        <f t="shared" ca="1" si="32"/>
        <v>0</v>
      </c>
      <c r="H354" s="9" t="str">
        <f t="shared" ca="1" si="29"/>
        <v>医疗总计</v>
      </c>
      <c r="I354" s="9" t="e">
        <f t="shared" si="28"/>
        <v>#REF!</v>
      </c>
    </row>
    <row r="355" spans="2:9">
      <c r="B355">
        <v>223</v>
      </c>
      <c r="C355">
        <f t="shared" ca="1" si="32"/>
        <v>0</v>
      </c>
      <c r="D355">
        <f t="shared" ca="1" si="32"/>
        <v>0</v>
      </c>
      <c r="E355">
        <f t="shared" ca="1" si="32"/>
        <v>0</v>
      </c>
      <c r="F355">
        <f t="shared" ca="1" si="32"/>
        <v>0</v>
      </c>
      <c r="G355" s="9">
        <f t="shared" ca="1" si="32"/>
        <v>0</v>
      </c>
      <c r="H355" s="9" t="str">
        <f t="shared" ca="1" si="29"/>
        <v>住房公积金总计</v>
      </c>
      <c r="I355" s="9" t="e">
        <f t="shared" si="28"/>
        <v>#REF!</v>
      </c>
    </row>
    <row r="356" spans="2:9">
      <c r="B356">
        <v>224</v>
      </c>
      <c r="C356">
        <f t="shared" ca="1" si="32"/>
        <v>0</v>
      </c>
      <c r="D356">
        <f t="shared" ca="1" si="32"/>
        <v>0</v>
      </c>
      <c r="E356">
        <f t="shared" ca="1" si="32"/>
        <v>0</v>
      </c>
      <c r="F356">
        <f t="shared" ca="1" si="32"/>
        <v>0</v>
      </c>
      <c r="G356" s="9">
        <f t="shared" ca="1" si="32"/>
        <v>0</v>
      </c>
      <c r="H356" s="9" t="str">
        <f t="shared" ca="1" si="29"/>
        <v>补充住房公积金</v>
      </c>
      <c r="I356" s="9" t="e">
        <f t="shared" si="28"/>
        <v>#REF!</v>
      </c>
    </row>
    <row r="357" spans="2:9">
      <c r="B357">
        <v>225</v>
      </c>
      <c r="C357">
        <f t="shared" ca="1" si="32"/>
        <v>0</v>
      </c>
      <c r="D357">
        <f t="shared" ca="1" si="32"/>
        <v>0</v>
      </c>
      <c r="E357">
        <f t="shared" ca="1" si="32"/>
        <v>0</v>
      </c>
      <c r="F357">
        <f t="shared" ca="1" si="32"/>
        <v>0</v>
      </c>
      <c r="G357" s="9">
        <f t="shared" ca="1" si="32"/>
        <v>0</v>
      </c>
      <c r="H357" s="9" t="str">
        <f t="shared" ca="1" si="29"/>
        <v xml:space="preserve"> 管理费总计</v>
      </c>
      <c r="I357" s="9" t="e">
        <f t="shared" si="28"/>
        <v>#REF!</v>
      </c>
    </row>
    <row r="358" spans="2:9">
      <c r="B358">
        <v>226</v>
      </c>
      <c r="C358">
        <f t="shared" ca="1" si="32"/>
        <v>0</v>
      </c>
      <c r="D358">
        <f t="shared" ca="1" si="32"/>
        <v>0</v>
      </c>
      <c r="E358">
        <f t="shared" ca="1" si="32"/>
        <v>0</v>
      </c>
      <c r="F358">
        <f t="shared" ca="1" si="32"/>
        <v>0</v>
      </c>
      <c r="G358" s="9">
        <f t="shared" ca="1" si="32"/>
        <v>0</v>
      </c>
      <c r="H358" s="9" t="str">
        <f t="shared" ref="H358:H421" ca="1" si="33">OFFSET($G$1,0,MOD($B358-1,9))</f>
        <v>薪酬总计</v>
      </c>
      <c r="I358" s="9" t="e">
        <f t="shared" si="28"/>
        <v>#REF!</v>
      </c>
    </row>
    <row r="359" spans="2:9">
      <c r="B359">
        <v>227</v>
      </c>
      <c r="C359">
        <f t="shared" ca="1" si="32"/>
        <v>0</v>
      </c>
      <c r="D359">
        <f t="shared" ca="1" si="32"/>
        <v>0</v>
      </c>
      <c r="E359">
        <f t="shared" ca="1" si="32"/>
        <v>0</v>
      </c>
      <c r="F359">
        <f t="shared" ca="1" si="32"/>
        <v>0</v>
      </c>
      <c r="G359" s="9">
        <f t="shared" ca="1" si="32"/>
        <v>0</v>
      </c>
      <c r="H359" s="9" t="str">
        <f t="shared" ca="1" si="33"/>
        <v>养老总计</v>
      </c>
      <c r="I359" s="9" t="e">
        <f t="shared" si="28"/>
        <v>#REF!</v>
      </c>
    </row>
    <row r="360" spans="2:9">
      <c r="B360">
        <v>228</v>
      </c>
      <c r="C360">
        <f t="shared" ca="1" si="32"/>
        <v>0</v>
      </c>
      <c r="D360">
        <f t="shared" ca="1" si="32"/>
        <v>0</v>
      </c>
      <c r="E360">
        <f t="shared" ca="1" si="32"/>
        <v>0</v>
      </c>
      <c r="F360">
        <f t="shared" ca="1" si="32"/>
        <v>0</v>
      </c>
      <c r="G360" s="9">
        <f t="shared" ca="1" si="32"/>
        <v>0</v>
      </c>
      <c r="H360" s="9" t="str">
        <f t="shared" ca="1" si="33"/>
        <v>失业总计</v>
      </c>
      <c r="I360" s="9" t="e">
        <f t="shared" si="28"/>
        <v>#REF!</v>
      </c>
    </row>
    <row r="361" spans="2:9">
      <c r="B361">
        <v>229</v>
      </c>
      <c r="C361">
        <f t="shared" ca="1" si="32"/>
        <v>0</v>
      </c>
      <c r="D361">
        <f t="shared" ca="1" si="32"/>
        <v>0</v>
      </c>
      <c r="E361">
        <f t="shared" ca="1" si="32"/>
        <v>0</v>
      </c>
      <c r="F361">
        <f t="shared" ca="1" si="32"/>
        <v>0</v>
      </c>
      <c r="G361" s="9">
        <f t="shared" ca="1" si="32"/>
        <v>0</v>
      </c>
      <c r="H361" s="9" t="str">
        <f t="shared" ca="1" si="33"/>
        <v>工伤总计</v>
      </c>
      <c r="I361" s="9" t="e">
        <f t="shared" si="28"/>
        <v>#REF!</v>
      </c>
    </row>
    <row r="362" spans="2:9">
      <c r="B362">
        <v>230</v>
      </c>
      <c r="C362">
        <f t="shared" ca="1" si="32"/>
        <v>0</v>
      </c>
      <c r="D362">
        <f t="shared" ca="1" si="32"/>
        <v>0</v>
      </c>
      <c r="E362">
        <f t="shared" ca="1" si="32"/>
        <v>0</v>
      </c>
      <c r="F362">
        <f t="shared" ca="1" si="32"/>
        <v>0</v>
      </c>
      <c r="G362" s="9">
        <f t="shared" ca="1" si="32"/>
        <v>0</v>
      </c>
      <c r="H362" s="9" t="str">
        <f t="shared" ca="1" si="33"/>
        <v>生育总计</v>
      </c>
      <c r="I362" s="9" t="e">
        <f t="shared" si="28"/>
        <v>#REF!</v>
      </c>
    </row>
    <row r="363" spans="2:9">
      <c r="B363">
        <v>231</v>
      </c>
      <c r="C363">
        <f t="shared" ref="C363:G372" ca="1" si="34">OFFSET(B$2,INT(($B363-1)/9),0)</f>
        <v>0</v>
      </c>
      <c r="D363">
        <f t="shared" ca="1" si="34"/>
        <v>0</v>
      </c>
      <c r="E363">
        <f t="shared" ca="1" si="34"/>
        <v>0</v>
      </c>
      <c r="F363">
        <f t="shared" ca="1" si="34"/>
        <v>0</v>
      </c>
      <c r="G363" s="9">
        <f t="shared" ca="1" si="34"/>
        <v>0</v>
      </c>
      <c r="H363" s="9" t="str">
        <f t="shared" ca="1" si="33"/>
        <v>医疗总计</v>
      </c>
      <c r="I363" s="9" t="e">
        <f t="shared" si="28"/>
        <v>#REF!</v>
      </c>
    </row>
    <row r="364" spans="2:9">
      <c r="B364">
        <v>232</v>
      </c>
      <c r="C364">
        <f t="shared" ca="1" si="34"/>
        <v>0</v>
      </c>
      <c r="D364">
        <f t="shared" ca="1" si="34"/>
        <v>0</v>
      </c>
      <c r="E364">
        <f t="shared" ca="1" si="34"/>
        <v>0</v>
      </c>
      <c r="F364">
        <f t="shared" ca="1" si="34"/>
        <v>0</v>
      </c>
      <c r="G364" s="9">
        <f t="shared" ca="1" si="34"/>
        <v>0</v>
      </c>
      <c r="H364" s="9" t="str">
        <f t="shared" ca="1" si="33"/>
        <v>住房公积金总计</v>
      </c>
      <c r="I364" s="9" t="e">
        <f t="shared" si="28"/>
        <v>#REF!</v>
      </c>
    </row>
    <row r="365" spans="2:9">
      <c r="B365">
        <v>233</v>
      </c>
      <c r="C365">
        <f t="shared" ca="1" si="34"/>
        <v>0</v>
      </c>
      <c r="D365">
        <f t="shared" ca="1" si="34"/>
        <v>0</v>
      </c>
      <c r="E365">
        <f t="shared" ca="1" si="34"/>
        <v>0</v>
      </c>
      <c r="F365">
        <f t="shared" ca="1" si="34"/>
        <v>0</v>
      </c>
      <c r="G365" s="9">
        <f t="shared" ca="1" si="34"/>
        <v>0</v>
      </c>
      <c r="H365" s="9" t="str">
        <f t="shared" ca="1" si="33"/>
        <v>补充住房公积金</v>
      </c>
      <c r="I365" s="9" t="e">
        <f t="shared" si="28"/>
        <v>#REF!</v>
      </c>
    </row>
    <row r="366" spans="2:9">
      <c r="B366">
        <v>234</v>
      </c>
      <c r="C366">
        <f t="shared" ca="1" si="34"/>
        <v>0</v>
      </c>
      <c r="D366">
        <f t="shared" ca="1" si="34"/>
        <v>0</v>
      </c>
      <c r="E366">
        <f t="shared" ca="1" si="34"/>
        <v>0</v>
      </c>
      <c r="F366">
        <f t="shared" ca="1" si="34"/>
        <v>0</v>
      </c>
      <c r="G366" s="9">
        <f t="shared" ca="1" si="34"/>
        <v>0</v>
      </c>
      <c r="H366" s="9" t="str">
        <f t="shared" ca="1" si="33"/>
        <v xml:space="preserve"> 管理费总计</v>
      </c>
      <c r="I366" s="9" t="e">
        <f t="shared" si="28"/>
        <v>#REF!</v>
      </c>
    </row>
    <row r="367" spans="2:9">
      <c r="B367">
        <v>235</v>
      </c>
      <c r="C367">
        <f t="shared" ca="1" si="34"/>
        <v>0</v>
      </c>
      <c r="D367">
        <f t="shared" ca="1" si="34"/>
        <v>0</v>
      </c>
      <c r="E367">
        <f t="shared" ca="1" si="34"/>
        <v>0</v>
      </c>
      <c r="F367">
        <f t="shared" ca="1" si="34"/>
        <v>0</v>
      </c>
      <c r="G367" s="9">
        <f t="shared" ca="1" si="34"/>
        <v>0</v>
      </c>
      <c r="H367" s="9" t="str">
        <f t="shared" ca="1" si="33"/>
        <v>薪酬总计</v>
      </c>
      <c r="I367" s="9" t="e">
        <f t="shared" si="28"/>
        <v>#REF!</v>
      </c>
    </row>
    <row r="368" spans="2:9">
      <c r="B368">
        <v>236</v>
      </c>
      <c r="C368">
        <f t="shared" ca="1" si="34"/>
        <v>0</v>
      </c>
      <c r="D368">
        <f t="shared" ca="1" si="34"/>
        <v>0</v>
      </c>
      <c r="E368">
        <f t="shared" ca="1" si="34"/>
        <v>0</v>
      </c>
      <c r="F368">
        <f t="shared" ca="1" si="34"/>
        <v>0</v>
      </c>
      <c r="G368" s="9">
        <f t="shared" ca="1" si="34"/>
        <v>0</v>
      </c>
      <c r="H368" s="9" t="str">
        <f t="shared" ca="1" si="33"/>
        <v>养老总计</v>
      </c>
      <c r="I368" s="9" t="e">
        <f t="shared" si="28"/>
        <v>#REF!</v>
      </c>
    </row>
    <row r="369" spans="2:9">
      <c r="B369">
        <v>237</v>
      </c>
      <c r="C369">
        <f t="shared" ca="1" si="34"/>
        <v>0</v>
      </c>
      <c r="D369">
        <f t="shared" ca="1" si="34"/>
        <v>0</v>
      </c>
      <c r="E369">
        <f t="shared" ca="1" si="34"/>
        <v>0</v>
      </c>
      <c r="F369">
        <f t="shared" ca="1" si="34"/>
        <v>0</v>
      </c>
      <c r="G369" s="9">
        <f t="shared" ca="1" si="34"/>
        <v>0</v>
      </c>
      <c r="H369" s="9" t="str">
        <f t="shared" ca="1" si="33"/>
        <v>失业总计</v>
      </c>
      <c r="I369" s="9" t="e">
        <f t="shared" si="28"/>
        <v>#REF!</v>
      </c>
    </row>
    <row r="370" spans="2:9">
      <c r="B370">
        <v>238</v>
      </c>
      <c r="C370">
        <f t="shared" ca="1" si="34"/>
        <v>0</v>
      </c>
      <c r="D370">
        <f t="shared" ca="1" si="34"/>
        <v>0</v>
      </c>
      <c r="E370">
        <f t="shared" ca="1" si="34"/>
        <v>0</v>
      </c>
      <c r="F370">
        <f t="shared" ca="1" si="34"/>
        <v>0</v>
      </c>
      <c r="G370" s="9">
        <f t="shared" ca="1" si="34"/>
        <v>0</v>
      </c>
      <c r="H370" s="9" t="str">
        <f t="shared" ca="1" si="33"/>
        <v>工伤总计</v>
      </c>
      <c r="I370" s="9" t="e">
        <f t="shared" si="28"/>
        <v>#REF!</v>
      </c>
    </row>
    <row r="371" spans="2:9">
      <c r="B371">
        <v>239</v>
      </c>
      <c r="C371">
        <f t="shared" ca="1" si="34"/>
        <v>0</v>
      </c>
      <c r="D371">
        <f t="shared" ca="1" si="34"/>
        <v>0</v>
      </c>
      <c r="E371">
        <f t="shared" ca="1" si="34"/>
        <v>0</v>
      </c>
      <c r="F371">
        <f t="shared" ca="1" si="34"/>
        <v>0</v>
      </c>
      <c r="G371" s="9">
        <f t="shared" ca="1" si="34"/>
        <v>0</v>
      </c>
      <c r="H371" s="9" t="str">
        <f t="shared" ca="1" si="33"/>
        <v>生育总计</v>
      </c>
      <c r="I371" s="9" t="e">
        <f t="shared" si="28"/>
        <v>#REF!</v>
      </c>
    </row>
    <row r="372" spans="2:9">
      <c r="B372">
        <v>240</v>
      </c>
      <c r="C372">
        <f t="shared" ca="1" si="34"/>
        <v>0</v>
      </c>
      <c r="D372">
        <f t="shared" ca="1" si="34"/>
        <v>0</v>
      </c>
      <c r="E372">
        <f t="shared" ca="1" si="34"/>
        <v>0</v>
      </c>
      <c r="F372">
        <f t="shared" ca="1" si="34"/>
        <v>0</v>
      </c>
      <c r="G372" s="9">
        <f t="shared" ca="1" si="34"/>
        <v>0</v>
      </c>
      <c r="H372" s="9" t="str">
        <f t="shared" ca="1" si="33"/>
        <v>医疗总计</v>
      </c>
      <c r="I372" s="9" t="e">
        <f t="shared" si="28"/>
        <v>#REF!</v>
      </c>
    </row>
    <row r="373" spans="2:9">
      <c r="B373">
        <v>241</v>
      </c>
      <c r="C373">
        <f t="shared" ref="C373:G382" ca="1" si="35">OFFSET(B$2,INT(($B373-1)/9),0)</f>
        <v>0</v>
      </c>
      <c r="D373">
        <f t="shared" ca="1" si="35"/>
        <v>0</v>
      </c>
      <c r="E373">
        <f t="shared" ca="1" si="35"/>
        <v>0</v>
      </c>
      <c r="F373">
        <f t="shared" ca="1" si="35"/>
        <v>0</v>
      </c>
      <c r="G373" s="9">
        <f t="shared" ca="1" si="35"/>
        <v>0</v>
      </c>
      <c r="H373" s="9" t="str">
        <f t="shared" ca="1" si="33"/>
        <v>住房公积金总计</v>
      </c>
      <c r="I373" s="9" t="e">
        <f t="shared" si="28"/>
        <v>#REF!</v>
      </c>
    </row>
    <row r="374" spans="2:9">
      <c r="B374">
        <v>242</v>
      </c>
      <c r="C374">
        <f t="shared" ca="1" si="35"/>
        <v>0</v>
      </c>
      <c r="D374">
        <f t="shared" ca="1" si="35"/>
        <v>0</v>
      </c>
      <c r="E374">
        <f t="shared" ca="1" si="35"/>
        <v>0</v>
      </c>
      <c r="F374">
        <f t="shared" ca="1" si="35"/>
        <v>0</v>
      </c>
      <c r="G374" s="9">
        <f t="shared" ca="1" si="35"/>
        <v>0</v>
      </c>
      <c r="H374" s="9" t="str">
        <f t="shared" ca="1" si="33"/>
        <v>补充住房公积金</v>
      </c>
      <c r="I374" s="9" t="e">
        <f t="shared" si="28"/>
        <v>#REF!</v>
      </c>
    </row>
    <row r="375" spans="2:9">
      <c r="B375">
        <v>243</v>
      </c>
      <c r="C375">
        <f t="shared" ca="1" si="35"/>
        <v>0</v>
      </c>
      <c r="D375">
        <f t="shared" ca="1" si="35"/>
        <v>0</v>
      </c>
      <c r="E375">
        <f t="shared" ca="1" si="35"/>
        <v>0</v>
      </c>
      <c r="F375">
        <f t="shared" ca="1" si="35"/>
        <v>0</v>
      </c>
      <c r="G375" s="9">
        <f t="shared" ca="1" si="35"/>
        <v>0</v>
      </c>
      <c r="H375" s="9" t="str">
        <f t="shared" ca="1" si="33"/>
        <v xml:space="preserve"> 管理费总计</v>
      </c>
      <c r="I375" s="9" t="e">
        <f t="shared" si="28"/>
        <v>#REF!</v>
      </c>
    </row>
    <row r="376" spans="2:9">
      <c r="B376">
        <v>244</v>
      </c>
      <c r="C376">
        <f t="shared" ca="1" si="35"/>
        <v>0</v>
      </c>
      <c r="D376">
        <f t="shared" ca="1" si="35"/>
        <v>0</v>
      </c>
      <c r="E376">
        <f t="shared" ca="1" si="35"/>
        <v>0</v>
      </c>
      <c r="F376">
        <f t="shared" ca="1" si="35"/>
        <v>0</v>
      </c>
      <c r="G376" s="9">
        <f t="shared" ca="1" si="35"/>
        <v>0</v>
      </c>
      <c r="H376" s="9" t="str">
        <f t="shared" ca="1" si="33"/>
        <v>薪酬总计</v>
      </c>
      <c r="I376" s="9" t="e">
        <f t="shared" ref="I376:I401" si="36">INDEX($G$2:$R$15,INT(($B376-1)/9)+1,MOD($B376-1,9)+1)</f>
        <v>#REF!</v>
      </c>
    </row>
    <row r="377" spans="2:9">
      <c r="B377">
        <v>245</v>
      </c>
      <c r="C377">
        <f t="shared" ca="1" si="35"/>
        <v>0</v>
      </c>
      <c r="D377">
        <f t="shared" ca="1" si="35"/>
        <v>0</v>
      </c>
      <c r="E377">
        <f t="shared" ca="1" si="35"/>
        <v>0</v>
      </c>
      <c r="F377">
        <f t="shared" ca="1" si="35"/>
        <v>0</v>
      </c>
      <c r="G377" s="9">
        <f t="shared" ca="1" si="35"/>
        <v>0</v>
      </c>
      <c r="H377" s="9" t="str">
        <f t="shared" ca="1" si="33"/>
        <v>养老总计</v>
      </c>
      <c r="I377" s="9" t="e">
        <f t="shared" si="36"/>
        <v>#REF!</v>
      </c>
    </row>
    <row r="378" spans="2:9">
      <c r="B378">
        <v>246</v>
      </c>
      <c r="C378">
        <f t="shared" ca="1" si="35"/>
        <v>0</v>
      </c>
      <c r="D378">
        <f t="shared" ca="1" si="35"/>
        <v>0</v>
      </c>
      <c r="E378">
        <f t="shared" ca="1" si="35"/>
        <v>0</v>
      </c>
      <c r="F378">
        <f t="shared" ca="1" si="35"/>
        <v>0</v>
      </c>
      <c r="G378" s="9">
        <f t="shared" ca="1" si="35"/>
        <v>0</v>
      </c>
      <c r="H378" s="9" t="str">
        <f t="shared" ca="1" si="33"/>
        <v>失业总计</v>
      </c>
      <c r="I378" s="9" t="e">
        <f t="shared" si="36"/>
        <v>#REF!</v>
      </c>
    </row>
    <row r="379" spans="2:9">
      <c r="B379">
        <v>247</v>
      </c>
      <c r="C379">
        <f t="shared" ca="1" si="35"/>
        <v>0</v>
      </c>
      <c r="D379">
        <f t="shared" ca="1" si="35"/>
        <v>0</v>
      </c>
      <c r="E379">
        <f t="shared" ca="1" si="35"/>
        <v>0</v>
      </c>
      <c r="F379">
        <f t="shared" ca="1" si="35"/>
        <v>0</v>
      </c>
      <c r="G379" s="9">
        <f t="shared" ca="1" si="35"/>
        <v>0</v>
      </c>
      <c r="H379" s="9" t="str">
        <f t="shared" ca="1" si="33"/>
        <v>工伤总计</v>
      </c>
      <c r="I379" s="9" t="e">
        <f t="shared" si="36"/>
        <v>#REF!</v>
      </c>
    </row>
    <row r="380" spans="2:9">
      <c r="B380">
        <v>248</v>
      </c>
      <c r="C380">
        <f t="shared" ca="1" si="35"/>
        <v>0</v>
      </c>
      <c r="D380">
        <f t="shared" ca="1" si="35"/>
        <v>0</v>
      </c>
      <c r="E380">
        <f t="shared" ca="1" si="35"/>
        <v>0</v>
      </c>
      <c r="F380">
        <f t="shared" ca="1" si="35"/>
        <v>0</v>
      </c>
      <c r="G380" s="9">
        <f t="shared" ca="1" si="35"/>
        <v>0</v>
      </c>
      <c r="H380" s="9" t="str">
        <f t="shared" ca="1" si="33"/>
        <v>生育总计</v>
      </c>
      <c r="I380" s="9" t="e">
        <f t="shared" si="36"/>
        <v>#REF!</v>
      </c>
    </row>
    <row r="381" spans="2:9">
      <c r="B381">
        <v>249</v>
      </c>
      <c r="C381">
        <f t="shared" ca="1" si="35"/>
        <v>0</v>
      </c>
      <c r="D381">
        <f t="shared" ca="1" si="35"/>
        <v>0</v>
      </c>
      <c r="E381">
        <f t="shared" ca="1" si="35"/>
        <v>0</v>
      </c>
      <c r="F381">
        <f t="shared" ca="1" si="35"/>
        <v>0</v>
      </c>
      <c r="G381" s="9">
        <f t="shared" ca="1" si="35"/>
        <v>0</v>
      </c>
      <c r="H381" s="9" t="str">
        <f t="shared" ca="1" si="33"/>
        <v>医疗总计</v>
      </c>
      <c r="I381" s="9" t="e">
        <f t="shared" si="36"/>
        <v>#REF!</v>
      </c>
    </row>
    <row r="382" spans="2:9">
      <c r="B382">
        <v>250</v>
      </c>
      <c r="C382">
        <f t="shared" ca="1" si="35"/>
        <v>0</v>
      </c>
      <c r="D382">
        <f t="shared" ca="1" si="35"/>
        <v>0</v>
      </c>
      <c r="E382">
        <f t="shared" ca="1" si="35"/>
        <v>0</v>
      </c>
      <c r="F382">
        <f t="shared" ca="1" si="35"/>
        <v>0</v>
      </c>
      <c r="G382" s="9">
        <f t="shared" ca="1" si="35"/>
        <v>0</v>
      </c>
      <c r="H382" s="9" t="str">
        <f t="shared" ca="1" si="33"/>
        <v>住房公积金总计</v>
      </c>
      <c r="I382" s="9" t="e">
        <f t="shared" si="36"/>
        <v>#REF!</v>
      </c>
    </row>
    <row r="383" spans="2:9">
      <c r="B383">
        <v>251</v>
      </c>
      <c r="C383">
        <f t="shared" ref="C383:G383" ca="1" si="37">OFFSET(B$2,INT(($B383-1)/9),0)</f>
        <v>0</v>
      </c>
      <c r="D383">
        <f t="shared" ca="1" si="37"/>
        <v>0</v>
      </c>
      <c r="E383">
        <f t="shared" ca="1" si="37"/>
        <v>0</v>
      </c>
      <c r="F383">
        <f t="shared" ca="1" si="37"/>
        <v>0</v>
      </c>
      <c r="G383" s="9">
        <f t="shared" ca="1" si="37"/>
        <v>0</v>
      </c>
      <c r="H383" s="9" t="str">
        <f t="shared" ca="1" si="33"/>
        <v>补充住房公积金</v>
      </c>
      <c r="I383" s="9" t="e">
        <f t="shared" si="36"/>
        <v>#REF!</v>
      </c>
    </row>
    <row r="384" spans="2:9">
      <c r="B384">
        <v>252</v>
      </c>
      <c r="C384">
        <f t="shared" ref="C384:G399" ca="1" si="38">OFFSET(B$2,INT(($B384-1)/9),0)</f>
        <v>0</v>
      </c>
      <c r="D384">
        <f t="shared" ca="1" si="38"/>
        <v>0</v>
      </c>
      <c r="E384">
        <f t="shared" ca="1" si="38"/>
        <v>0</v>
      </c>
      <c r="F384">
        <f t="shared" ca="1" si="38"/>
        <v>0</v>
      </c>
      <c r="G384" s="9">
        <f t="shared" ca="1" si="38"/>
        <v>0</v>
      </c>
      <c r="H384" s="9" t="str">
        <f t="shared" ca="1" si="33"/>
        <v xml:space="preserve"> 管理费总计</v>
      </c>
      <c r="I384" s="9" t="e">
        <f t="shared" si="36"/>
        <v>#REF!</v>
      </c>
    </row>
    <row r="385" spans="2:9">
      <c r="B385">
        <v>253</v>
      </c>
      <c r="C385">
        <f t="shared" ca="1" si="38"/>
        <v>0</v>
      </c>
      <c r="D385">
        <f t="shared" ca="1" si="38"/>
        <v>0</v>
      </c>
      <c r="E385">
        <f t="shared" ca="1" si="38"/>
        <v>0</v>
      </c>
      <c r="F385">
        <f t="shared" ca="1" si="38"/>
        <v>0</v>
      </c>
      <c r="G385" s="9">
        <f t="shared" ca="1" si="38"/>
        <v>0</v>
      </c>
      <c r="H385" s="9" t="str">
        <f t="shared" ca="1" si="33"/>
        <v>薪酬总计</v>
      </c>
      <c r="I385" s="9" t="e">
        <f t="shared" si="36"/>
        <v>#REF!</v>
      </c>
    </row>
    <row r="386" spans="2:9">
      <c r="B386">
        <v>254</v>
      </c>
      <c r="C386">
        <f t="shared" ca="1" si="38"/>
        <v>0</v>
      </c>
      <c r="D386">
        <f t="shared" ca="1" si="38"/>
        <v>0</v>
      </c>
      <c r="E386">
        <f t="shared" ca="1" si="38"/>
        <v>0</v>
      </c>
      <c r="F386">
        <f t="shared" ca="1" si="38"/>
        <v>0</v>
      </c>
      <c r="G386" s="9">
        <f t="shared" ca="1" si="38"/>
        <v>0</v>
      </c>
      <c r="H386" s="9" t="str">
        <f t="shared" ca="1" si="33"/>
        <v>养老总计</v>
      </c>
      <c r="I386" s="9" t="e">
        <f t="shared" si="36"/>
        <v>#REF!</v>
      </c>
    </row>
    <row r="387" spans="2:9">
      <c r="B387">
        <v>255</v>
      </c>
      <c r="C387">
        <f t="shared" ca="1" si="38"/>
        <v>0</v>
      </c>
      <c r="D387">
        <f t="shared" ca="1" si="38"/>
        <v>0</v>
      </c>
      <c r="E387">
        <f t="shared" ca="1" si="38"/>
        <v>0</v>
      </c>
      <c r="F387">
        <f t="shared" ca="1" si="38"/>
        <v>0</v>
      </c>
      <c r="G387" s="9">
        <f t="shared" ca="1" si="38"/>
        <v>0</v>
      </c>
      <c r="H387" s="9" t="str">
        <f t="shared" ca="1" si="33"/>
        <v>失业总计</v>
      </c>
      <c r="I387" s="9" t="e">
        <f t="shared" si="36"/>
        <v>#REF!</v>
      </c>
    </row>
    <row r="388" spans="2:9">
      <c r="B388">
        <v>256</v>
      </c>
      <c r="C388">
        <f t="shared" ca="1" si="38"/>
        <v>0</v>
      </c>
      <c r="D388">
        <f t="shared" ca="1" si="38"/>
        <v>0</v>
      </c>
      <c r="E388">
        <f t="shared" ca="1" si="38"/>
        <v>0</v>
      </c>
      <c r="F388">
        <f t="shared" ca="1" si="38"/>
        <v>0</v>
      </c>
      <c r="G388" s="9">
        <f t="shared" ca="1" si="38"/>
        <v>0</v>
      </c>
      <c r="H388" s="9" t="str">
        <f t="shared" ca="1" si="33"/>
        <v>工伤总计</v>
      </c>
      <c r="I388" s="9" t="e">
        <f t="shared" si="36"/>
        <v>#REF!</v>
      </c>
    </row>
    <row r="389" spans="2:9">
      <c r="B389">
        <v>257</v>
      </c>
      <c r="C389">
        <f t="shared" ca="1" si="38"/>
        <v>0</v>
      </c>
      <c r="D389">
        <f t="shared" ca="1" si="38"/>
        <v>0</v>
      </c>
      <c r="E389">
        <f t="shared" ca="1" si="38"/>
        <v>0</v>
      </c>
      <c r="F389">
        <f t="shared" ca="1" si="38"/>
        <v>0</v>
      </c>
      <c r="G389" s="9">
        <f t="shared" ca="1" si="38"/>
        <v>0</v>
      </c>
      <c r="H389" s="9" t="str">
        <f t="shared" ca="1" si="33"/>
        <v>生育总计</v>
      </c>
      <c r="I389" s="9" t="e">
        <f t="shared" si="36"/>
        <v>#REF!</v>
      </c>
    </row>
    <row r="390" spans="2:9">
      <c r="B390">
        <v>258</v>
      </c>
      <c r="C390">
        <f t="shared" ca="1" si="38"/>
        <v>0</v>
      </c>
      <c r="D390">
        <f t="shared" ca="1" si="38"/>
        <v>0</v>
      </c>
      <c r="E390">
        <f t="shared" ca="1" si="38"/>
        <v>0</v>
      </c>
      <c r="F390">
        <f t="shared" ca="1" si="38"/>
        <v>0</v>
      </c>
      <c r="G390" s="9">
        <f t="shared" ca="1" si="38"/>
        <v>0</v>
      </c>
      <c r="H390" s="9" t="str">
        <f t="shared" ca="1" si="33"/>
        <v>医疗总计</v>
      </c>
      <c r="I390" s="9" t="e">
        <f t="shared" si="36"/>
        <v>#REF!</v>
      </c>
    </row>
    <row r="391" spans="2:9">
      <c r="B391">
        <v>259</v>
      </c>
      <c r="C391">
        <f t="shared" ca="1" si="38"/>
        <v>0</v>
      </c>
      <c r="D391">
        <f t="shared" ca="1" si="38"/>
        <v>0</v>
      </c>
      <c r="E391">
        <f t="shared" ca="1" si="38"/>
        <v>0</v>
      </c>
      <c r="F391">
        <f t="shared" ca="1" si="38"/>
        <v>0</v>
      </c>
      <c r="G391" s="9">
        <f t="shared" ca="1" si="38"/>
        <v>0</v>
      </c>
      <c r="H391" s="9" t="str">
        <f t="shared" ca="1" si="33"/>
        <v>住房公积金总计</v>
      </c>
      <c r="I391" s="9" t="e">
        <f t="shared" si="36"/>
        <v>#REF!</v>
      </c>
    </row>
    <row r="392" spans="2:9">
      <c r="B392">
        <v>260</v>
      </c>
      <c r="C392">
        <f t="shared" ca="1" si="38"/>
        <v>0</v>
      </c>
      <c r="D392">
        <f t="shared" ca="1" si="38"/>
        <v>0</v>
      </c>
      <c r="E392">
        <f t="shared" ca="1" si="38"/>
        <v>0</v>
      </c>
      <c r="F392">
        <f t="shared" ca="1" si="38"/>
        <v>0</v>
      </c>
      <c r="G392" s="9">
        <f t="shared" ca="1" si="38"/>
        <v>0</v>
      </c>
      <c r="H392" s="9" t="str">
        <f t="shared" ca="1" si="33"/>
        <v>补充住房公积金</v>
      </c>
      <c r="I392" s="9" t="e">
        <f t="shared" si="36"/>
        <v>#REF!</v>
      </c>
    </row>
    <row r="393" spans="2:9">
      <c r="B393">
        <v>261</v>
      </c>
      <c r="C393">
        <f t="shared" ca="1" si="38"/>
        <v>0</v>
      </c>
      <c r="D393">
        <f t="shared" ca="1" si="38"/>
        <v>0</v>
      </c>
      <c r="E393">
        <f t="shared" ca="1" si="38"/>
        <v>0</v>
      </c>
      <c r="F393">
        <f t="shared" ca="1" si="38"/>
        <v>0</v>
      </c>
      <c r="G393" s="9">
        <f t="shared" ca="1" si="38"/>
        <v>0</v>
      </c>
      <c r="H393" s="9" t="str">
        <f t="shared" ca="1" si="33"/>
        <v xml:space="preserve"> 管理费总计</v>
      </c>
      <c r="I393" s="9" t="e">
        <f t="shared" si="36"/>
        <v>#REF!</v>
      </c>
    </row>
    <row r="394" spans="2:9">
      <c r="B394">
        <v>262</v>
      </c>
      <c r="C394">
        <f t="shared" ca="1" si="38"/>
        <v>0</v>
      </c>
      <c r="D394">
        <f t="shared" ca="1" si="38"/>
        <v>0</v>
      </c>
      <c r="E394">
        <f t="shared" ca="1" si="38"/>
        <v>0</v>
      </c>
      <c r="F394">
        <f t="shared" ca="1" si="38"/>
        <v>0</v>
      </c>
      <c r="G394" s="9">
        <f t="shared" ca="1" si="38"/>
        <v>0</v>
      </c>
      <c r="H394" s="9" t="str">
        <f t="shared" ca="1" si="33"/>
        <v>薪酬总计</v>
      </c>
      <c r="I394" s="9" t="e">
        <f t="shared" si="36"/>
        <v>#REF!</v>
      </c>
    </row>
    <row r="395" spans="2:9">
      <c r="B395">
        <v>263</v>
      </c>
      <c r="C395">
        <f t="shared" ca="1" si="38"/>
        <v>0</v>
      </c>
      <c r="D395">
        <f t="shared" ca="1" si="38"/>
        <v>0</v>
      </c>
      <c r="E395">
        <f t="shared" ca="1" si="38"/>
        <v>0</v>
      </c>
      <c r="F395">
        <f t="shared" ca="1" si="38"/>
        <v>0</v>
      </c>
      <c r="G395" s="9">
        <f t="shared" ca="1" si="38"/>
        <v>0</v>
      </c>
      <c r="H395" s="9" t="str">
        <f t="shared" ca="1" si="33"/>
        <v>养老总计</v>
      </c>
      <c r="I395" s="9" t="e">
        <f t="shared" si="36"/>
        <v>#REF!</v>
      </c>
    </row>
    <row r="396" spans="2:9">
      <c r="B396">
        <v>264</v>
      </c>
      <c r="C396">
        <f t="shared" ca="1" si="38"/>
        <v>0</v>
      </c>
      <c r="D396">
        <f t="shared" ca="1" si="38"/>
        <v>0</v>
      </c>
      <c r="E396">
        <f t="shared" ca="1" si="38"/>
        <v>0</v>
      </c>
      <c r="F396">
        <f t="shared" ca="1" si="38"/>
        <v>0</v>
      </c>
      <c r="G396" s="9">
        <f t="shared" ca="1" si="38"/>
        <v>0</v>
      </c>
      <c r="H396" s="9" t="str">
        <f t="shared" ca="1" si="33"/>
        <v>失业总计</v>
      </c>
      <c r="I396" s="9" t="e">
        <f t="shared" si="36"/>
        <v>#REF!</v>
      </c>
    </row>
    <row r="397" spans="2:9">
      <c r="B397">
        <v>265</v>
      </c>
      <c r="C397">
        <f t="shared" ca="1" si="38"/>
        <v>0</v>
      </c>
      <c r="D397">
        <f t="shared" ca="1" si="38"/>
        <v>0</v>
      </c>
      <c r="E397">
        <f t="shared" ca="1" si="38"/>
        <v>0</v>
      </c>
      <c r="F397">
        <f t="shared" ca="1" si="38"/>
        <v>0</v>
      </c>
      <c r="G397" s="9">
        <f t="shared" ca="1" si="38"/>
        <v>0</v>
      </c>
      <c r="H397" s="9" t="str">
        <f t="shared" ca="1" si="33"/>
        <v>工伤总计</v>
      </c>
      <c r="I397" s="9" t="e">
        <f t="shared" si="36"/>
        <v>#REF!</v>
      </c>
    </row>
    <row r="398" spans="2:9">
      <c r="B398">
        <v>266</v>
      </c>
      <c r="C398">
        <f t="shared" ca="1" si="38"/>
        <v>0</v>
      </c>
      <c r="D398">
        <f t="shared" ca="1" si="38"/>
        <v>0</v>
      </c>
      <c r="E398">
        <f t="shared" ca="1" si="38"/>
        <v>0</v>
      </c>
      <c r="F398">
        <f t="shared" ca="1" si="38"/>
        <v>0</v>
      </c>
      <c r="G398" s="9">
        <f t="shared" ca="1" si="38"/>
        <v>0</v>
      </c>
      <c r="H398" s="9" t="str">
        <f t="shared" ca="1" si="33"/>
        <v>生育总计</v>
      </c>
      <c r="I398" s="9" t="e">
        <f t="shared" si="36"/>
        <v>#REF!</v>
      </c>
    </row>
    <row r="399" spans="2:9">
      <c r="B399">
        <v>267</v>
      </c>
      <c r="C399">
        <f t="shared" ca="1" si="38"/>
        <v>0</v>
      </c>
      <c r="D399">
        <f t="shared" ca="1" si="38"/>
        <v>0</v>
      </c>
      <c r="E399">
        <f t="shared" ca="1" si="38"/>
        <v>0</v>
      </c>
      <c r="F399">
        <f t="shared" ca="1" si="38"/>
        <v>0</v>
      </c>
      <c r="G399" s="9">
        <f t="shared" ca="1" si="38"/>
        <v>0</v>
      </c>
      <c r="H399" s="9" t="str">
        <f t="shared" ca="1" si="33"/>
        <v>医疗总计</v>
      </c>
      <c r="I399" s="9" t="e">
        <f t="shared" si="36"/>
        <v>#REF!</v>
      </c>
    </row>
    <row r="400" spans="2:9">
      <c r="B400">
        <v>268</v>
      </c>
      <c r="C400">
        <f t="shared" ref="C400:F403" ca="1" si="39">OFFSET(B$2,INT(($B400-1)/9),0)</f>
        <v>0</v>
      </c>
      <c r="D400">
        <f t="shared" ca="1" si="39"/>
        <v>0</v>
      </c>
      <c r="E400">
        <f t="shared" ca="1" si="39"/>
        <v>0</v>
      </c>
      <c r="F400">
        <f t="shared" ca="1" si="39"/>
        <v>0</v>
      </c>
      <c r="G400" s="9">
        <f ca="1">OFFSET(F$2,INT(($B400-1)/9),0)</f>
        <v>0</v>
      </c>
      <c r="H400" s="9" t="str">
        <f t="shared" ca="1" si="33"/>
        <v>住房公积金总计</v>
      </c>
      <c r="I400" s="9" t="e">
        <f t="shared" si="36"/>
        <v>#REF!</v>
      </c>
    </row>
    <row r="401" spans="2:9">
      <c r="B401">
        <v>269</v>
      </c>
      <c r="C401">
        <f t="shared" ca="1" si="39"/>
        <v>0</v>
      </c>
      <c r="D401">
        <f t="shared" ca="1" si="39"/>
        <v>0</v>
      </c>
      <c r="E401">
        <f t="shared" ca="1" si="39"/>
        <v>0</v>
      </c>
      <c r="F401">
        <f t="shared" ca="1" si="39"/>
        <v>0</v>
      </c>
      <c r="G401" s="9">
        <f ca="1">OFFSET(F$2,INT(($B401-1)/9),0)</f>
        <v>0</v>
      </c>
      <c r="H401" s="9" t="str">
        <f t="shared" ca="1" si="33"/>
        <v>补充住房公积金</v>
      </c>
      <c r="I401" s="9" t="e">
        <f t="shared" si="36"/>
        <v>#REF!</v>
      </c>
    </row>
    <row r="402" spans="2:9">
      <c r="B402">
        <v>270</v>
      </c>
      <c r="C402">
        <f t="shared" ca="1" si="39"/>
        <v>0</v>
      </c>
      <c r="D402">
        <f t="shared" ca="1" si="39"/>
        <v>0</v>
      </c>
      <c r="E402">
        <f t="shared" ca="1" si="39"/>
        <v>0</v>
      </c>
      <c r="F402">
        <f t="shared" ca="1" si="39"/>
        <v>0</v>
      </c>
      <c r="G402" s="9">
        <f ca="1">OFFSET(F$2,INT(($B402-1)/9),0)</f>
        <v>0</v>
      </c>
      <c r="H402" s="9" t="str">
        <f t="shared" ca="1" si="33"/>
        <v xml:space="preserve"> 管理费总计</v>
      </c>
      <c r="I402" s="9">
        <f t="shared" ref="I402:I438" si="40">INDEX($G$2:$R$100,INT(($B402-1)/9)+1,MOD($B402-1,9)+1)</f>
        <v>0</v>
      </c>
    </row>
    <row r="403" spans="2:9">
      <c r="B403">
        <v>271</v>
      </c>
      <c r="C403">
        <f t="shared" ca="1" si="39"/>
        <v>0</v>
      </c>
      <c r="D403">
        <f t="shared" ca="1" si="39"/>
        <v>0</v>
      </c>
      <c r="E403">
        <f t="shared" ca="1" si="39"/>
        <v>0</v>
      </c>
      <c r="G403" s="9">
        <f ca="1">OFFSET(F$2,INT(($B403-1)/9),0)</f>
        <v>0</v>
      </c>
      <c r="H403" s="9" t="str">
        <f t="shared" ca="1" si="33"/>
        <v>薪酬总计</v>
      </c>
      <c r="I403" s="9">
        <f t="shared" si="40"/>
        <v>0</v>
      </c>
    </row>
    <row r="404" spans="2:9">
      <c r="B404">
        <v>272</v>
      </c>
      <c r="C404">
        <f t="shared" ref="C404:C428" ca="1" si="41">OFFSET(B$2,INT(($B404-1)/9),0)</f>
        <v>0</v>
      </c>
      <c r="D404">
        <f t="shared" ref="D404:D428" ca="1" si="42">OFFSET(C$2,INT(($B404-1)/9),0)</f>
        <v>0</v>
      </c>
      <c r="E404">
        <f t="shared" ref="E404:E428" ca="1" si="43">OFFSET(D$2,INT(($B404-1)/9),0)</f>
        <v>0</v>
      </c>
      <c r="G404" s="9">
        <f t="shared" ref="G404:G428" ca="1" si="44">OFFSET(F$2,INT(($B404-1)/9),0)</f>
        <v>0</v>
      </c>
      <c r="H404" s="9" t="str">
        <f t="shared" ca="1" si="33"/>
        <v>养老总计</v>
      </c>
      <c r="I404" s="9">
        <f t="shared" si="40"/>
        <v>0</v>
      </c>
    </row>
    <row r="405" spans="2:9">
      <c r="B405">
        <v>273</v>
      </c>
      <c r="C405">
        <f t="shared" ca="1" si="41"/>
        <v>0</v>
      </c>
      <c r="D405">
        <f t="shared" ca="1" si="42"/>
        <v>0</v>
      </c>
      <c r="E405">
        <f t="shared" ca="1" si="43"/>
        <v>0</v>
      </c>
      <c r="G405" s="9">
        <f t="shared" ca="1" si="44"/>
        <v>0</v>
      </c>
      <c r="H405" s="9" t="str">
        <f t="shared" ca="1" si="33"/>
        <v>失业总计</v>
      </c>
      <c r="I405" s="9">
        <f t="shared" si="40"/>
        <v>0</v>
      </c>
    </row>
    <row r="406" spans="2:9">
      <c r="B406">
        <v>274</v>
      </c>
      <c r="C406">
        <f t="shared" ca="1" si="41"/>
        <v>0</v>
      </c>
      <c r="D406">
        <f t="shared" ca="1" si="42"/>
        <v>0</v>
      </c>
      <c r="E406">
        <f t="shared" ca="1" si="43"/>
        <v>0</v>
      </c>
      <c r="G406" s="9">
        <f t="shared" ca="1" si="44"/>
        <v>0</v>
      </c>
      <c r="H406" s="9" t="str">
        <f t="shared" ca="1" si="33"/>
        <v>工伤总计</v>
      </c>
      <c r="I406" s="9">
        <f t="shared" si="40"/>
        <v>0</v>
      </c>
    </row>
    <row r="407" spans="2:9">
      <c r="B407">
        <v>275</v>
      </c>
      <c r="C407">
        <f t="shared" ca="1" si="41"/>
        <v>0</v>
      </c>
      <c r="D407">
        <f t="shared" ca="1" si="42"/>
        <v>0</v>
      </c>
      <c r="E407">
        <f t="shared" ca="1" si="43"/>
        <v>0</v>
      </c>
      <c r="G407" s="9">
        <f t="shared" ca="1" si="44"/>
        <v>0</v>
      </c>
      <c r="H407" s="9" t="str">
        <f t="shared" ca="1" si="33"/>
        <v>生育总计</v>
      </c>
      <c r="I407" s="9">
        <f t="shared" si="40"/>
        <v>0</v>
      </c>
    </row>
    <row r="408" spans="2:9">
      <c r="B408">
        <v>276</v>
      </c>
      <c r="C408">
        <f t="shared" ca="1" si="41"/>
        <v>0</v>
      </c>
      <c r="D408">
        <f t="shared" ca="1" si="42"/>
        <v>0</v>
      </c>
      <c r="E408">
        <f t="shared" ca="1" si="43"/>
        <v>0</v>
      </c>
      <c r="G408" s="9">
        <f t="shared" ca="1" si="44"/>
        <v>0</v>
      </c>
      <c r="H408" s="9" t="str">
        <f t="shared" ca="1" si="33"/>
        <v>医疗总计</v>
      </c>
      <c r="I408" s="9">
        <f t="shared" si="40"/>
        <v>0</v>
      </c>
    </row>
    <row r="409" spans="2:9">
      <c r="B409">
        <v>277</v>
      </c>
      <c r="C409">
        <f t="shared" ca="1" si="41"/>
        <v>0</v>
      </c>
      <c r="D409">
        <f t="shared" ca="1" si="42"/>
        <v>0</v>
      </c>
      <c r="E409">
        <f t="shared" ca="1" si="43"/>
        <v>0</v>
      </c>
      <c r="G409" s="9">
        <f t="shared" ca="1" si="44"/>
        <v>0</v>
      </c>
      <c r="H409" s="9" t="str">
        <f t="shared" ca="1" si="33"/>
        <v>住房公积金总计</v>
      </c>
      <c r="I409" s="9">
        <f t="shared" si="40"/>
        <v>0</v>
      </c>
    </row>
    <row r="410" spans="2:9">
      <c r="B410">
        <v>278</v>
      </c>
      <c r="C410">
        <f t="shared" ca="1" si="41"/>
        <v>0</v>
      </c>
      <c r="D410">
        <f t="shared" ca="1" si="42"/>
        <v>0</v>
      </c>
      <c r="E410">
        <f t="shared" ca="1" si="43"/>
        <v>0</v>
      </c>
      <c r="G410" s="9">
        <f t="shared" ca="1" si="44"/>
        <v>0</v>
      </c>
      <c r="H410" s="9" t="str">
        <f t="shared" ca="1" si="33"/>
        <v>补充住房公积金</v>
      </c>
      <c r="I410" s="9">
        <f t="shared" si="40"/>
        <v>0</v>
      </c>
    </row>
    <row r="411" spans="2:9">
      <c r="B411">
        <v>279</v>
      </c>
      <c r="C411">
        <f t="shared" ca="1" si="41"/>
        <v>0</v>
      </c>
      <c r="D411">
        <f t="shared" ca="1" si="42"/>
        <v>0</v>
      </c>
      <c r="E411">
        <f t="shared" ca="1" si="43"/>
        <v>0</v>
      </c>
      <c r="G411" s="9">
        <f t="shared" ca="1" si="44"/>
        <v>0</v>
      </c>
      <c r="H411" s="9" t="str">
        <f t="shared" ca="1" si="33"/>
        <v xml:space="preserve"> 管理费总计</v>
      </c>
      <c r="I411" s="9">
        <f t="shared" si="40"/>
        <v>0</v>
      </c>
    </row>
    <row r="412" spans="2:9">
      <c r="B412">
        <v>280</v>
      </c>
      <c r="C412">
        <f t="shared" ca="1" si="41"/>
        <v>0</v>
      </c>
      <c r="D412">
        <f t="shared" ca="1" si="42"/>
        <v>0</v>
      </c>
      <c r="E412">
        <f t="shared" ca="1" si="43"/>
        <v>0</v>
      </c>
      <c r="G412" s="9">
        <f t="shared" ca="1" si="44"/>
        <v>0</v>
      </c>
      <c r="H412" s="9" t="str">
        <f t="shared" ca="1" si="33"/>
        <v>薪酬总计</v>
      </c>
      <c r="I412" s="9">
        <f t="shared" si="40"/>
        <v>0</v>
      </c>
    </row>
    <row r="413" spans="2:9">
      <c r="B413">
        <v>281</v>
      </c>
      <c r="C413">
        <f t="shared" ca="1" si="41"/>
        <v>0</v>
      </c>
      <c r="D413">
        <f t="shared" ca="1" si="42"/>
        <v>0</v>
      </c>
      <c r="E413">
        <f t="shared" ca="1" si="43"/>
        <v>0</v>
      </c>
      <c r="G413" s="9">
        <f t="shared" ca="1" si="44"/>
        <v>0</v>
      </c>
      <c r="H413" s="9" t="str">
        <f t="shared" ca="1" si="33"/>
        <v>养老总计</v>
      </c>
      <c r="I413" s="9">
        <f t="shared" si="40"/>
        <v>0</v>
      </c>
    </row>
    <row r="414" spans="2:9">
      <c r="B414">
        <v>282</v>
      </c>
      <c r="C414">
        <f t="shared" ca="1" si="41"/>
        <v>0</v>
      </c>
      <c r="D414">
        <f t="shared" ca="1" si="42"/>
        <v>0</v>
      </c>
      <c r="E414">
        <f t="shared" ca="1" si="43"/>
        <v>0</v>
      </c>
      <c r="G414" s="9">
        <f t="shared" ca="1" si="44"/>
        <v>0</v>
      </c>
      <c r="H414" s="9" t="str">
        <f t="shared" ca="1" si="33"/>
        <v>失业总计</v>
      </c>
      <c r="I414" s="9">
        <f t="shared" si="40"/>
        <v>0</v>
      </c>
    </row>
    <row r="415" spans="2:9">
      <c r="B415">
        <v>283</v>
      </c>
      <c r="C415">
        <f t="shared" ca="1" si="41"/>
        <v>0</v>
      </c>
      <c r="D415">
        <f t="shared" ca="1" si="42"/>
        <v>0</v>
      </c>
      <c r="E415">
        <f t="shared" ca="1" si="43"/>
        <v>0</v>
      </c>
      <c r="G415" s="9">
        <f t="shared" ca="1" si="44"/>
        <v>0</v>
      </c>
      <c r="H415" s="9" t="str">
        <f t="shared" ca="1" si="33"/>
        <v>工伤总计</v>
      </c>
      <c r="I415" s="9">
        <f t="shared" si="40"/>
        <v>0</v>
      </c>
    </row>
    <row r="416" spans="2:9">
      <c r="B416">
        <v>284</v>
      </c>
      <c r="C416">
        <f t="shared" ca="1" si="41"/>
        <v>0</v>
      </c>
      <c r="D416">
        <f t="shared" ca="1" si="42"/>
        <v>0</v>
      </c>
      <c r="E416">
        <f t="shared" ca="1" si="43"/>
        <v>0</v>
      </c>
      <c r="G416" s="9">
        <f t="shared" ca="1" si="44"/>
        <v>0</v>
      </c>
      <c r="H416" s="9" t="str">
        <f t="shared" ca="1" si="33"/>
        <v>生育总计</v>
      </c>
      <c r="I416" s="9">
        <f t="shared" si="40"/>
        <v>0</v>
      </c>
    </row>
    <row r="417" spans="2:9">
      <c r="B417">
        <v>285</v>
      </c>
      <c r="C417">
        <f t="shared" ca="1" si="41"/>
        <v>0</v>
      </c>
      <c r="D417">
        <f t="shared" ca="1" si="42"/>
        <v>0</v>
      </c>
      <c r="E417">
        <f t="shared" ca="1" si="43"/>
        <v>0</v>
      </c>
      <c r="G417" s="9">
        <f t="shared" ca="1" si="44"/>
        <v>0</v>
      </c>
      <c r="H417" s="9" t="str">
        <f t="shared" ca="1" si="33"/>
        <v>医疗总计</v>
      </c>
      <c r="I417" s="9">
        <f t="shared" si="40"/>
        <v>0</v>
      </c>
    </row>
    <row r="418" spans="2:9">
      <c r="B418">
        <v>286</v>
      </c>
      <c r="C418">
        <f t="shared" ca="1" si="41"/>
        <v>0</v>
      </c>
      <c r="D418">
        <f t="shared" ca="1" si="42"/>
        <v>0</v>
      </c>
      <c r="E418">
        <f t="shared" ca="1" si="43"/>
        <v>0</v>
      </c>
      <c r="G418" s="9">
        <f t="shared" ca="1" si="44"/>
        <v>0</v>
      </c>
      <c r="H418" s="9" t="str">
        <f t="shared" ca="1" si="33"/>
        <v>住房公积金总计</v>
      </c>
      <c r="I418" s="9">
        <f t="shared" si="40"/>
        <v>0</v>
      </c>
    </row>
    <row r="419" spans="2:9">
      <c r="B419">
        <v>287</v>
      </c>
      <c r="C419">
        <f t="shared" ca="1" si="41"/>
        <v>0</v>
      </c>
      <c r="D419">
        <f t="shared" ca="1" si="42"/>
        <v>0</v>
      </c>
      <c r="E419">
        <f t="shared" ca="1" si="43"/>
        <v>0</v>
      </c>
      <c r="G419" s="9">
        <f t="shared" ca="1" si="44"/>
        <v>0</v>
      </c>
      <c r="H419" s="9" t="str">
        <f t="shared" ca="1" si="33"/>
        <v>补充住房公积金</v>
      </c>
      <c r="I419" s="9">
        <f t="shared" si="40"/>
        <v>0</v>
      </c>
    </row>
    <row r="420" spans="2:9">
      <c r="B420">
        <v>288</v>
      </c>
      <c r="C420">
        <f t="shared" ca="1" si="41"/>
        <v>0</v>
      </c>
      <c r="D420">
        <f t="shared" ca="1" si="42"/>
        <v>0</v>
      </c>
      <c r="E420">
        <f t="shared" ca="1" si="43"/>
        <v>0</v>
      </c>
      <c r="G420" s="9">
        <f t="shared" ca="1" si="44"/>
        <v>0</v>
      </c>
      <c r="H420" s="9" t="str">
        <f t="shared" ca="1" si="33"/>
        <v xml:space="preserve"> 管理费总计</v>
      </c>
      <c r="I420" s="9">
        <f t="shared" si="40"/>
        <v>0</v>
      </c>
    </row>
    <row r="421" spans="2:9">
      <c r="B421">
        <v>289</v>
      </c>
      <c r="C421">
        <f t="shared" ca="1" si="41"/>
        <v>0</v>
      </c>
      <c r="D421">
        <f t="shared" ca="1" si="42"/>
        <v>0</v>
      </c>
      <c r="E421">
        <f t="shared" ca="1" si="43"/>
        <v>0</v>
      </c>
      <c r="G421" s="9">
        <f t="shared" ca="1" si="44"/>
        <v>0</v>
      </c>
      <c r="H421" s="9" t="str">
        <f t="shared" ca="1" si="33"/>
        <v>薪酬总计</v>
      </c>
      <c r="I421" s="9">
        <f t="shared" si="40"/>
        <v>0</v>
      </c>
    </row>
    <row r="422" spans="2:9">
      <c r="B422">
        <v>290</v>
      </c>
      <c r="C422">
        <f t="shared" ca="1" si="41"/>
        <v>0</v>
      </c>
      <c r="D422">
        <f t="shared" ca="1" si="42"/>
        <v>0</v>
      </c>
      <c r="E422">
        <f t="shared" ca="1" si="43"/>
        <v>0</v>
      </c>
      <c r="G422" s="9">
        <f t="shared" ca="1" si="44"/>
        <v>0</v>
      </c>
      <c r="H422" s="9" t="str">
        <f t="shared" ref="H422:H438" ca="1" si="45">OFFSET($G$1,0,MOD($B422-1,9))</f>
        <v>养老总计</v>
      </c>
      <c r="I422" s="9">
        <f t="shared" si="40"/>
        <v>0</v>
      </c>
    </row>
    <row r="423" spans="2:9">
      <c r="B423">
        <v>291</v>
      </c>
      <c r="C423">
        <f t="shared" ca="1" si="41"/>
        <v>0</v>
      </c>
      <c r="D423">
        <f t="shared" ca="1" si="42"/>
        <v>0</v>
      </c>
      <c r="E423">
        <f t="shared" ca="1" si="43"/>
        <v>0</v>
      </c>
      <c r="G423" s="9">
        <f t="shared" ca="1" si="44"/>
        <v>0</v>
      </c>
      <c r="H423" s="9" t="str">
        <f t="shared" ca="1" si="45"/>
        <v>失业总计</v>
      </c>
      <c r="I423" s="9">
        <f t="shared" si="40"/>
        <v>0</v>
      </c>
    </row>
    <row r="424" spans="2:9">
      <c r="B424">
        <v>292</v>
      </c>
      <c r="C424">
        <f t="shared" ca="1" si="41"/>
        <v>0</v>
      </c>
      <c r="D424">
        <f t="shared" ca="1" si="42"/>
        <v>0</v>
      </c>
      <c r="E424">
        <f t="shared" ca="1" si="43"/>
        <v>0</v>
      </c>
      <c r="G424" s="9">
        <f t="shared" ca="1" si="44"/>
        <v>0</v>
      </c>
      <c r="H424" s="9" t="str">
        <f t="shared" ca="1" si="45"/>
        <v>工伤总计</v>
      </c>
      <c r="I424" s="9">
        <f t="shared" si="40"/>
        <v>0</v>
      </c>
    </row>
    <row r="425" spans="2:9">
      <c r="B425">
        <v>293</v>
      </c>
      <c r="C425">
        <f t="shared" ca="1" si="41"/>
        <v>0</v>
      </c>
      <c r="D425">
        <f t="shared" ca="1" si="42"/>
        <v>0</v>
      </c>
      <c r="E425">
        <f t="shared" ca="1" si="43"/>
        <v>0</v>
      </c>
      <c r="G425" s="9">
        <f t="shared" ca="1" si="44"/>
        <v>0</v>
      </c>
      <c r="H425" s="9" t="str">
        <f t="shared" ca="1" si="45"/>
        <v>生育总计</v>
      </c>
      <c r="I425" s="9">
        <f t="shared" si="40"/>
        <v>0</v>
      </c>
    </row>
    <row r="426" spans="2:9">
      <c r="B426">
        <v>294</v>
      </c>
      <c r="C426">
        <f t="shared" ca="1" si="41"/>
        <v>0</v>
      </c>
      <c r="D426">
        <f t="shared" ca="1" si="42"/>
        <v>0</v>
      </c>
      <c r="E426">
        <f t="shared" ca="1" si="43"/>
        <v>0</v>
      </c>
      <c r="G426" s="9">
        <f t="shared" ca="1" si="44"/>
        <v>0</v>
      </c>
      <c r="H426" s="9" t="str">
        <f t="shared" ca="1" si="45"/>
        <v>医疗总计</v>
      </c>
      <c r="I426" s="9">
        <f t="shared" si="40"/>
        <v>0</v>
      </c>
    </row>
    <row r="427" spans="2:9">
      <c r="B427">
        <v>295</v>
      </c>
      <c r="C427">
        <f t="shared" ca="1" si="41"/>
        <v>0</v>
      </c>
      <c r="D427">
        <f t="shared" ca="1" si="42"/>
        <v>0</v>
      </c>
      <c r="E427">
        <f t="shared" ca="1" si="43"/>
        <v>0</v>
      </c>
      <c r="G427" s="9">
        <f t="shared" ca="1" si="44"/>
        <v>0</v>
      </c>
      <c r="H427" s="9" t="str">
        <f t="shared" ca="1" si="45"/>
        <v>住房公积金总计</v>
      </c>
      <c r="I427" s="9">
        <f t="shared" si="40"/>
        <v>0</v>
      </c>
    </row>
    <row r="428" spans="2:9">
      <c r="B428">
        <v>296</v>
      </c>
      <c r="C428">
        <f t="shared" ca="1" si="41"/>
        <v>0</v>
      </c>
      <c r="D428">
        <f t="shared" ca="1" si="42"/>
        <v>0</v>
      </c>
      <c r="E428">
        <f t="shared" ca="1" si="43"/>
        <v>0</v>
      </c>
      <c r="G428" s="9">
        <f t="shared" ca="1" si="44"/>
        <v>0</v>
      </c>
      <c r="H428" s="9" t="str">
        <f t="shared" ca="1" si="45"/>
        <v>补充住房公积金</v>
      </c>
      <c r="I428" s="9">
        <f t="shared" si="40"/>
        <v>0</v>
      </c>
    </row>
    <row r="429" spans="2:9">
      <c r="B429">
        <v>297</v>
      </c>
      <c r="C429">
        <f t="shared" ref="C429:C438" ca="1" si="46">OFFSET(B$2,INT(($B429-1)/9),0)</f>
        <v>0</v>
      </c>
      <c r="D429">
        <f t="shared" ref="D429:D438" ca="1" si="47">OFFSET(C$2,INT(($B429-1)/9),0)</f>
        <v>0</v>
      </c>
      <c r="E429">
        <f t="shared" ref="E429:E438" ca="1" si="48">OFFSET(D$2,INT(($B429-1)/9),0)</f>
        <v>0</v>
      </c>
      <c r="G429" s="9">
        <f t="shared" ref="G429:G438" ca="1" si="49">OFFSET(F$2,INT(($B429-1)/9),0)</f>
        <v>0</v>
      </c>
      <c r="H429" s="9" t="str">
        <f t="shared" ca="1" si="45"/>
        <v xml:space="preserve"> 管理费总计</v>
      </c>
      <c r="I429" s="9">
        <f t="shared" si="40"/>
        <v>0</v>
      </c>
    </row>
    <row r="430" spans="2:9">
      <c r="B430">
        <v>298</v>
      </c>
      <c r="C430">
        <f t="shared" ca="1" si="46"/>
        <v>0</v>
      </c>
      <c r="D430">
        <f t="shared" ca="1" si="47"/>
        <v>0</v>
      </c>
      <c r="E430">
        <f t="shared" ca="1" si="48"/>
        <v>0</v>
      </c>
      <c r="G430" s="9">
        <f t="shared" ca="1" si="49"/>
        <v>0</v>
      </c>
      <c r="H430" s="9" t="str">
        <f t="shared" ca="1" si="45"/>
        <v>薪酬总计</v>
      </c>
      <c r="I430" s="9">
        <f t="shared" si="40"/>
        <v>0</v>
      </c>
    </row>
    <row r="431" spans="2:9">
      <c r="B431">
        <v>299</v>
      </c>
      <c r="C431">
        <f t="shared" ca="1" si="46"/>
        <v>0</v>
      </c>
      <c r="D431">
        <f t="shared" ca="1" si="47"/>
        <v>0</v>
      </c>
      <c r="E431">
        <f t="shared" ca="1" si="48"/>
        <v>0</v>
      </c>
      <c r="G431" s="9">
        <f t="shared" ca="1" si="49"/>
        <v>0</v>
      </c>
      <c r="H431" s="9" t="str">
        <f t="shared" ca="1" si="45"/>
        <v>养老总计</v>
      </c>
      <c r="I431" s="9">
        <f t="shared" si="40"/>
        <v>0</v>
      </c>
    </row>
    <row r="432" spans="2:9">
      <c r="B432">
        <v>300</v>
      </c>
      <c r="C432">
        <f t="shared" ca="1" si="46"/>
        <v>0</v>
      </c>
      <c r="D432">
        <f t="shared" ca="1" si="47"/>
        <v>0</v>
      </c>
      <c r="E432">
        <f t="shared" ca="1" si="48"/>
        <v>0</v>
      </c>
      <c r="G432" s="9">
        <f t="shared" ca="1" si="49"/>
        <v>0</v>
      </c>
      <c r="H432" s="9" t="str">
        <f t="shared" ca="1" si="45"/>
        <v>失业总计</v>
      </c>
      <c r="I432" s="9">
        <f t="shared" si="40"/>
        <v>0</v>
      </c>
    </row>
    <row r="433" spans="2:9">
      <c r="B433">
        <v>301</v>
      </c>
      <c r="C433">
        <f t="shared" ca="1" si="46"/>
        <v>0</v>
      </c>
      <c r="D433">
        <f t="shared" ca="1" si="47"/>
        <v>0</v>
      </c>
      <c r="E433">
        <f t="shared" ca="1" si="48"/>
        <v>0</v>
      </c>
      <c r="G433" s="9">
        <f t="shared" ca="1" si="49"/>
        <v>0</v>
      </c>
      <c r="H433" s="9" t="str">
        <f t="shared" ca="1" si="45"/>
        <v>工伤总计</v>
      </c>
      <c r="I433" s="9">
        <f t="shared" si="40"/>
        <v>0</v>
      </c>
    </row>
    <row r="434" spans="2:9">
      <c r="B434">
        <v>302</v>
      </c>
      <c r="C434">
        <f t="shared" ca="1" si="46"/>
        <v>0</v>
      </c>
      <c r="D434">
        <f t="shared" ca="1" si="47"/>
        <v>0</v>
      </c>
      <c r="E434">
        <f t="shared" ca="1" si="48"/>
        <v>0</v>
      </c>
      <c r="G434" s="9">
        <f t="shared" ca="1" si="49"/>
        <v>0</v>
      </c>
      <c r="H434" s="9" t="str">
        <f t="shared" ca="1" si="45"/>
        <v>生育总计</v>
      </c>
      <c r="I434" s="9">
        <f t="shared" si="40"/>
        <v>0</v>
      </c>
    </row>
    <row r="435" spans="2:9">
      <c r="B435">
        <v>303</v>
      </c>
      <c r="C435">
        <f t="shared" ca="1" si="46"/>
        <v>0</v>
      </c>
      <c r="D435">
        <f t="shared" ca="1" si="47"/>
        <v>0</v>
      </c>
      <c r="E435">
        <f t="shared" ca="1" si="48"/>
        <v>0</v>
      </c>
      <c r="G435" s="9">
        <f t="shared" ca="1" si="49"/>
        <v>0</v>
      </c>
      <c r="H435" s="9" t="str">
        <f t="shared" ca="1" si="45"/>
        <v>医疗总计</v>
      </c>
      <c r="I435" s="9">
        <f t="shared" si="40"/>
        <v>0</v>
      </c>
    </row>
    <row r="436" spans="2:9">
      <c r="B436">
        <v>304</v>
      </c>
      <c r="C436">
        <f t="shared" ca="1" si="46"/>
        <v>0</v>
      </c>
      <c r="D436">
        <f t="shared" ca="1" si="47"/>
        <v>0</v>
      </c>
      <c r="E436">
        <f t="shared" ca="1" si="48"/>
        <v>0</v>
      </c>
      <c r="G436" s="9">
        <f t="shared" ca="1" si="49"/>
        <v>0</v>
      </c>
      <c r="H436" s="9" t="str">
        <f t="shared" ca="1" si="45"/>
        <v>住房公积金总计</v>
      </c>
      <c r="I436" s="9">
        <f t="shared" si="40"/>
        <v>0</v>
      </c>
    </row>
    <row r="437" spans="2:9">
      <c r="B437">
        <v>305</v>
      </c>
      <c r="C437">
        <f t="shared" ca="1" si="46"/>
        <v>0</v>
      </c>
      <c r="D437">
        <f t="shared" ca="1" si="47"/>
        <v>0</v>
      </c>
      <c r="E437">
        <f t="shared" ca="1" si="48"/>
        <v>0</v>
      </c>
      <c r="G437" s="9">
        <f t="shared" ca="1" si="49"/>
        <v>0</v>
      </c>
      <c r="H437" s="9" t="str">
        <f t="shared" ca="1" si="45"/>
        <v>补充住房公积金</v>
      </c>
      <c r="I437" s="9">
        <f t="shared" si="40"/>
        <v>0</v>
      </c>
    </row>
    <row r="438" spans="2:9">
      <c r="B438">
        <v>306</v>
      </c>
      <c r="C438">
        <f t="shared" ca="1" si="46"/>
        <v>0</v>
      </c>
      <c r="D438">
        <f t="shared" ca="1" si="47"/>
        <v>0</v>
      </c>
      <c r="E438">
        <f t="shared" ca="1" si="48"/>
        <v>0</v>
      </c>
      <c r="G438" s="9">
        <f t="shared" ca="1" si="49"/>
        <v>0</v>
      </c>
      <c r="H438" s="9" t="str">
        <f t="shared" ca="1" si="45"/>
        <v xml:space="preserve"> 管理费总计</v>
      </c>
      <c r="I438" s="9">
        <f t="shared" si="4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L17" sqref="L17"/>
    </sheetView>
  </sheetViews>
  <sheetFormatPr defaultRowHeight="13.5"/>
  <cols>
    <col min="1" max="1" width="9.75" bestFit="1" customWidth="1"/>
    <col min="2" max="2" width="16.75" bestFit="1" customWidth="1"/>
  </cols>
  <sheetData>
    <row r="3" spans="1:2">
      <c r="A3" s="2" t="s">
        <v>117</v>
      </c>
      <c r="B3" t="s">
        <v>322</v>
      </c>
    </row>
    <row r="4" spans="1:2">
      <c r="A4" s="3" t="s">
        <v>120</v>
      </c>
      <c r="B4" s="5">
        <v>6500</v>
      </c>
    </row>
    <row r="5" spans="1:2">
      <c r="A5" s="3" t="s">
        <v>121</v>
      </c>
      <c r="B5" s="5">
        <v>7200</v>
      </c>
    </row>
    <row r="6" spans="1:2">
      <c r="A6" s="3" t="s">
        <v>142</v>
      </c>
      <c r="B6" s="5">
        <v>56062.5</v>
      </c>
    </row>
    <row r="7" spans="1:2">
      <c r="A7" s="3" t="s">
        <v>143</v>
      </c>
      <c r="B7" s="5">
        <v>27500</v>
      </c>
    </row>
    <row r="8" spans="1:2">
      <c r="A8" s="3" t="s">
        <v>144</v>
      </c>
      <c r="B8" s="5">
        <v>24200</v>
      </c>
    </row>
    <row r="9" spans="1:2">
      <c r="A9" s="3" t="s">
        <v>145</v>
      </c>
      <c r="B9" s="5">
        <v>15750</v>
      </c>
    </row>
    <row r="10" spans="1:2">
      <c r="A10" s="3" t="s">
        <v>146</v>
      </c>
      <c r="B10" s="5">
        <v>60375</v>
      </c>
    </row>
    <row r="11" spans="1:2">
      <c r="A11" s="3" t="s">
        <v>147</v>
      </c>
      <c r="B11" s="5">
        <v>39600</v>
      </c>
    </row>
    <row r="12" spans="1:2">
      <c r="A12" s="3" t="s">
        <v>148</v>
      </c>
      <c r="B12" s="5">
        <v>9350</v>
      </c>
    </row>
    <row r="13" spans="1:2">
      <c r="A13" s="3" t="s">
        <v>149</v>
      </c>
      <c r="B13" s="5">
        <v>9775</v>
      </c>
    </row>
    <row r="14" spans="1:2">
      <c r="A14" s="3" t="s">
        <v>150</v>
      </c>
      <c r="B14" s="5">
        <v>13800</v>
      </c>
    </row>
    <row r="15" spans="1:2">
      <c r="A15" s="3" t="s">
        <v>151</v>
      </c>
      <c r="B15" s="5">
        <v>9775</v>
      </c>
    </row>
    <row r="16" spans="1:2">
      <c r="A16" s="3" t="s">
        <v>152</v>
      </c>
      <c r="B16" s="5">
        <v>17160</v>
      </c>
    </row>
    <row r="17" spans="1:2">
      <c r="A17" s="3" t="s">
        <v>122</v>
      </c>
      <c r="B17" s="5">
        <v>17448.28</v>
      </c>
    </row>
    <row r="18" spans="1:2">
      <c r="A18" s="3" t="s">
        <v>123</v>
      </c>
      <c r="B18" s="5">
        <v>20350</v>
      </c>
    </row>
    <row r="19" spans="1:2">
      <c r="A19" s="3" t="s">
        <v>153</v>
      </c>
      <c r="B19" s="5">
        <v>8943.1</v>
      </c>
    </row>
    <row r="20" spans="1:2">
      <c r="A20" s="3" t="s">
        <v>172</v>
      </c>
      <c r="B20" s="5">
        <v>21275</v>
      </c>
    </row>
    <row r="21" spans="1:2">
      <c r="A21" s="3" t="s">
        <v>275</v>
      </c>
      <c r="B21" s="5">
        <v>8500</v>
      </c>
    </row>
    <row r="22" spans="1:2">
      <c r="A22" s="3" t="s">
        <v>174</v>
      </c>
      <c r="B22" s="5">
        <v>8050</v>
      </c>
    </row>
    <row r="23" spans="1:2">
      <c r="A23" s="3" t="s">
        <v>173</v>
      </c>
      <c r="B23" s="5">
        <v>25200</v>
      </c>
    </row>
    <row r="24" spans="1:2">
      <c r="A24" s="3" t="s">
        <v>182</v>
      </c>
      <c r="B24" s="5">
        <v>13500</v>
      </c>
    </row>
    <row r="25" spans="1:2">
      <c r="A25" s="3" t="s">
        <v>273</v>
      </c>
      <c r="B25" s="5">
        <v>22000</v>
      </c>
    </row>
    <row r="26" spans="1:2">
      <c r="A26" s="3" t="s">
        <v>274</v>
      </c>
      <c r="B26" s="5">
        <v>5500</v>
      </c>
    </row>
    <row r="27" spans="1:2">
      <c r="A27" s="3" t="s">
        <v>315</v>
      </c>
      <c r="B27" s="5">
        <v>25000</v>
      </c>
    </row>
    <row r="28" spans="1:2">
      <c r="A28" s="3" t="s">
        <v>316</v>
      </c>
      <c r="B28" s="5">
        <v>16551.72</v>
      </c>
    </row>
    <row r="29" spans="1:2">
      <c r="A29" s="3" t="s">
        <v>327</v>
      </c>
      <c r="B29" s="5">
        <v>1241.3800000000001</v>
      </c>
    </row>
    <row r="30" spans="1:2">
      <c r="A30" s="3" t="s">
        <v>328</v>
      </c>
      <c r="B30" s="5">
        <v>5051.1499999999996</v>
      </c>
    </row>
    <row r="31" spans="1:2">
      <c r="A31" s="3" t="s">
        <v>329</v>
      </c>
      <c r="B31" s="5">
        <v>2637.93</v>
      </c>
    </row>
    <row r="32" spans="1:2">
      <c r="A32" s="3" t="s">
        <v>330</v>
      </c>
      <c r="B32" s="5">
        <v>2637.93</v>
      </c>
    </row>
    <row r="33" spans="1:2">
      <c r="A33" s="3" t="s">
        <v>177</v>
      </c>
      <c r="B33" s="5"/>
    </row>
    <row r="34" spans="1:2">
      <c r="A34" s="3" t="s">
        <v>141</v>
      </c>
      <c r="B34" s="5">
        <v>74750</v>
      </c>
    </row>
    <row r="35" spans="1:2">
      <c r="A35" s="3" t="s">
        <v>124</v>
      </c>
      <c r="B35" s="5">
        <v>50000</v>
      </c>
    </row>
    <row r="36" spans="1:2">
      <c r="A36" s="3" t="s">
        <v>118</v>
      </c>
      <c r="B36" s="5">
        <v>625683.99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Q103"/>
  <sheetViews>
    <sheetView zoomScaleNormal="100" workbookViewId="0">
      <pane xSplit="3" ySplit="1" topLeftCell="D2" activePane="bottomRight" state="frozen"/>
      <selection pane="topRight" activeCell="D1" sqref="D1"/>
      <selection pane="bottomLeft" activeCell="A5" sqref="A5"/>
      <selection pane="bottomRight" activeCell="G19" sqref="G19"/>
    </sheetView>
  </sheetViews>
  <sheetFormatPr defaultRowHeight="14.25"/>
  <cols>
    <col min="1" max="1" width="9" style="46"/>
    <col min="2" max="2" width="13.5" style="46" customWidth="1"/>
    <col min="3" max="3" width="13.875" style="46" customWidth="1"/>
    <col min="4" max="6" width="11.625" style="46" customWidth="1"/>
    <col min="7" max="7" width="14.375" style="46" customWidth="1"/>
    <col min="8" max="8" width="11.625" style="46" customWidth="1"/>
    <col min="9" max="9" width="11.875" style="46" customWidth="1"/>
    <col min="10" max="11" width="13" style="46" customWidth="1"/>
    <col min="12" max="12" width="13.375" style="46" customWidth="1"/>
    <col min="13" max="13" width="13.875" style="46" bestFit="1" customWidth="1"/>
    <col min="14" max="14" width="12.75" style="46" bestFit="1" customWidth="1"/>
    <col min="15" max="15" width="12.75" style="52" customWidth="1"/>
    <col min="16" max="16" width="10.375" style="52" bestFit="1" customWidth="1"/>
    <col min="17" max="17" width="10.625" style="52" customWidth="1"/>
    <col min="18" max="18" width="9.5" style="52" bestFit="1" customWidth="1"/>
    <col min="19" max="20" width="9" style="52"/>
  </cols>
  <sheetData>
    <row r="1" spans="1:25" s="46" customFormat="1" ht="25.5">
      <c r="A1" s="45" t="s">
        <v>128</v>
      </c>
      <c r="B1" s="45" t="s">
        <v>129</v>
      </c>
      <c r="C1" s="45" t="s">
        <v>130</v>
      </c>
      <c r="D1" s="45" t="s">
        <v>131</v>
      </c>
      <c r="E1" s="45" t="s">
        <v>132</v>
      </c>
      <c r="F1" s="45" t="s">
        <v>133</v>
      </c>
      <c r="G1" s="45" t="s">
        <v>134</v>
      </c>
      <c r="H1" s="45" t="s">
        <v>135</v>
      </c>
      <c r="I1" s="45" t="s">
        <v>339</v>
      </c>
      <c r="J1" s="45" t="s">
        <v>340</v>
      </c>
      <c r="K1" s="45" t="s">
        <v>136</v>
      </c>
      <c r="L1" s="45" t="s">
        <v>351</v>
      </c>
      <c r="M1" s="45" t="s">
        <v>137</v>
      </c>
      <c r="N1" s="45" t="s">
        <v>352</v>
      </c>
      <c r="O1" s="45" t="s">
        <v>361</v>
      </c>
      <c r="P1" s="45" t="s">
        <v>138</v>
      </c>
      <c r="Q1" s="45" t="s">
        <v>353</v>
      </c>
      <c r="R1" s="45" t="s">
        <v>139</v>
      </c>
      <c r="S1" s="45" t="s">
        <v>140</v>
      </c>
      <c r="T1" s="45" t="s">
        <v>354</v>
      </c>
      <c r="U1" s="45" t="s">
        <v>362</v>
      </c>
      <c r="V1" s="45" t="s">
        <v>180</v>
      </c>
      <c r="W1" s="45" t="s">
        <v>331</v>
      </c>
      <c r="X1" s="45" t="s">
        <v>332</v>
      </c>
      <c r="Y1" s="45" t="s">
        <v>181</v>
      </c>
    </row>
    <row r="2" spans="1:25" s="52" customFormat="1">
      <c r="A2" s="39" t="s">
        <v>141</v>
      </c>
      <c r="B2" s="49" t="s">
        <v>445</v>
      </c>
      <c r="C2" s="49" t="s">
        <v>461</v>
      </c>
      <c r="D2" s="39">
        <v>23118</v>
      </c>
      <c r="E2" s="39">
        <v>23118</v>
      </c>
      <c r="F2" s="39">
        <v>4392.42</v>
      </c>
      <c r="G2" s="39">
        <v>184.94</v>
      </c>
      <c r="H2" s="39">
        <v>69.349999999999994</v>
      </c>
      <c r="I2" s="39">
        <v>184.94</v>
      </c>
      <c r="J2" s="39">
        <v>2311.8000000000002</v>
      </c>
      <c r="K2" s="39">
        <v>2774</v>
      </c>
      <c r="L2" s="39">
        <v>0</v>
      </c>
      <c r="M2" s="39">
        <v>159.65</v>
      </c>
      <c r="N2" s="39">
        <v>20</v>
      </c>
      <c r="O2" s="39">
        <v>0</v>
      </c>
      <c r="P2" s="64">
        <v>179.65</v>
      </c>
      <c r="Q2" s="39"/>
      <c r="R2" s="64">
        <v>9504.4900000000016</v>
      </c>
      <c r="S2" s="39">
        <v>5548</v>
      </c>
      <c r="T2" s="64">
        <v>0</v>
      </c>
      <c r="U2" s="64">
        <v>15232.140000000001</v>
      </c>
      <c r="V2" s="64">
        <v>15232.140000000001</v>
      </c>
      <c r="W2" s="65" t="s">
        <v>422</v>
      </c>
      <c r="X2" s="39" t="s">
        <v>333</v>
      </c>
      <c r="Y2" s="39" t="s">
        <v>356</v>
      </c>
    </row>
    <row r="3" spans="1:25" s="52" customFormat="1">
      <c r="A3" s="39" t="s">
        <v>360</v>
      </c>
      <c r="B3" s="49" t="s">
        <v>446</v>
      </c>
      <c r="C3" s="49" t="s">
        <v>451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65</v>
      </c>
      <c r="N3" s="39">
        <v>0</v>
      </c>
      <c r="O3" s="39">
        <v>0</v>
      </c>
      <c r="P3" s="64">
        <v>65</v>
      </c>
      <c r="Q3" s="39"/>
      <c r="R3" s="64">
        <v>0</v>
      </c>
      <c r="S3" s="39">
        <v>0</v>
      </c>
      <c r="T3" s="64">
        <v>0</v>
      </c>
      <c r="U3" s="64">
        <v>65</v>
      </c>
      <c r="V3" s="64">
        <v>65</v>
      </c>
      <c r="W3" s="65" t="s">
        <v>422</v>
      </c>
      <c r="X3" s="39" t="s">
        <v>333</v>
      </c>
      <c r="Y3" s="39"/>
    </row>
    <row r="4" spans="1:25" s="52" customFormat="1">
      <c r="A4" s="39" t="s">
        <v>342</v>
      </c>
      <c r="B4" s="49" t="s">
        <v>447</v>
      </c>
      <c r="C4" s="49" t="s">
        <v>461</v>
      </c>
      <c r="D4" s="39">
        <v>23118</v>
      </c>
      <c r="E4" s="39">
        <v>23118</v>
      </c>
      <c r="F4" s="39">
        <v>4392.42</v>
      </c>
      <c r="G4" s="39">
        <v>184.94</v>
      </c>
      <c r="H4" s="39">
        <v>69.349999999999994</v>
      </c>
      <c r="I4" s="39">
        <v>184.94</v>
      </c>
      <c r="J4" s="39">
        <v>2311.8000000000002</v>
      </c>
      <c r="K4" s="39">
        <v>2774</v>
      </c>
      <c r="L4" s="39">
        <v>0</v>
      </c>
      <c r="M4" s="39">
        <v>159.65</v>
      </c>
      <c r="N4" s="39">
        <v>20</v>
      </c>
      <c r="O4" s="39">
        <v>0</v>
      </c>
      <c r="P4" s="64">
        <v>179.65</v>
      </c>
      <c r="Q4" s="39"/>
      <c r="R4" s="64">
        <v>9504.4900000000016</v>
      </c>
      <c r="S4" s="39">
        <v>5548</v>
      </c>
      <c r="T4" s="64">
        <v>0</v>
      </c>
      <c r="U4" s="64">
        <v>15232.140000000001</v>
      </c>
      <c r="V4" s="64">
        <v>15232.140000000001</v>
      </c>
      <c r="W4" s="65" t="s">
        <v>422</v>
      </c>
      <c r="X4" s="39" t="s">
        <v>333</v>
      </c>
      <c r="Y4" s="39" t="s">
        <v>356</v>
      </c>
    </row>
    <row r="5" spans="1:25" s="52" customFormat="1">
      <c r="A5" s="39" t="s">
        <v>345</v>
      </c>
      <c r="B5" s="49" t="s">
        <v>448</v>
      </c>
      <c r="C5" s="49" t="s">
        <v>462</v>
      </c>
      <c r="D5" s="39">
        <v>15891</v>
      </c>
      <c r="E5" s="39">
        <v>17094</v>
      </c>
      <c r="F5" s="39">
        <v>3019.29</v>
      </c>
      <c r="G5" s="39">
        <v>111.24</v>
      </c>
      <c r="H5" s="39">
        <v>57.21</v>
      </c>
      <c r="I5" s="39">
        <v>143.02000000000001</v>
      </c>
      <c r="J5" s="39">
        <v>1461.97</v>
      </c>
      <c r="K5" s="39">
        <v>2051</v>
      </c>
      <c r="L5" s="39">
        <v>0</v>
      </c>
      <c r="M5" s="39">
        <v>159.65</v>
      </c>
      <c r="N5" s="39">
        <v>20</v>
      </c>
      <c r="O5" s="39">
        <v>0</v>
      </c>
      <c r="P5" s="64">
        <v>179.65</v>
      </c>
      <c r="Q5" s="39"/>
      <c r="R5" s="64">
        <v>6430.5</v>
      </c>
      <c r="S5" s="39">
        <v>4102</v>
      </c>
      <c r="T5" s="64">
        <v>0</v>
      </c>
      <c r="U5" s="64">
        <v>10712.15</v>
      </c>
      <c r="V5" s="64">
        <v>10712.15</v>
      </c>
      <c r="W5" s="65" t="s">
        <v>422</v>
      </c>
      <c r="X5" s="39" t="s">
        <v>333</v>
      </c>
      <c r="Y5" s="39" t="s">
        <v>356</v>
      </c>
    </row>
    <row r="6" spans="1:25" s="52" customFormat="1">
      <c r="A6" s="39" t="s">
        <v>381</v>
      </c>
      <c r="B6" s="49" t="s">
        <v>449</v>
      </c>
      <c r="C6" s="49" t="s">
        <v>463</v>
      </c>
      <c r="D6" s="39">
        <v>21200</v>
      </c>
      <c r="E6" s="39">
        <v>21200</v>
      </c>
      <c r="F6" s="39">
        <v>4028</v>
      </c>
      <c r="G6" s="39">
        <v>169.6</v>
      </c>
      <c r="H6" s="39">
        <v>63.6</v>
      </c>
      <c r="I6" s="39">
        <v>169.6</v>
      </c>
      <c r="J6" s="39">
        <v>2120</v>
      </c>
      <c r="K6" s="39">
        <v>2544</v>
      </c>
      <c r="L6" s="39">
        <v>0</v>
      </c>
      <c r="M6" s="39">
        <v>224.65</v>
      </c>
      <c r="N6" s="39">
        <v>20</v>
      </c>
      <c r="O6" s="39">
        <v>0</v>
      </c>
      <c r="P6" s="47">
        <v>244.65</v>
      </c>
      <c r="Q6" s="39"/>
      <c r="R6" s="47">
        <v>8716.2000000000007</v>
      </c>
      <c r="S6" s="39">
        <v>5088</v>
      </c>
      <c r="T6" s="47">
        <v>0</v>
      </c>
      <c r="U6" s="47">
        <v>14048.85</v>
      </c>
      <c r="V6" s="47">
        <v>14048.85</v>
      </c>
      <c r="W6" s="65" t="s">
        <v>422</v>
      </c>
      <c r="X6" s="48" t="s">
        <v>333</v>
      </c>
      <c r="Y6" s="48"/>
    </row>
    <row r="7" spans="1:25" s="52" customFormat="1">
      <c r="A7" s="39" t="s">
        <v>387</v>
      </c>
      <c r="B7" s="49" t="s">
        <v>450</v>
      </c>
      <c r="C7" s="49" t="s">
        <v>464</v>
      </c>
      <c r="D7" s="39">
        <v>23118</v>
      </c>
      <c r="E7" s="39">
        <v>23118</v>
      </c>
      <c r="F7" s="39">
        <v>4392.42</v>
      </c>
      <c r="G7" s="39">
        <v>184.94</v>
      </c>
      <c r="H7" s="39">
        <v>69.349999999999994</v>
      </c>
      <c r="I7" s="39">
        <v>184.94</v>
      </c>
      <c r="J7" s="39">
        <v>2311.8000000000002</v>
      </c>
      <c r="K7" s="39">
        <v>2774</v>
      </c>
      <c r="L7" s="39">
        <v>0</v>
      </c>
      <c r="M7" s="39">
        <v>224.65</v>
      </c>
      <c r="N7" s="39">
        <v>20</v>
      </c>
      <c r="O7" s="39">
        <v>0</v>
      </c>
      <c r="P7" s="47">
        <v>244.65</v>
      </c>
      <c r="Q7" s="39"/>
      <c r="R7" s="47">
        <v>9504.4900000000016</v>
      </c>
      <c r="S7" s="39">
        <v>5548</v>
      </c>
      <c r="T7" s="47">
        <v>0</v>
      </c>
      <c r="U7" s="47">
        <v>15297.140000000001</v>
      </c>
      <c r="V7" s="47">
        <v>15297.140000000001</v>
      </c>
      <c r="W7" s="65" t="s">
        <v>422</v>
      </c>
      <c r="X7" s="48" t="s">
        <v>333</v>
      </c>
      <c r="Y7" s="48"/>
    </row>
    <row r="8" spans="1:25" s="52" customFormat="1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47"/>
      <c r="Q8" s="39"/>
      <c r="R8" s="47"/>
      <c r="S8" s="39"/>
      <c r="T8" s="47"/>
      <c r="U8" s="47"/>
      <c r="V8" s="47"/>
      <c r="W8" s="65"/>
      <c r="X8" s="48"/>
      <c r="Y8" s="48"/>
    </row>
    <row r="9" spans="1:25" s="52" customFormat="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47"/>
      <c r="Q9" s="39"/>
      <c r="R9" s="47"/>
      <c r="S9" s="39"/>
      <c r="T9" s="47"/>
      <c r="U9" s="47"/>
      <c r="V9" s="47"/>
      <c r="W9" s="65"/>
      <c r="X9" s="48"/>
      <c r="Y9" s="48"/>
    </row>
    <row r="10" spans="1:25" s="52" customFormat="1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47"/>
      <c r="Q10" s="39"/>
      <c r="R10" s="47"/>
      <c r="S10" s="39"/>
      <c r="T10" s="47"/>
      <c r="U10" s="47"/>
      <c r="V10" s="47"/>
      <c r="W10" s="65"/>
      <c r="X10" s="48"/>
      <c r="Y10" s="48"/>
    </row>
    <row r="11" spans="1:25" s="52" customForma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47"/>
      <c r="Q11" s="39"/>
      <c r="R11" s="47"/>
      <c r="S11" s="39"/>
      <c r="T11" s="47"/>
      <c r="U11" s="47"/>
      <c r="V11" s="47"/>
      <c r="W11" s="65"/>
      <c r="X11" s="48"/>
      <c r="Y11" s="48"/>
    </row>
    <row r="12" spans="1:25" s="52" customForma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47"/>
      <c r="Q12" s="39"/>
      <c r="R12" s="47"/>
      <c r="S12" s="39"/>
      <c r="T12" s="47"/>
      <c r="U12" s="47"/>
      <c r="V12" s="47"/>
      <c r="W12" s="65"/>
      <c r="X12" s="48"/>
      <c r="Y12" s="48"/>
    </row>
    <row r="13" spans="1:25" s="52" customForma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7"/>
      <c r="Q13" s="39"/>
      <c r="R13" s="47"/>
      <c r="S13" s="39"/>
      <c r="T13" s="47"/>
      <c r="U13" s="47"/>
      <c r="V13" s="47"/>
      <c r="W13" s="65"/>
      <c r="X13" s="48"/>
      <c r="Y13" s="48"/>
    </row>
    <row r="14" spans="1:25" s="52" customForma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47"/>
      <c r="Q14" s="39"/>
      <c r="R14" s="47"/>
      <c r="S14" s="39"/>
      <c r="T14" s="47"/>
      <c r="U14" s="47"/>
      <c r="V14" s="47"/>
      <c r="W14" s="65"/>
      <c r="X14" s="48"/>
      <c r="Y14" s="48"/>
    </row>
    <row r="15" spans="1:25" s="52" customForma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47"/>
      <c r="Q15" s="39"/>
      <c r="R15" s="47"/>
      <c r="S15" s="39"/>
      <c r="T15" s="47"/>
      <c r="U15" s="47"/>
      <c r="V15" s="47"/>
      <c r="W15" s="65"/>
      <c r="X15" s="48"/>
      <c r="Y15" s="48"/>
    </row>
    <row r="16" spans="1:25" s="52" customForma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64"/>
      <c r="Q16" s="39"/>
      <c r="R16" s="64"/>
      <c r="S16" s="39"/>
      <c r="T16" s="64"/>
      <c r="U16" s="64"/>
      <c r="V16" s="64"/>
      <c r="W16" s="65"/>
      <c r="X16" s="39"/>
      <c r="Y16" s="39"/>
    </row>
    <row r="17" spans="1:251" s="52" customForma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64"/>
      <c r="Q17" s="39"/>
      <c r="R17" s="64"/>
      <c r="S17" s="39"/>
      <c r="T17" s="64"/>
      <c r="U17" s="64"/>
      <c r="V17" s="64"/>
      <c r="W17" s="65"/>
      <c r="X17" s="39"/>
      <c r="Y17" s="39"/>
    </row>
    <row r="18" spans="1:251" s="52" customForma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64"/>
      <c r="Q18" s="39"/>
      <c r="R18" s="64"/>
      <c r="S18" s="39"/>
      <c r="T18" s="64"/>
      <c r="U18" s="64"/>
      <c r="V18" s="64"/>
      <c r="W18" s="65"/>
      <c r="X18" s="39"/>
      <c r="Y18" s="39"/>
    </row>
    <row r="19" spans="1:251" s="52" customForma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64"/>
      <c r="Q19" s="39"/>
      <c r="R19" s="64"/>
      <c r="S19" s="39"/>
      <c r="T19" s="64"/>
      <c r="U19" s="64"/>
      <c r="V19" s="64"/>
      <c r="W19" s="65"/>
      <c r="X19" s="39"/>
      <c r="Y19" s="39"/>
    </row>
    <row r="20" spans="1:251" s="54" customForma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64"/>
      <c r="Q20" s="39"/>
      <c r="R20" s="64"/>
      <c r="S20" s="39"/>
      <c r="T20" s="64"/>
      <c r="U20" s="64"/>
      <c r="V20" s="64"/>
      <c r="W20" s="65"/>
      <c r="X20" s="39"/>
      <c r="Y20" s="39"/>
      <c r="Z20" s="51"/>
      <c r="AA20" s="53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6"/>
      <c r="AU20" s="51"/>
      <c r="AV20" s="56"/>
      <c r="AW20" s="51"/>
      <c r="AX20" s="56"/>
      <c r="AY20" s="56"/>
      <c r="AZ20" s="56"/>
      <c r="BA20" s="57"/>
      <c r="BB20" s="51"/>
      <c r="BC20" s="51"/>
      <c r="BD20" s="51"/>
      <c r="BE20" s="53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6"/>
      <c r="BY20" s="51"/>
      <c r="BZ20" s="56"/>
      <c r="CA20" s="51"/>
      <c r="CB20" s="56"/>
      <c r="CC20" s="56"/>
      <c r="CD20" s="56"/>
      <c r="CE20" s="57"/>
      <c r="CF20" s="51"/>
      <c r="CG20" s="51"/>
      <c r="CH20" s="51"/>
      <c r="CI20" s="53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6"/>
      <c r="DC20" s="51"/>
      <c r="DD20" s="56"/>
      <c r="DE20" s="51"/>
      <c r="DF20" s="56"/>
      <c r="DG20" s="56"/>
      <c r="DH20" s="56"/>
      <c r="DI20" s="57"/>
      <c r="DJ20" s="51"/>
      <c r="DK20" s="51"/>
      <c r="DL20" s="51"/>
      <c r="DM20" s="53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6"/>
      <c r="EG20" s="51"/>
      <c r="EH20" s="56"/>
      <c r="EI20" s="51"/>
      <c r="EJ20" s="56"/>
      <c r="EK20" s="56"/>
      <c r="EL20" s="56"/>
      <c r="EM20" s="57"/>
      <c r="EN20" s="51"/>
      <c r="EO20" s="51"/>
      <c r="EP20" s="51"/>
      <c r="EQ20" s="53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6"/>
      <c r="FK20" s="51"/>
      <c r="FL20" s="56"/>
      <c r="FM20" s="51"/>
      <c r="FN20" s="56"/>
      <c r="FO20" s="56"/>
      <c r="FP20" s="56"/>
      <c r="FQ20" s="57"/>
      <c r="FR20" s="51"/>
      <c r="FS20" s="51"/>
      <c r="FT20" s="51"/>
      <c r="FU20" s="53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6"/>
      <c r="GO20" s="51"/>
      <c r="GP20" s="56"/>
      <c r="GQ20" s="51"/>
      <c r="GR20" s="56"/>
      <c r="GS20" s="56"/>
      <c r="GT20" s="56"/>
      <c r="GU20" s="57"/>
      <c r="GV20" s="51"/>
      <c r="GW20" s="51"/>
      <c r="GX20" s="51"/>
      <c r="GY20" s="53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6"/>
      <c r="HS20" s="51"/>
      <c r="HT20" s="56"/>
      <c r="HU20" s="51"/>
      <c r="HV20" s="56"/>
      <c r="HW20" s="56"/>
      <c r="HX20" s="56"/>
      <c r="HY20" s="57"/>
      <c r="HZ20" s="51"/>
      <c r="IA20" s="51"/>
      <c r="IB20" s="51"/>
      <c r="IC20" s="53"/>
      <c r="ID20" s="51"/>
      <c r="IE20" s="51"/>
      <c r="IF20" s="51"/>
      <c r="IG20" s="51"/>
      <c r="IH20" s="51"/>
      <c r="II20" s="51"/>
      <c r="IJ20" s="51"/>
      <c r="IK20" s="51"/>
      <c r="IL20" s="51"/>
      <c r="IM20" s="51"/>
      <c r="IN20" s="51"/>
      <c r="IO20" s="51"/>
      <c r="IP20" s="51"/>
      <c r="IQ20" s="51"/>
    </row>
    <row r="21" spans="1:251" s="54" customForma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64"/>
      <c r="Q21" s="39"/>
      <c r="R21" s="64"/>
      <c r="S21" s="39"/>
      <c r="T21" s="64"/>
      <c r="U21" s="64"/>
      <c r="V21" s="64"/>
      <c r="W21" s="65"/>
      <c r="X21" s="39"/>
      <c r="Y21" s="39"/>
      <c r="Z21" s="51"/>
      <c r="AA21" s="53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6"/>
      <c r="AU21" s="51"/>
      <c r="AV21" s="56"/>
      <c r="AW21" s="51"/>
      <c r="AX21" s="56"/>
      <c r="AY21" s="56"/>
      <c r="AZ21" s="56"/>
      <c r="BA21" s="57"/>
      <c r="BB21" s="51"/>
      <c r="BC21" s="51"/>
      <c r="BD21" s="51"/>
      <c r="BE21" s="53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6"/>
      <c r="BY21" s="51"/>
      <c r="BZ21" s="56"/>
      <c r="CA21" s="51"/>
      <c r="CB21" s="56"/>
      <c r="CC21" s="56"/>
      <c r="CD21" s="56"/>
      <c r="CE21" s="57"/>
      <c r="CF21" s="51"/>
      <c r="CG21" s="51"/>
      <c r="CH21" s="51"/>
      <c r="CI21" s="53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6"/>
      <c r="DC21" s="51"/>
      <c r="DD21" s="56"/>
      <c r="DE21" s="51"/>
      <c r="DF21" s="56"/>
      <c r="DG21" s="56"/>
      <c r="DH21" s="56"/>
      <c r="DI21" s="57"/>
      <c r="DJ21" s="51"/>
      <c r="DK21" s="51"/>
      <c r="DL21" s="51"/>
      <c r="DM21" s="53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6"/>
      <c r="EG21" s="51"/>
      <c r="EH21" s="56"/>
      <c r="EI21" s="51"/>
      <c r="EJ21" s="56"/>
      <c r="EK21" s="56"/>
      <c r="EL21" s="56"/>
      <c r="EM21" s="57"/>
      <c r="EN21" s="51"/>
      <c r="EO21" s="51"/>
      <c r="EP21" s="51"/>
      <c r="EQ21" s="53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6"/>
      <c r="FK21" s="51"/>
      <c r="FL21" s="56"/>
      <c r="FM21" s="51"/>
      <c r="FN21" s="56"/>
      <c r="FO21" s="56"/>
      <c r="FP21" s="56"/>
      <c r="FQ21" s="57"/>
      <c r="FR21" s="51"/>
      <c r="FS21" s="51"/>
      <c r="FT21" s="51"/>
      <c r="FU21" s="53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1"/>
      <c r="GG21" s="51"/>
      <c r="GH21" s="51"/>
      <c r="GI21" s="51"/>
      <c r="GJ21" s="51"/>
      <c r="GK21" s="51"/>
      <c r="GL21" s="51"/>
      <c r="GM21" s="51"/>
      <c r="GN21" s="56"/>
      <c r="GO21" s="51"/>
      <c r="GP21" s="56"/>
      <c r="GQ21" s="51"/>
      <c r="GR21" s="56"/>
      <c r="GS21" s="56"/>
      <c r="GT21" s="56"/>
      <c r="GU21" s="57"/>
      <c r="GV21" s="51"/>
      <c r="GW21" s="51"/>
      <c r="GX21" s="51"/>
      <c r="GY21" s="53"/>
      <c r="GZ21" s="51"/>
      <c r="HA21" s="51"/>
      <c r="HB21" s="51"/>
      <c r="HC21" s="51"/>
      <c r="HD21" s="51"/>
      <c r="HE21" s="51"/>
      <c r="HF21" s="51"/>
      <c r="HG21" s="51"/>
      <c r="HH21" s="51"/>
      <c r="HI21" s="51"/>
      <c r="HJ21" s="51"/>
      <c r="HK21" s="51"/>
      <c r="HL21" s="51"/>
      <c r="HM21" s="51"/>
      <c r="HN21" s="51"/>
      <c r="HO21" s="51"/>
      <c r="HP21" s="51"/>
      <c r="HQ21" s="51"/>
      <c r="HR21" s="56"/>
      <c r="HS21" s="51"/>
      <c r="HT21" s="56"/>
      <c r="HU21" s="51"/>
      <c r="HV21" s="56"/>
      <c r="HW21" s="56"/>
      <c r="HX21" s="56"/>
      <c r="HY21" s="57"/>
      <c r="HZ21" s="51"/>
      <c r="IA21" s="51"/>
      <c r="IB21" s="51"/>
      <c r="IC21" s="53"/>
      <c r="ID21" s="51"/>
      <c r="IE21" s="51"/>
      <c r="IF21" s="51"/>
      <c r="IG21" s="51"/>
      <c r="IH21" s="51"/>
      <c r="II21" s="51"/>
      <c r="IJ21" s="51"/>
      <c r="IK21" s="51"/>
      <c r="IL21" s="51"/>
      <c r="IM21" s="51"/>
      <c r="IN21" s="51"/>
      <c r="IO21" s="51"/>
      <c r="IP21" s="51"/>
      <c r="IQ21" s="51"/>
    </row>
    <row r="22" spans="1:251" s="52" customFormat="1">
      <c r="A22" s="55"/>
      <c r="B22" s="39"/>
      <c r="C22" s="39"/>
      <c r="D22" s="55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64"/>
      <c r="Q22" s="55"/>
      <c r="R22" s="64"/>
      <c r="S22" s="39"/>
      <c r="T22" s="64"/>
      <c r="U22" s="64"/>
      <c r="V22" s="64"/>
      <c r="W22" s="65"/>
      <c r="X22" s="39"/>
      <c r="Y22" s="39"/>
    </row>
    <row r="23" spans="1:251" s="52" customFormat="1">
      <c r="A23" s="55"/>
      <c r="B23" s="39"/>
      <c r="C23" s="39"/>
      <c r="D23" s="55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64"/>
      <c r="Q23" s="55"/>
      <c r="R23" s="64"/>
      <c r="S23" s="39"/>
      <c r="T23" s="64"/>
      <c r="U23" s="64"/>
      <c r="V23" s="64"/>
      <c r="W23" s="65"/>
      <c r="X23" s="39"/>
      <c r="Y23" s="39"/>
    </row>
    <row r="24" spans="1:251" s="52" customForma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64"/>
      <c r="Q24" s="39"/>
      <c r="R24" s="64"/>
      <c r="S24" s="39"/>
      <c r="T24" s="64"/>
      <c r="U24" s="64"/>
      <c r="V24" s="64"/>
      <c r="W24" s="65"/>
      <c r="X24" s="39"/>
      <c r="Y24" s="39"/>
    </row>
    <row r="25" spans="1:251" s="52" customForma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64"/>
      <c r="Q25" s="39"/>
      <c r="R25" s="64"/>
      <c r="S25" s="39"/>
      <c r="T25" s="64"/>
      <c r="U25" s="64"/>
      <c r="V25" s="64"/>
      <c r="W25" s="65"/>
      <c r="X25" s="39"/>
      <c r="Y25" s="39"/>
    </row>
    <row r="26" spans="1:251" s="52" customForma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64"/>
      <c r="Q26" s="39"/>
      <c r="R26" s="64"/>
      <c r="S26" s="39"/>
      <c r="T26" s="64"/>
      <c r="U26" s="64"/>
      <c r="V26" s="64"/>
      <c r="W26" s="65"/>
      <c r="X26" s="39"/>
      <c r="Y26" s="39"/>
    </row>
    <row r="27" spans="1:251" s="52" customForma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64"/>
      <c r="Q27" s="39"/>
      <c r="R27" s="64"/>
      <c r="S27" s="39"/>
      <c r="T27" s="64"/>
      <c r="U27" s="64"/>
      <c r="V27" s="64"/>
      <c r="W27" s="65"/>
      <c r="X27" s="39"/>
      <c r="Y27" s="39"/>
    </row>
    <row r="28" spans="1:251" s="52" customForma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64"/>
      <c r="Q28" s="39"/>
      <c r="R28" s="64"/>
      <c r="S28" s="39"/>
      <c r="T28" s="64"/>
      <c r="U28" s="64"/>
      <c r="V28" s="64"/>
      <c r="W28" s="65"/>
      <c r="X28" s="39"/>
      <c r="Y28" s="39"/>
    </row>
    <row r="29" spans="1:251" s="52" customForma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64"/>
      <c r="Q29" s="39"/>
      <c r="R29" s="64"/>
      <c r="S29" s="39"/>
      <c r="T29" s="64"/>
      <c r="U29" s="64"/>
      <c r="V29" s="64"/>
      <c r="W29" s="65"/>
      <c r="X29" s="39"/>
      <c r="Y29" s="39"/>
    </row>
    <row r="30" spans="1:251" s="52" customForma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64"/>
      <c r="Q30" s="39"/>
      <c r="R30" s="64"/>
      <c r="S30" s="39"/>
      <c r="T30" s="64"/>
      <c r="U30" s="64"/>
      <c r="V30" s="64"/>
      <c r="W30" s="65"/>
      <c r="X30" s="39"/>
      <c r="Y30" s="39"/>
    </row>
    <row r="31" spans="1:251" s="52" customForma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64"/>
      <c r="Q31" s="39"/>
      <c r="R31" s="64"/>
      <c r="S31" s="39"/>
      <c r="T31" s="64"/>
      <c r="U31" s="64"/>
      <c r="V31" s="64"/>
      <c r="W31" s="65"/>
      <c r="X31" s="39"/>
      <c r="Y31" s="39"/>
    </row>
    <row r="32" spans="1:251" s="46" customForma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64"/>
      <c r="Q32" s="39"/>
      <c r="R32" s="64"/>
      <c r="S32" s="39"/>
      <c r="T32" s="64"/>
      <c r="U32" s="64"/>
      <c r="V32" s="64"/>
      <c r="W32" s="65"/>
      <c r="X32" s="39"/>
      <c r="Y32" s="39"/>
    </row>
    <row r="33" spans="1:251" s="46" customForma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64"/>
      <c r="Q33" s="39"/>
      <c r="R33" s="64"/>
      <c r="S33" s="39"/>
      <c r="T33" s="64"/>
      <c r="U33" s="64"/>
      <c r="V33" s="64"/>
      <c r="W33" s="65"/>
      <c r="X33" s="39"/>
      <c r="Y33" s="39"/>
    </row>
    <row r="34" spans="1:251" s="54" customForma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64"/>
      <c r="Q34" s="39"/>
      <c r="R34" s="64"/>
      <c r="S34" s="39"/>
      <c r="T34" s="64"/>
      <c r="U34" s="64"/>
      <c r="V34" s="64"/>
      <c r="W34" s="65"/>
      <c r="X34" s="39"/>
      <c r="Y34" s="39"/>
      <c r="Z34" s="51"/>
      <c r="AA34" s="53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6"/>
      <c r="AU34" s="51"/>
      <c r="AV34" s="56"/>
      <c r="AW34" s="51"/>
      <c r="AX34" s="56"/>
      <c r="AY34" s="56"/>
      <c r="AZ34" s="56"/>
      <c r="BA34" s="57"/>
      <c r="BB34" s="51"/>
      <c r="BC34" s="51"/>
      <c r="BD34" s="51"/>
      <c r="BE34" s="53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6"/>
      <c r="BY34" s="51"/>
      <c r="BZ34" s="56"/>
      <c r="CA34" s="51"/>
      <c r="CB34" s="56"/>
      <c r="CC34" s="56"/>
      <c r="CD34" s="56"/>
      <c r="CE34" s="57"/>
      <c r="CF34" s="51"/>
      <c r="CG34" s="51"/>
      <c r="CH34" s="51"/>
      <c r="CI34" s="53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6"/>
      <c r="DC34" s="51"/>
      <c r="DD34" s="56"/>
      <c r="DE34" s="51"/>
      <c r="DF34" s="56"/>
      <c r="DG34" s="56"/>
      <c r="DH34" s="56"/>
      <c r="DI34" s="57"/>
      <c r="DJ34" s="51"/>
      <c r="DK34" s="51"/>
      <c r="DL34" s="51"/>
      <c r="DM34" s="53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6"/>
      <c r="EG34" s="51"/>
      <c r="EH34" s="56"/>
      <c r="EI34" s="51"/>
      <c r="EJ34" s="56"/>
      <c r="EK34" s="56"/>
      <c r="EL34" s="56"/>
      <c r="EM34" s="57"/>
      <c r="EN34" s="51"/>
      <c r="EO34" s="51"/>
      <c r="EP34" s="51"/>
      <c r="EQ34" s="53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6"/>
      <c r="FK34" s="51"/>
      <c r="FL34" s="56"/>
      <c r="FM34" s="51"/>
      <c r="FN34" s="56"/>
      <c r="FO34" s="56"/>
      <c r="FP34" s="56"/>
      <c r="FQ34" s="57"/>
      <c r="FR34" s="51"/>
      <c r="FS34" s="51"/>
      <c r="FT34" s="51"/>
      <c r="FU34" s="53"/>
      <c r="FV34" s="51"/>
      <c r="FW34" s="51"/>
      <c r="FX34" s="51"/>
      <c r="FY34" s="51"/>
      <c r="FZ34" s="51"/>
      <c r="GA34" s="51"/>
      <c r="GB34" s="51"/>
      <c r="GC34" s="51"/>
      <c r="GD34" s="51"/>
      <c r="GE34" s="51"/>
      <c r="GF34" s="51"/>
      <c r="GG34" s="51"/>
      <c r="GH34" s="51"/>
      <c r="GI34" s="51"/>
      <c r="GJ34" s="51"/>
      <c r="GK34" s="51"/>
      <c r="GL34" s="51"/>
      <c r="GM34" s="51"/>
      <c r="GN34" s="56"/>
      <c r="GO34" s="51"/>
      <c r="GP34" s="56"/>
      <c r="GQ34" s="51"/>
      <c r="GR34" s="56"/>
      <c r="GS34" s="56"/>
      <c r="GT34" s="56"/>
      <c r="GU34" s="57"/>
      <c r="GV34" s="51"/>
      <c r="GW34" s="51"/>
      <c r="GX34" s="51"/>
      <c r="GY34" s="53"/>
      <c r="GZ34" s="51"/>
      <c r="HA34" s="51"/>
      <c r="HB34" s="51"/>
      <c r="HC34" s="51"/>
      <c r="HD34" s="51"/>
      <c r="HE34" s="51"/>
      <c r="HF34" s="51"/>
      <c r="HG34" s="51"/>
      <c r="HH34" s="51"/>
      <c r="HI34" s="51"/>
      <c r="HJ34" s="51"/>
      <c r="HK34" s="51"/>
      <c r="HL34" s="51"/>
      <c r="HM34" s="51"/>
      <c r="HN34" s="51"/>
      <c r="HO34" s="51"/>
      <c r="HP34" s="51"/>
      <c r="HQ34" s="51"/>
      <c r="HR34" s="56"/>
      <c r="HS34" s="51"/>
      <c r="HT34" s="56"/>
      <c r="HU34" s="51"/>
      <c r="HV34" s="56"/>
      <c r="HW34" s="56"/>
      <c r="HX34" s="56"/>
      <c r="HY34" s="57"/>
      <c r="HZ34" s="51"/>
      <c r="IA34" s="51"/>
      <c r="IB34" s="51"/>
      <c r="IC34" s="53"/>
      <c r="ID34" s="51"/>
      <c r="IE34" s="51"/>
      <c r="IF34" s="51"/>
      <c r="IG34" s="51"/>
      <c r="IH34" s="51"/>
      <c r="II34" s="51"/>
      <c r="IJ34" s="51"/>
      <c r="IK34" s="51"/>
      <c r="IL34" s="51"/>
      <c r="IM34" s="51"/>
      <c r="IN34" s="51"/>
      <c r="IO34" s="51"/>
      <c r="IP34" s="51"/>
      <c r="IQ34" s="51"/>
    </row>
    <row r="35" spans="1:251" s="52" customForma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64"/>
      <c r="Q35" s="39"/>
      <c r="R35" s="64"/>
      <c r="S35" s="39"/>
      <c r="T35" s="64"/>
      <c r="U35" s="64"/>
      <c r="V35" s="64"/>
      <c r="W35" s="65"/>
      <c r="X35" s="39"/>
      <c r="Y35" s="39"/>
    </row>
    <row r="36" spans="1:251" s="52" customForma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64"/>
      <c r="Q36" s="39"/>
      <c r="R36" s="64"/>
      <c r="S36" s="39"/>
      <c r="T36" s="64"/>
      <c r="U36" s="64"/>
      <c r="V36" s="64"/>
      <c r="W36" s="65"/>
      <c r="X36" s="39"/>
      <c r="Y36" s="39"/>
    </row>
    <row r="37" spans="1:251" s="52" customFormat="1">
      <c r="A37" s="39"/>
      <c r="B37" s="39"/>
      <c r="C37" s="39"/>
      <c r="D37" s="50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64"/>
      <c r="Q37" s="39"/>
      <c r="R37" s="64"/>
      <c r="S37" s="39"/>
      <c r="T37" s="64"/>
      <c r="U37" s="64"/>
      <c r="V37" s="64"/>
      <c r="W37" s="65"/>
      <c r="X37" s="39"/>
      <c r="Y37" s="39"/>
    </row>
    <row r="38" spans="1:251" s="52" customFormat="1">
      <c r="A38" s="55"/>
      <c r="B38" s="39"/>
      <c r="C38" s="39"/>
      <c r="D38" s="55"/>
      <c r="E38" s="39"/>
      <c r="F38" s="39"/>
      <c r="G38" s="39"/>
      <c r="H38" s="39"/>
      <c r="I38" s="39"/>
      <c r="J38" s="39"/>
      <c r="K38" s="39"/>
      <c r="L38" s="39"/>
      <c r="M38" s="55"/>
      <c r="N38" s="55"/>
      <c r="O38" s="55"/>
      <c r="P38" s="64"/>
      <c r="Q38" s="55"/>
      <c r="R38" s="64"/>
      <c r="S38" s="39"/>
      <c r="T38" s="64"/>
      <c r="U38" s="64"/>
      <c r="V38" s="64"/>
      <c r="W38" s="65"/>
      <c r="X38" s="39"/>
      <c r="Y38" s="39"/>
    </row>
    <row r="39" spans="1:251" s="52" customForma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64"/>
      <c r="Q39" s="39"/>
      <c r="R39" s="64"/>
      <c r="S39" s="39"/>
      <c r="T39" s="64"/>
      <c r="U39" s="64"/>
      <c r="V39" s="64"/>
      <c r="W39" s="65"/>
      <c r="X39" s="39"/>
      <c r="Y39" s="39"/>
    </row>
    <row r="40" spans="1:251" s="52" customForma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64"/>
      <c r="Q40" s="39"/>
      <c r="R40" s="64"/>
      <c r="S40" s="39"/>
      <c r="T40" s="64"/>
      <c r="U40" s="64"/>
      <c r="V40" s="64"/>
      <c r="W40" s="65"/>
      <c r="X40" s="39"/>
      <c r="Y40" s="39"/>
    </row>
    <row r="41" spans="1:251" s="52" customForma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64"/>
      <c r="Q41" s="39"/>
      <c r="R41" s="64"/>
      <c r="S41" s="39"/>
      <c r="T41" s="64"/>
      <c r="U41" s="64"/>
      <c r="V41" s="64"/>
      <c r="W41" s="65"/>
      <c r="X41" s="39"/>
      <c r="Y41" s="39"/>
    </row>
    <row r="42" spans="1:251" s="52" customForma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64"/>
      <c r="Q42" s="39"/>
      <c r="R42" s="64"/>
      <c r="S42" s="39"/>
      <c r="T42" s="64"/>
      <c r="U42" s="64"/>
      <c r="V42" s="64"/>
      <c r="W42" s="65"/>
      <c r="X42" s="39"/>
      <c r="Y42" s="39"/>
    </row>
    <row r="43" spans="1:251" s="52" customForma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64"/>
      <c r="Q43" s="39"/>
      <c r="R43" s="64"/>
      <c r="S43" s="39"/>
      <c r="T43" s="64"/>
      <c r="U43" s="64"/>
      <c r="V43" s="64"/>
      <c r="W43" s="65"/>
      <c r="X43" s="39"/>
      <c r="Y43" s="39"/>
    </row>
    <row r="44" spans="1:251" s="52" customForma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64"/>
      <c r="Q44" s="39"/>
      <c r="R44" s="64"/>
      <c r="S44" s="39"/>
      <c r="T44" s="64"/>
      <c r="U44" s="64"/>
      <c r="V44" s="64"/>
      <c r="W44" s="65"/>
      <c r="X44" s="39"/>
      <c r="Y44" s="39"/>
    </row>
    <row r="45" spans="1:251" s="52" customForma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64"/>
      <c r="Q45" s="39"/>
      <c r="R45" s="64"/>
      <c r="S45" s="39"/>
      <c r="T45" s="64"/>
      <c r="U45" s="64"/>
      <c r="V45" s="64"/>
      <c r="W45" s="65"/>
      <c r="X45" s="39"/>
      <c r="Y45" s="39"/>
    </row>
    <row r="46" spans="1:251" s="52" customFormat="1">
      <c r="A46" s="39"/>
      <c r="B46" s="4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64"/>
      <c r="Q46" s="39"/>
      <c r="R46" s="64"/>
      <c r="S46" s="39"/>
      <c r="T46" s="64"/>
      <c r="U46" s="64"/>
      <c r="V46" s="64"/>
      <c r="W46" s="65"/>
      <c r="X46" s="39"/>
      <c r="Y46" s="39"/>
    </row>
    <row r="47" spans="1:251" s="52" customForma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64"/>
      <c r="Q47" s="39"/>
      <c r="R47" s="64"/>
      <c r="S47" s="39"/>
      <c r="T47" s="64"/>
      <c r="U47" s="64"/>
      <c r="V47" s="64"/>
      <c r="W47" s="65"/>
      <c r="X47" s="39"/>
      <c r="Y47" s="39"/>
    </row>
    <row r="48" spans="1:251" s="52" customForma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64"/>
      <c r="Q48" s="39"/>
      <c r="R48" s="64"/>
      <c r="S48" s="39"/>
      <c r="T48" s="64"/>
      <c r="U48" s="64"/>
      <c r="V48" s="64"/>
      <c r="W48" s="65"/>
      <c r="X48" s="39"/>
      <c r="Y48" s="39"/>
    </row>
    <row r="49" spans="1:25" s="52" customForma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64"/>
      <c r="Q49" s="39"/>
      <c r="R49" s="64"/>
      <c r="S49" s="39"/>
      <c r="T49" s="64"/>
      <c r="U49" s="64"/>
      <c r="V49" s="64"/>
      <c r="W49" s="65"/>
      <c r="X49" s="39"/>
      <c r="Y49" s="39"/>
    </row>
    <row r="50" spans="1:25" s="52" customForma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64"/>
      <c r="Q50" s="39"/>
      <c r="R50" s="64"/>
      <c r="S50" s="39"/>
      <c r="T50" s="64"/>
      <c r="U50" s="64"/>
      <c r="V50" s="64"/>
      <c r="W50" s="65"/>
      <c r="X50" s="39"/>
      <c r="Y50" s="39"/>
    </row>
    <row r="51" spans="1:25" s="46" customForma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64"/>
      <c r="Q51" s="39"/>
      <c r="R51" s="64"/>
      <c r="S51" s="39"/>
      <c r="T51" s="64"/>
      <c r="U51" s="64"/>
      <c r="V51" s="64"/>
      <c r="W51" s="65"/>
      <c r="X51" s="39"/>
      <c r="Y51" s="39"/>
    </row>
    <row r="52" spans="1:25" s="46" customForma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64"/>
      <c r="Q52" s="39"/>
      <c r="R52" s="64"/>
      <c r="S52" s="39"/>
      <c r="T52" s="64"/>
      <c r="U52" s="64"/>
      <c r="V52" s="64"/>
      <c r="W52" s="65"/>
      <c r="X52" s="39"/>
      <c r="Y52" s="39"/>
    </row>
    <row r="53" spans="1:25" s="46" customForma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64"/>
      <c r="Q53" s="39"/>
      <c r="R53" s="64"/>
      <c r="S53" s="39"/>
      <c r="T53" s="64"/>
      <c r="U53" s="64"/>
      <c r="V53" s="64"/>
      <c r="W53" s="65"/>
      <c r="X53" s="39"/>
      <c r="Y53" s="39"/>
    </row>
    <row r="54" spans="1:25" s="46" customForma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64"/>
      <c r="Q54" s="39"/>
      <c r="R54" s="64"/>
      <c r="S54" s="39"/>
      <c r="T54" s="64"/>
      <c r="U54" s="64"/>
      <c r="V54" s="64"/>
      <c r="W54" s="65"/>
      <c r="X54" s="39"/>
      <c r="Y54" s="39"/>
    </row>
    <row r="55" spans="1:25" s="46" customForma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64"/>
      <c r="Q55" s="39"/>
      <c r="R55" s="64"/>
      <c r="S55" s="39"/>
      <c r="T55" s="64"/>
      <c r="U55" s="64"/>
      <c r="V55" s="64"/>
      <c r="W55" s="65"/>
      <c r="X55" s="39"/>
      <c r="Y55" s="39"/>
    </row>
    <row r="56" spans="1:25" s="46" customForma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64"/>
      <c r="Q56" s="39"/>
      <c r="R56" s="64"/>
      <c r="S56" s="39"/>
      <c r="T56" s="64"/>
      <c r="U56" s="64"/>
      <c r="V56" s="64"/>
      <c r="W56" s="65"/>
      <c r="X56" s="39"/>
      <c r="Y56" s="39"/>
    </row>
    <row r="57" spans="1:25" s="46" customFormat="1">
      <c r="A57" s="39"/>
      <c r="B57" s="4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64"/>
      <c r="Q57" s="39"/>
      <c r="R57" s="64"/>
      <c r="S57" s="39"/>
      <c r="T57" s="64"/>
      <c r="U57" s="64"/>
      <c r="V57" s="64"/>
      <c r="W57" s="65"/>
      <c r="X57" s="39"/>
      <c r="Y57" s="39"/>
    </row>
    <row r="58" spans="1:25" s="46" customForma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64"/>
      <c r="Q58" s="39"/>
      <c r="R58" s="64"/>
      <c r="S58" s="39"/>
      <c r="T58" s="64"/>
      <c r="U58" s="64"/>
      <c r="V58" s="64"/>
      <c r="W58" s="65"/>
      <c r="X58" s="39"/>
      <c r="Y58" s="39"/>
    </row>
    <row r="59" spans="1:25" s="46" customForma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64"/>
      <c r="Q59" s="39"/>
      <c r="R59" s="64"/>
      <c r="S59" s="39"/>
      <c r="T59" s="64"/>
      <c r="U59" s="64"/>
      <c r="V59" s="64"/>
      <c r="W59" s="65"/>
      <c r="X59" s="39"/>
      <c r="Y59" s="39"/>
    </row>
    <row r="60" spans="1:25" s="46" customForma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64"/>
      <c r="Q60" s="39"/>
      <c r="R60" s="64"/>
      <c r="S60" s="39"/>
      <c r="T60" s="64"/>
      <c r="U60" s="64"/>
      <c r="V60" s="64"/>
      <c r="W60" s="65"/>
      <c r="X60" s="39"/>
      <c r="Y60" s="39"/>
    </row>
    <row r="61" spans="1:25" s="46" customForma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64"/>
      <c r="Q61" s="39"/>
      <c r="R61" s="64"/>
      <c r="S61" s="39"/>
      <c r="T61" s="64"/>
      <c r="U61" s="64"/>
      <c r="V61" s="64"/>
      <c r="W61" s="65"/>
      <c r="X61" s="39"/>
      <c r="Y61" s="39"/>
    </row>
    <row r="62" spans="1:25" s="46" customForma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64"/>
      <c r="Q62" s="39"/>
      <c r="R62" s="64"/>
      <c r="S62" s="39"/>
      <c r="T62" s="64"/>
      <c r="U62" s="64"/>
      <c r="V62" s="64"/>
      <c r="W62" s="65"/>
      <c r="X62" s="39"/>
      <c r="Y62" s="39"/>
    </row>
    <row r="63" spans="1:25" s="46" customForma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64"/>
      <c r="Q63" s="39"/>
      <c r="R63" s="64"/>
      <c r="S63" s="39"/>
      <c r="T63" s="64"/>
      <c r="U63" s="64"/>
      <c r="V63" s="64"/>
      <c r="W63" s="65"/>
      <c r="X63" s="39"/>
      <c r="Y63" s="39"/>
    </row>
    <row r="64" spans="1:25" s="46" customForma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64"/>
      <c r="Q64" s="39"/>
      <c r="R64" s="64"/>
      <c r="S64" s="39"/>
      <c r="T64" s="64"/>
      <c r="U64" s="64"/>
      <c r="V64" s="64"/>
      <c r="W64" s="65"/>
      <c r="X64" s="39"/>
      <c r="Y64" s="39"/>
    </row>
    <row r="65" spans="1:251" s="46" customForma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64"/>
      <c r="Q65" s="39"/>
      <c r="R65" s="64"/>
      <c r="S65" s="39"/>
      <c r="T65" s="64"/>
      <c r="U65" s="64"/>
      <c r="V65" s="64"/>
      <c r="W65" s="65"/>
      <c r="X65" s="39"/>
      <c r="Y65" s="39"/>
    </row>
    <row r="66" spans="1:251" s="46" customForma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64"/>
      <c r="Q66" s="39"/>
      <c r="R66" s="64"/>
      <c r="S66" s="39"/>
      <c r="T66" s="64"/>
      <c r="U66" s="64"/>
      <c r="V66" s="64"/>
      <c r="W66" s="65"/>
      <c r="X66" s="39"/>
      <c r="Y66" s="39"/>
    </row>
    <row r="67" spans="1:251" s="46" customForma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64"/>
      <c r="Q67" s="39"/>
      <c r="R67" s="64"/>
      <c r="S67" s="39"/>
      <c r="T67" s="64"/>
      <c r="U67" s="64"/>
      <c r="V67" s="64"/>
      <c r="W67" s="65"/>
      <c r="X67" s="39"/>
      <c r="Y67" s="39"/>
    </row>
    <row r="68" spans="1:251" s="46" customFormat="1">
      <c r="A68" s="39"/>
      <c r="B68" s="39"/>
      <c r="C68" s="39"/>
      <c r="D68" s="50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64"/>
      <c r="Q68" s="39"/>
      <c r="R68" s="64"/>
      <c r="S68" s="39"/>
      <c r="T68" s="64"/>
      <c r="U68" s="64"/>
      <c r="V68" s="64"/>
      <c r="W68" s="65"/>
      <c r="X68" s="39"/>
      <c r="Y68" s="39"/>
    </row>
    <row r="69" spans="1:251" s="46" customForma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64"/>
      <c r="Q69" s="39"/>
      <c r="R69" s="64"/>
      <c r="S69" s="39"/>
      <c r="T69" s="64"/>
      <c r="U69" s="64"/>
      <c r="V69" s="64"/>
      <c r="W69" s="65"/>
      <c r="X69" s="39"/>
      <c r="Y69" s="39"/>
    </row>
    <row r="70" spans="1:251" s="46" customFormat="1">
      <c r="A70" s="39"/>
      <c r="B70" s="39"/>
      <c r="C70" s="39"/>
      <c r="D70" s="50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64"/>
      <c r="Q70" s="39"/>
      <c r="R70" s="64"/>
      <c r="S70" s="39"/>
      <c r="T70" s="64"/>
      <c r="U70" s="64"/>
      <c r="V70" s="64"/>
      <c r="W70" s="65"/>
      <c r="X70" s="39"/>
      <c r="Y70" s="39"/>
    </row>
    <row r="71" spans="1:251" s="46" customFormat="1">
      <c r="A71" s="39"/>
      <c r="B71" s="39"/>
      <c r="C71" s="39"/>
      <c r="D71" s="50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64"/>
      <c r="Q71" s="39"/>
      <c r="R71" s="64"/>
      <c r="S71" s="39"/>
      <c r="T71" s="64"/>
      <c r="U71" s="64"/>
      <c r="V71" s="64"/>
      <c r="W71" s="65"/>
      <c r="X71" s="39"/>
      <c r="Y71" s="39"/>
    </row>
    <row r="72" spans="1:251" s="54" customForma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64"/>
      <c r="Q72" s="39"/>
      <c r="R72" s="64"/>
      <c r="S72" s="39"/>
      <c r="T72" s="64"/>
      <c r="U72" s="64"/>
      <c r="V72" s="64"/>
      <c r="W72" s="65"/>
      <c r="X72" s="39"/>
      <c r="Y72" s="39"/>
      <c r="Z72" s="51"/>
      <c r="AA72" s="53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6"/>
      <c r="AU72" s="51"/>
      <c r="AV72" s="56"/>
      <c r="AW72" s="51"/>
      <c r="AX72" s="56"/>
      <c r="AY72" s="56"/>
      <c r="AZ72" s="56"/>
      <c r="BA72" s="57"/>
      <c r="BB72" s="51"/>
      <c r="BC72" s="51"/>
      <c r="BD72" s="51"/>
      <c r="BE72" s="53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6"/>
      <c r="BY72" s="51"/>
      <c r="BZ72" s="56"/>
      <c r="CA72" s="51"/>
      <c r="CB72" s="56"/>
      <c r="CC72" s="56"/>
      <c r="CD72" s="56"/>
      <c r="CE72" s="57"/>
      <c r="CF72" s="51"/>
      <c r="CG72" s="51"/>
      <c r="CH72" s="51"/>
      <c r="CI72" s="53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6"/>
      <c r="DC72" s="51"/>
      <c r="DD72" s="56"/>
      <c r="DE72" s="51"/>
      <c r="DF72" s="56"/>
      <c r="DG72" s="56"/>
      <c r="DH72" s="56"/>
      <c r="DI72" s="57"/>
      <c r="DJ72" s="51"/>
      <c r="DK72" s="51"/>
      <c r="DL72" s="51"/>
      <c r="DM72" s="53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6"/>
      <c r="EG72" s="51"/>
      <c r="EH72" s="56"/>
      <c r="EI72" s="51"/>
      <c r="EJ72" s="56"/>
      <c r="EK72" s="56"/>
      <c r="EL72" s="56"/>
      <c r="EM72" s="57"/>
      <c r="EN72" s="51"/>
      <c r="EO72" s="51"/>
      <c r="EP72" s="51"/>
      <c r="EQ72" s="53"/>
      <c r="ER72" s="51"/>
      <c r="ES72" s="51"/>
      <c r="ET72" s="51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1"/>
      <c r="FJ72" s="56"/>
      <c r="FK72" s="51"/>
      <c r="FL72" s="56"/>
      <c r="FM72" s="51"/>
      <c r="FN72" s="56"/>
      <c r="FO72" s="56"/>
      <c r="FP72" s="56"/>
      <c r="FQ72" s="57"/>
      <c r="FR72" s="51"/>
      <c r="FS72" s="51"/>
      <c r="FT72" s="51"/>
      <c r="FU72" s="53"/>
      <c r="FV72" s="51"/>
      <c r="FW72" s="51"/>
      <c r="FX72" s="51"/>
      <c r="FY72" s="51"/>
      <c r="FZ72" s="51"/>
      <c r="GA72" s="51"/>
      <c r="GB72" s="51"/>
      <c r="GC72" s="51"/>
      <c r="GD72" s="51"/>
      <c r="GE72" s="51"/>
      <c r="GF72" s="51"/>
      <c r="GG72" s="51"/>
      <c r="GH72" s="51"/>
      <c r="GI72" s="51"/>
      <c r="GJ72" s="51"/>
      <c r="GK72" s="51"/>
      <c r="GL72" s="51"/>
      <c r="GM72" s="51"/>
      <c r="GN72" s="56"/>
      <c r="GO72" s="51"/>
      <c r="GP72" s="56"/>
      <c r="GQ72" s="51"/>
      <c r="GR72" s="56"/>
      <c r="GS72" s="56"/>
      <c r="GT72" s="56"/>
      <c r="GU72" s="57"/>
      <c r="GV72" s="51"/>
      <c r="GW72" s="51"/>
      <c r="GX72" s="51"/>
      <c r="GY72" s="53"/>
      <c r="GZ72" s="51"/>
      <c r="HA72" s="51"/>
      <c r="HB72" s="51"/>
      <c r="HC72" s="51"/>
      <c r="HD72" s="51"/>
      <c r="HE72" s="51"/>
      <c r="HF72" s="51"/>
      <c r="HG72" s="51"/>
      <c r="HH72" s="51"/>
      <c r="HI72" s="51"/>
      <c r="HJ72" s="51"/>
      <c r="HK72" s="51"/>
      <c r="HL72" s="51"/>
      <c r="HM72" s="51"/>
      <c r="HN72" s="51"/>
      <c r="HO72" s="51"/>
      <c r="HP72" s="51"/>
      <c r="HQ72" s="51"/>
      <c r="HR72" s="56"/>
      <c r="HS72" s="51"/>
      <c r="HT72" s="56"/>
      <c r="HU72" s="51"/>
      <c r="HV72" s="56"/>
      <c r="HW72" s="56"/>
      <c r="HX72" s="56"/>
      <c r="HY72" s="57"/>
      <c r="HZ72" s="51"/>
      <c r="IA72" s="51"/>
      <c r="IB72" s="51"/>
      <c r="IC72" s="53"/>
      <c r="ID72" s="51"/>
      <c r="IE72" s="51"/>
      <c r="IF72" s="51"/>
      <c r="IG72" s="51"/>
      <c r="IH72" s="51"/>
      <c r="II72" s="51"/>
      <c r="IJ72" s="51"/>
      <c r="IK72" s="51"/>
      <c r="IL72" s="51"/>
      <c r="IM72" s="51"/>
      <c r="IN72" s="51"/>
      <c r="IO72" s="51"/>
      <c r="IP72" s="51"/>
      <c r="IQ72" s="51"/>
    </row>
    <row r="73" spans="1:251" s="54" customFormat="1">
      <c r="A73" s="39"/>
      <c r="B73" s="39"/>
      <c r="C73" s="39"/>
      <c r="D73" s="50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64"/>
      <c r="Q73" s="39"/>
      <c r="R73" s="64"/>
      <c r="S73" s="39"/>
      <c r="T73" s="64"/>
      <c r="U73" s="64"/>
      <c r="V73" s="64"/>
      <c r="W73" s="65"/>
      <c r="X73" s="39"/>
      <c r="Y73" s="39"/>
      <c r="Z73" s="51"/>
      <c r="AA73" s="53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6"/>
      <c r="AU73" s="51"/>
      <c r="AV73" s="56"/>
      <c r="AW73" s="51"/>
      <c r="AX73" s="56"/>
      <c r="AY73" s="56"/>
      <c r="AZ73" s="56"/>
      <c r="BA73" s="57"/>
      <c r="BB73" s="51"/>
      <c r="BC73" s="51"/>
      <c r="BD73" s="51"/>
      <c r="BE73" s="53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6"/>
      <c r="BY73" s="51"/>
      <c r="BZ73" s="56"/>
      <c r="CA73" s="51"/>
      <c r="CB73" s="56"/>
      <c r="CC73" s="56"/>
      <c r="CD73" s="56"/>
      <c r="CE73" s="57"/>
      <c r="CF73" s="51"/>
      <c r="CG73" s="51"/>
      <c r="CH73" s="51"/>
      <c r="CI73" s="53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6"/>
      <c r="DC73" s="51"/>
      <c r="DD73" s="56"/>
      <c r="DE73" s="51"/>
      <c r="DF73" s="56"/>
      <c r="DG73" s="56"/>
      <c r="DH73" s="56"/>
      <c r="DI73" s="57"/>
      <c r="DJ73" s="51"/>
      <c r="DK73" s="51"/>
      <c r="DL73" s="51"/>
      <c r="DM73" s="53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6"/>
      <c r="EG73" s="51"/>
      <c r="EH73" s="56"/>
      <c r="EI73" s="51"/>
      <c r="EJ73" s="56"/>
      <c r="EK73" s="56"/>
      <c r="EL73" s="56"/>
      <c r="EM73" s="57"/>
      <c r="EN73" s="51"/>
      <c r="EO73" s="51"/>
      <c r="EP73" s="51"/>
      <c r="EQ73" s="53"/>
      <c r="ER73" s="51"/>
      <c r="ES73" s="51"/>
      <c r="ET73" s="51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1"/>
      <c r="FJ73" s="56"/>
      <c r="FK73" s="51"/>
      <c r="FL73" s="56"/>
      <c r="FM73" s="51"/>
      <c r="FN73" s="56"/>
      <c r="FO73" s="56"/>
      <c r="FP73" s="56"/>
      <c r="FQ73" s="57"/>
      <c r="FR73" s="51"/>
      <c r="FS73" s="51"/>
      <c r="FT73" s="51"/>
      <c r="FU73" s="53"/>
      <c r="FV73" s="51"/>
      <c r="FW73" s="51"/>
      <c r="FX73" s="51"/>
      <c r="FY73" s="51"/>
      <c r="FZ73" s="51"/>
      <c r="GA73" s="51"/>
      <c r="GB73" s="51"/>
      <c r="GC73" s="51"/>
      <c r="GD73" s="51"/>
      <c r="GE73" s="51"/>
      <c r="GF73" s="51"/>
      <c r="GG73" s="51"/>
      <c r="GH73" s="51"/>
      <c r="GI73" s="51"/>
      <c r="GJ73" s="51"/>
      <c r="GK73" s="51"/>
      <c r="GL73" s="51"/>
      <c r="GM73" s="51"/>
      <c r="GN73" s="56"/>
      <c r="GO73" s="51"/>
      <c r="GP73" s="56"/>
      <c r="GQ73" s="51"/>
      <c r="GR73" s="56"/>
      <c r="GS73" s="56"/>
      <c r="GT73" s="56"/>
      <c r="GU73" s="57"/>
      <c r="GV73" s="51"/>
      <c r="GW73" s="51"/>
      <c r="GX73" s="51"/>
      <c r="GY73" s="53"/>
      <c r="GZ73" s="51"/>
      <c r="HA73" s="51"/>
      <c r="HB73" s="51"/>
      <c r="HC73" s="51"/>
      <c r="HD73" s="51"/>
      <c r="HE73" s="51"/>
      <c r="HF73" s="51"/>
      <c r="HG73" s="51"/>
      <c r="HH73" s="51"/>
      <c r="HI73" s="51"/>
      <c r="HJ73" s="51"/>
      <c r="HK73" s="51"/>
      <c r="HL73" s="51"/>
      <c r="HM73" s="51"/>
      <c r="HN73" s="51"/>
      <c r="HO73" s="51"/>
      <c r="HP73" s="51"/>
      <c r="HQ73" s="51"/>
      <c r="HR73" s="56"/>
      <c r="HS73" s="51"/>
      <c r="HT73" s="56"/>
      <c r="HU73" s="51"/>
      <c r="HV73" s="56"/>
      <c r="HW73" s="56"/>
      <c r="HX73" s="56"/>
      <c r="HY73" s="57"/>
      <c r="HZ73" s="51"/>
      <c r="IA73" s="51"/>
      <c r="IB73" s="51"/>
      <c r="IC73" s="53"/>
      <c r="ID73" s="51"/>
      <c r="IE73" s="51"/>
      <c r="IF73" s="51"/>
      <c r="IG73" s="51"/>
      <c r="IH73" s="51"/>
      <c r="II73" s="51"/>
      <c r="IJ73" s="51"/>
      <c r="IK73" s="51"/>
      <c r="IL73" s="51"/>
      <c r="IM73" s="51"/>
      <c r="IN73" s="51"/>
      <c r="IO73" s="51"/>
      <c r="IP73" s="51"/>
      <c r="IQ73" s="51"/>
    </row>
    <row r="74" spans="1:251" s="54" customFormat="1">
      <c r="A74" s="39"/>
      <c r="B74" s="39"/>
      <c r="C74" s="39"/>
      <c r="D74" s="50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64"/>
      <c r="Q74" s="39"/>
      <c r="R74" s="64"/>
      <c r="S74" s="39"/>
      <c r="T74" s="64"/>
      <c r="U74" s="64"/>
      <c r="V74" s="64"/>
      <c r="W74" s="65"/>
      <c r="X74" s="39"/>
      <c r="Y74" s="39"/>
      <c r="Z74" s="51"/>
      <c r="AA74" s="53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6"/>
      <c r="AU74" s="51"/>
      <c r="AV74" s="56"/>
      <c r="AW74" s="51"/>
      <c r="AX74" s="56"/>
      <c r="AY74" s="56"/>
      <c r="AZ74" s="56"/>
      <c r="BA74" s="57"/>
      <c r="BB74" s="51"/>
      <c r="BC74" s="51"/>
      <c r="BD74" s="51"/>
      <c r="BE74" s="53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6"/>
      <c r="BY74" s="51"/>
      <c r="BZ74" s="56"/>
      <c r="CA74" s="51"/>
      <c r="CB74" s="56"/>
      <c r="CC74" s="56"/>
      <c r="CD74" s="56"/>
      <c r="CE74" s="57"/>
      <c r="CF74" s="51"/>
      <c r="CG74" s="51"/>
      <c r="CH74" s="51"/>
      <c r="CI74" s="53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6"/>
      <c r="DC74" s="51"/>
      <c r="DD74" s="56"/>
      <c r="DE74" s="51"/>
      <c r="DF74" s="56"/>
      <c r="DG74" s="56"/>
      <c r="DH74" s="56"/>
      <c r="DI74" s="57"/>
      <c r="DJ74" s="51"/>
      <c r="DK74" s="51"/>
      <c r="DL74" s="51"/>
      <c r="DM74" s="53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6"/>
      <c r="EG74" s="51"/>
      <c r="EH74" s="56"/>
      <c r="EI74" s="51"/>
      <c r="EJ74" s="56"/>
      <c r="EK74" s="56"/>
      <c r="EL74" s="56"/>
      <c r="EM74" s="57"/>
      <c r="EN74" s="51"/>
      <c r="EO74" s="51"/>
      <c r="EP74" s="51"/>
      <c r="EQ74" s="53"/>
      <c r="ER74" s="51"/>
      <c r="ES74" s="51"/>
      <c r="ET74" s="51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1"/>
      <c r="FJ74" s="56"/>
      <c r="FK74" s="51"/>
      <c r="FL74" s="56"/>
      <c r="FM74" s="51"/>
      <c r="FN74" s="56"/>
      <c r="FO74" s="56"/>
      <c r="FP74" s="56"/>
      <c r="FQ74" s="57"/>
      <c r="FR74" s="51"/>
      <c r="FS74" s="51"/>
      <c r="FT74" s="51"/>
      <c r="FU74" s="53"/>
      <c r="FV74" s="51"/>
      <c r="FW74" s="51"/>
      <c r="FX74" s="51"/>
      <c r="FY74" s="51"/>
      <c r="FZ74" s="51"/>
      <c r="GA74" s="51"/>
      <c r="GB74" s="51"/>
      <c r="GC74" s="51"/>
      <c r="GD74" s="51"/>
      <c r="GE74" s="51"/>
      <c r="GF74" s="51"/>
      <c r="GG74" s="51"/>
      <c r="GH74" s="51"/>
      <c r="GI74" s="51"/>
      <c r="GJ74" s="51"/>
      <c r="GK74" s="51"/>
      <c r="GL74" s="51"/>
      <c r="GM74" s="51"/>
      <c r="GN74" s="56"/>
      <c r="GO74" s="51"/>
      <c r="GP74" s="56"/>
      <c r="GQ74" s="51"/>
      <c r="GR74" s="56"/>
      <c r="GS74" s="56"/>
      <c r="GT74" s="56"/>
      <c r="GU74" s="57"/>
      <c r="GV74" s="51"/>
      <c r="GW74" s="51"/>
      <c r="GX74" s="51"/>
      <c r="GY74" s="53"/>
      <c r="GZ74" s="51"/>
      <c r="HA74" s="51"/>
      <c r="HB74" s="51"/>
      <c r="HC74" s="51"/>
      <c r="HD74" s="51"/>
      <c r="HE74" s="51"/>
      <c r="HF74" s="51"/>
      <c r="HG74" s="51"/>
      <c r="HH74" s="51"/>
      <c r="HI74" s="51"/>
      <c r="HJ74" s="51"/>
      <c r="HK74" s="51"/>
      <c r="HL74" s="51"/>
      <c r="HM74" s="51"/>
      <c r="HN74" s="51"/>
      <c r="HO74" s="51"/>
      <c r="HP74" s="51"/>
      <c r="HQ74" s="51"/>
      <c r="HR74" s="56"/>
      <c r="HS74" s="51"/>
      <c r="HT74" s="56"/>
      <c r="HU74" s="51"/>
      <c r="HV74" s="56"/>
      <c r="HW74" s="56"/>
      <c r="HX74" s="56"/>
      <c r="HY74" s="57"/>
      <c r="HZ74" s="51"/>
      <c r="IA74" s="51"/>
      <c r="IB74" s="51"/>
      <c r="IC74" s="53"/>
      <c r="ID74" s="51"/>
      <c r="IE74" s="51"/>
      <c r="IF74" s="51"/>
      <c r="IG74" s="51"/>
      <c r="IH74" s="51"/>
      <c r="II74" s="51"/>
      <c r="IJ74" s="51"/>
      <c r="IK74" s="51"/>
      <c r="IL74" s="51"/>
      <c r="IM74" s="51"/>
      <c r="IN74" s="51"/>
      <c r="IO74" s="51"/>
      <c r="IP74" s="51"/>
      <c r="IQ74" s="51"/>
    </row>
    <row r="75" spans="1:251" s="54" customFormat="1">
      <c r="A75" s="50"/>
      <c r="B75" s="39"/>
      <c r="C75" s="39"/>
      <c r="D75" s="50"/>
      <c r="E75" s="39"/>
      <c r="F75" s="39"/>
      <c r="G75" s="39"/>
      <c r="H75" s="39"/>
      <c r="I75" s="50"/>
      <c r="J75" s="39"/>
      <c r="K75" s="39"/>
      <c r="L75" s="39"/>
      <c r="M75" s="50"/>
      <c r="N75" s="50"/>
      <c r="O75" s="50"/>
      <c r="P75" s="64"/>
      <c r="Q75" s="50"/>
      <c r="R75" s="64"/>
      <c r="S75" s="39"/>
      <c r="T75" s="64"/>
      <c r="U75" s="64"/>
      <c r="V75" s="64"/>
      <c r="W75" s="65"/>
      <c r="X75" s="39"/>
      <c r="Y75" s="39"/>
      <c r="Z75" s="51"/>
      <c r="AA75" s="53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6"/>
      <c r="AU75" s="51"/>
      <c r="AV75" s="56"/>
      <c r="AW75" s="51"/>
      <c r="AX75" s="56"/>
      <c r="AY75" s="56"/>
      <c r="AZ75" s="56"/>
      <c r="BA75" s="57"/>
      <c r="BB75" s="51"/>
      <c r="BC75" s="51"/>
      <c r="BD75" s="51"/>
      <c r="BE75" s="53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6"/>
      <c r="BY75" s="51"/>
      <c r="BZ75" s="56"/>
      <c r="CA75" s="51"/>
      <c r="CB75" s="56"/>
      <c r="CC75" s="56"/>
      <c r="CD75" s="56"/>
      <c r="CE75" s="57"/>
      <c r="CF75" s="51"/>
      <c r="CG75" s="51"/>
      <c r="CH75" s="51"/>
      <c r="CI75" s="53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6"/>
      <c r="DC75" s="51"/>
      <c r="DD75" s="56"/>
      <c r="DE75" s="51"/>
      <c r="DF75" s="56"/>
      <c r="DG75" s="56"/>
      <c r="DH75" s="56"/>
      <c r="DI75" s="57"/>
      <c r="DJ75" s="51"/>
      <c r="DK75" s="51"/>
      <c r="DL75" s="51"/>
      <c r="DM75" s="53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6"/>
      <c r="EG75" s="51"/>
      <c r="EH75" s="56"/>
      <c r="EI75" s="51"/>
      <c r="EJ75" s="56"/>
      <c r="EK75" s="56"/>
      <c r="EL75" s="56"/>
      <c r="EM75" s="57"/>
      <c r="EN75" s="51"/>
      <c r="EO75" s="51"/>
      <c r="EP75" s="51"/>
      <c r="EQ75" s="53"/>
      <c r="ER75" s="51"/>
      <c r="ES75" s="51"/>
      <c r="ET75" s="51"/>
      <c r="EU75" s="51"/>
      <c r="EV75" s="51"/>
      <c r="EW75" s="51"/>
      <c r="EX75" s="51"/>
      <c r="EY75" s="51"/>
      <c r="EZ75" s="51"/>
      <c r="FA75" s="51"/>
      <c r="FB75" s="51"/>
      <c r="FC75" s="51"/>
      <c r="FD75" s="51"/>
      <c r="FE75" s="51"/>
      <c r="FF75" s="51"/>
      <c r="FG75" s="51"/>
      <c r="FH75" s="51"/>
      <c r="FI75" s="51"/>
      <c r="FJ75" s="56"/>
      <c r="FK75" s="51"/>
      <c r="FL75" s="56"/>
      <c r="FM75" s="51"/>
      <c r="FN75" s="56"/>
      <c r="FO75" s="56"/>
      <c r="FP75" s="56"/>
      <c r="FQ75" s="57"/>
      <c r="FR75" s="51"/>
      <c r="FS75" s="51"/>
      <c r="FT75" s="51"/>
      <c r="FU75" s="53"/>
      <c r="FV75" s="51"/>
      <c r="FW75" s="51"/>
      <c r="FX75" s="51"/>
      <c r="FY75" s="51"/>
      <c r="FZ75" s="51"/>
      <c r="GA75" s="51"/>
      <c r="GB75" s="51"/>
      <c r="GC75" s="51"/>
      <c r="GD75" s="51"/>
      <c r="GE75" s="51"/>
      <c r="GF75" s="51"/>
      <c r="GG75" s="51"/>
      <c r="GH75" s="51"/>
      <c r="GI75" s="51"/>
      <c r="GJ75" s="51"/>
      <c r="GK75" s="51"/>
      <c r="GL75" s="51"/>
      <c r="GM75" s="51"/>
      <c r="GN75" s="56"/>
      <c r="GO75" s="51"/>
      <c r="GP75" s="56"/>
      <c r="GQ75" s="51"/>
      <c r="GR75" s="56"/>
      <c r="GS75" s="56"/>
      <c r="GT75" s="56"/>
      <c r="GU75" s="57"/>
      <c r="GV75" s="51"/>
      <c r="GW75" s="51"/>
      <c r="GX75" s="51"/>
      <c r="GY75" s="53"/>
      <c r="GZ75" s="51"/>
      <c r="HA75" s="51"/>
      <c r="HB75" s="51"/>
      <c r="HC75" s="51"/>
      <c r="HD75" s="51"/>
      <c r="HE75" s="51"/>
      <c r="HF75" s="51"/>
      <c r="HG75" s="51"/>
      <c r="HH75" s="51"/>
      <c r="HI75" s="51"/>
      <c r="HJ75" s="51"/>
      <c r="HK75" s="51"/>
      <c r="HL75" s="51"/>
      <c r="HM75" s="51"/>
      <c r="HN75" s="51"/>
      <c r="HO75" s="51"/>
      <c r="HP75" s="51"/>
      <c r="HQ75" s="51"/>
      <c r="HR75" s="56"/>
      <c r="HS75" s="51"/>
      <c r="HT75" s="56"/>
      <c r="HU75" s="51"/>
      <c r="HV75" s="56"/>
      <c r="HW75" s="56"/>
      <c r="HX75" s="56"/>
      <c r="HY75" s="57"/>
      <c r="HZ75" s="51"/>
      <c r="IA75" s="51"/>
      <c r="IB75" s="51"/>
      <c r="IC75" s="53"/>
      <c r="ID75" s="51"/>
      <c r="IE75" s="51"/>
      <c r="IF75" s="51"/>
      <c r="IG75" s="51"/>
      <c r="IH75" s="51"/>
      <c r="II75" s="51"/>
      <c r="IJ75" s="51"/>
      <c r="IK75" s="51"/>
      <c r="IL75" s="51"/>
      <c r="IM75" s="51"/>
      <c r="IN75" s="51"/>
      <c r="IO75" s="51"/>
      <c r="IP75" s="51"/>
      <c r="IQ75" s="51"/>
    </row>
    <row r="76" spans="1:251" s="54" customForma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64"/>
      <c r="Q76" s="39"/>
      <c r="R76" s="64"/>
      <c r="S76" s="39"/>
      <c r="T76" s="64"/>
      <c r="U76" s="64"/>
      <c r="V76" s="64"/>
      <c r="W76" s="65"/>
      <c r="X76" s="39"/>
      <c r="Y76" s="39"/>
      <c r="Z76" s="51"/>
      <c r="AA76" s="53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6"/>
      <c r="AU76" s="51"/>
      <c r="AV76" s="56"/>
      <c r="AW76" s="51"/>
      <c r="AX76" s="56"/>
      <c r="AY76" s="56"/>
      <c r="AZ76" s="56"/>
      <c r="BA76" s="57"/>
      <c r="BB76" s="51"/>
      <c r="BC76" s="51"/>
      <c r="BD76" s="51"/>
      <c r="BE76" s="53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6"/>
      <c r="BY76" s="51"/>
      <c r="BZ76" s="56"/>
      <c r="CA76" s="51"/>
      <c r="CB76" s="56"/>
      <c r="CC76" s="56"/>
      <c r="CD76" s="56"/>
      <c r="CE76" s="57"/>
      <c r="CF76" s="51"/>
      <c r="CG76" s="51"/>
      <c r="CH76" s="51"/>
      <c r="CI76" s="53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6"/>
      <c r="DC76" s="51"/>
      <c r="DD76" s="56"/>
      <c r="DE76" s="51"/>
      <c r="DF76" s="56"/>
      <c r="DG76" s="56"/>
      <c r="DH76" s="56"/>
      <c r="DI76" s="57"/>
      <c r="DJ76" s="51"/>
      <c r="DK76" s="51"/>
      <c r="DL76" s="51"/>
      <c r="DM76" s="53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6"/>
      <c r="EG76" s="51"/>
      <c r="EH76" s="56"/>
      <c r="EI76" s="51"/>
      <c r="EJ76" s="56"/>
      <c r="EK76" s="56"/>
      <c r="EL76" s="56"/>
      <c r="EM76" s="57"/>
      <c r="EN76" s="51"/>
      <c r="EO76" s="51"/>
      <c r="EP76" s="51"/>
      <c r="EQ76" s="53"/>
      <c r="ER76" s="51"/>
      <c r="ES76" s="51"/>
      <c r="ET76" s="51"/>
      <c r="EU76" s="51"/>
      <c r="EV76" s="51"/>
      <c r="EW76" s="51"/>
      <c r="EX76" s="51"/>
      <c r="EY76" s="51"/>
      <c r="EZ76" s="51"/>
      <c r="FA76" s="51"/>
      <c r="FB76" s="51"/>
      <c r="FC76" s="51"/>
      <c r="FD76" s="51"/>
      <c r="FE76" s="51"/>
      <c r="FF76" s="51"/>
      <c r="FG76" s="51"/>
      <c r="FH76" s="51"/>
      <c r="FI76" s="51"/>
      <c r="FJ76" s="56"/>
      <c r="FK76" s="51"/>
      <c r="FL76" s="56"/>
      <c r="FM76" s="51"/>
      <c r="FN76" s="56"/>
      <c r="FO76" s="56"/>
      <c r="FP76" s="56"/>
      <c r="FQ76" s="57"/>
      <c r="FR76" s="51"/>
      <c r="FS76" s="51"/>
      <c r="FT76" s="51"/>
      <c r="FU76" s="53"/>
      <c r="FV76" s="51"/>
      <c r="FW76" s="51"/>
      <c r="FX76" s="51"/>
      <c r="FY76" s="51"/>
      <c r="FZ76" s="51"/>
      <c r="GA76" s="51"/>
      <c r="GB76" s="51"/>
      <c r="GC76" s="51"/>
      <c r="GD76" s="51"/>
      <c r="GE76" s="51"/>
      <c r="GF76" s="51"/>
      <c r="GG76" s="51"/>
      <c r="GH76" s="51"/>
      <c r="GI76" s="51"/>
      <c r="GJ76" s="51"/>
      <c r="GK76" s="51"/>
      <c r="GL76" s="51"/>
      <c r="GM76" s="51"/>
      <c r="GN76" s="56"/>
      <c r="GO76" s="51"/>
      <c r="GP76" s="56"/>
      <c r="GQ76" s="51"/>
      <c r="GR76" s="56"/>
      <c r="GS76" s="56"/>
      <c r="GT76" s="56"/>
      <c r="GU76" s="57"/>
      <c r="GV76" s="51"/>
      <c r="GW76" s="51"/>
      <c r="GX76" s="51"/>
      <c r="GY76" s="53"/>
      <c r="GZ76" s="51"/>
      <c r="HA76" s="51"/>
      <c r="HB76" s="51"/>
      <c r="HC76" s="51"/>
      <c r="HD76" s="51"/>
      <c r="HE76" s="51"/>
      <c r="HF76" s="51"/>
      <c r="HG76" s="51"/>
      <c r="HH76" s="51"/>
      <c r="HI76" s="51"/>
      <c r="HJ76" s="51"/>
      <c r="HK76" s="51"/>
      <c r="HL76" s="51"/>
      <c r="HM76" s="51"/>
      <c r="HN76" s="51"/>
      <c r="HO76" s="51"/>
      <c r="HP76" s="51"/>
      <c r="HQ76" s="51"/>
      <c r="HR76" s="56"/>
      <c r="HS76" s="51"/>
      <c r="HT76" s="56"/>
      <c r="HU76" s="51"/>
      <c r="HV76" s="56"/>
      <c r="HW76" s="56"/>
      <c r="HX76" s="56"/>
      <c r="HY76" s="57"/>
      <c r="HZ76" s="51"/>
      <c r="IA76" s="51"/>
      <c r="IB76" s="51"/>
      <c r="IC76" s="53"/>
      <c r="ID76" s="51"/>
      <c r="IE76" s="51"/>
      <c r="IF76" s="51"/>
      <c r="IG76" s="51"/>
      <c r="IH76" s="51"/>
      <c r="II76" s="51"/>
      <c r="IJ76" s="51"/>
      <c r="IK76" s="51"/>
      <c r="IL76" s="51"/>
      <c r="IM76" s="51"/>
      <c r="IN76" s="51"/>
      <c r="IO76" s="51"/>
      <c r="IP76" s="51"/>
      <c r="IQ76" s="51"/>
    </row>
    <row r="77" spans="1:251" s="54" customForma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64"/>
      <c r="Q77" s="39"/>
      <c r="R77" s="64"/>
      <c r="S77" s="39"/>
      <c r="T77" s="64"/>
      <c r="U77" s="64"/>
      <c r="V77" s="64"/>
      <c r="W77" s="65"/>
      <c r="X77" s="39"/>
      <c r="Y77" s="39"/>
      <c r="Z77" s="51"/>
      <c r="AA77" s="53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6"/>
      <c r="AU77" s="51"/>
      <c r="AV77" s="56"/>
      <c r="AW77" s="51"/>
      <c r="AX77" s="56"/>
      <c r="AY77" s="56"/>
      <c r="AZ77" s="56"/>
      <c r="BA77" s="57"/>
      <c r="BB77" s="51"/>
      <c r="BC77" s="51"/>
      <c r="BD77" s="51"/>
      <c r="BE77" s="53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6"/>
      <c r="BY77" s="51"/>
      <c r="BZ77" s="56"/>
      <c r="CA77" s="51"/>
      <c r="CB77" s="56"/>
      <c r="CC77" s="56"/>
      <c r="CD77" s="56"/>
      <c r="CE77" s="57"/>
      <c r="CF77" s="51"/>
      <c r="CG77" s="51"/>
      <c r="CH77" s="51"/>
      <c r="CI77" s="53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6"/>
      <c r="DC77" s="51"/>
      <c r="DD77" s="56"/>
      <c r="DE77" s="51"/>
      <c r="DF77" s="56"/>
      <c r="DG77" s="56"/>
      <c r="DH77" s="56"/>
      <c r="DI77" s="57"/>
      <c r="DJ77" s="51"/>
      <c r="DK77" s="51"/>
      <c r="DL77" s="51"/>
      <c r="DM77" s="53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6"/>
      <c r="EG77" s="51"/>
      <c r="EH77" s="56"/>
      <c r="EI77" s="51"/>
      <c r="EJ77" s="56"/>
      <c r="EK77" s="56"/>
      <c r="EL77" s="56"/>
      <c r="EM77" s="57"/>
      <c r="EN77" s="51"/>
      <c r="EO77" s="51"/>
      <c r="EP77" s="51"/>
      <c r="EQ77" s="53"/>
      <c r="ER77" s="51"/>
      <c r="ES77" s="51"/>
      <c r="ET77" s="51"/>
      <c r="EU77" s="51"/>
      <c r="EV77" s="51"/>
      <c r="EW77" s="51"/>
      <c r="EX77" s="51"/>
      <c r="EY77" s="51"/>
      <c r="EZ77" s="51"/>
      <c r="FA77" s="51"/>
      <c r="FB77" s="51"/>
      <c r="FC77" s="51"/>
      <c r="FD77" s="51"/>
      <c r="FE77" s="51"/>
      <c r="FF77" s="51"/>
      <c r="FG77" s="51"/>
      <c r="FH77" s="51"/>
      <c r="FI77" s="51"/>
      <c r="FJ77" s="56"/>
      <c r="FK77" s="51"/>
      <c r="FL77" s="56"/>
      <c r="FM77" s="51"/>
      <c r="FN77" s="56"/>
      <c r="FO77" s="56"/>
      <c r="FP77" s="56"/>
      <c r="FQ77" s="57"/>
      <c r="FR77" s="51"/>
      <c r="FS77" s="51"/>
      <c r="FT77" s="51"/>
      <c r="FU77" s="53"/>
      <c r="FV77" s="51"/>
      <c r="FW77" s="51"/>
      <c r="FX77" s="51"/>
      <c r="FY77" s="51"/>
      <c r="FZ77" s="51"/>
      <c r="GA77" s="51"/>
      <c r="GB77" s="51"/>
      <c r="GC77" s="51"/>
      <c r="GD77" s="51"/>
      <c r="GE77" s="51"/>
      <c r="GF77" s="51"/>
      <c r="GG77" s="51"/>
      <c r="GH77" s="51"/>
      <c r="GI77" s="51"/>
      <c r="GJ77" s="51"/>
      <c r="GK77" s="51"/>
      <c r="GL77" s="51"/>
      <c r="GM77" s="51"/>
      <c r="GN77" s="56"/>
      <c r="GO77" s="51"/>
      <c r="GP77" s="56"/>
      <c r="GQ77" s="51"/>
      <c r="GR77" s="56"/>
      <c r="GS77" s="56"/>
      <c r="GT77" s="56"/>
      <c r="GU77" s="57"/>
      <c r="GV77" s="51"/>
      <c r="GW77" s="51"/>
      <c r="GX77" s="51"/>
      <c r="GY77" s="53"/>
      <c r="GZ77" s="51"/>
      <c r="HA77" s="51"/>
      <c r="HB77" s="51"/>
      <c r="HC77" s="51"/>
      <c r="HD77" s="51"/>
      <c r="HE77" s="51"/>
      <c r="HF77" s="51"/>
      <c r="HG77" s="51"/>
      <c r="HH77" s="51"/>
      <c r="HI77" s="51"/>
      <c r="HJ77" s="51"/>
      <c r="HK77" s="51"/>
      <c r="HL77" s="51"/>
      <c r="HM77" s="51"/>
      <c r="HN77" s="51"/>
      <c r="HO77" s="51"/>
      <c r="HP77" s="51"/>
      <c r="HQ77" s="51"/>
      <c r="HR77" s="56"/>
      <c r="HS77" s="51"/>
      <c r="HT77" s="56"/>
      <c r="HU77" s="51"/>
      <c r="HV77" s="56"/>
      <c r="HW77" s="56"/>
      <c r="HX77" s="56"/>
      <c r="HY77" s="57"/>
      <c r="HZ77" s="51"/>
      <c r="IA77" s="51"/>
      <c r="IB77" s="51"/>
      <c r="IC77" s="53"/>
      <c r="ID77" s="51"/>
      <c r="IE77" s="51"/>
      <c r="IF77" s="51"/>
      <c r="IG77" s="51"/>
      <c r="IH77" s="51"/>
      <c r="II77" s="51"/>
      <c r="IJ77" s="51"/>
      <c r="IK77" s="51"/>
      <c r="IL77" s="51"/>
      <c r="IM77" s="51"/>
      <c r="IN77" s="51"/>
      <c r="IO77" s="51"/>
      <c r="IP77" s="51"/>
      <c r="IQ77" s="51"/>
    </row>
    <row r="78" spans="1:251" s="54" customForma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64"/>
      <c r="Q78" s="39"/>
      <c r="R78" s="64"/>
      <c r="S78" s="39"/>
      <c r="T78" s="64"/>
      <c r="U78" s="64"/>
      <c r="V78" s="64"/>
      <c r="W78" s="65"/>
      <c r="X78" s="39"/>
      <c r="Y78" s="39"/>
      <c r="Z78" s="51"/>
      <c r="AA78" s="53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6"/>
      <c r="AU78" s="51"/>
      <c r="AV78" s="56"/>
      <c r="AW78" s="51"/>
      <c r="AX78" s="56"/>
      <c r="AY78" s="56"/>
      <c r="AZ78" s="56"/>
      <c r="BA78" s="57"/>
      <c r="BB78" s="51"/>
      <c r="BC78" s="51"/>
      <c r="BD78" s="51"/>
      <c r="BE78" s="53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6"/>
      <c r="BY78" s="51"/>
      <c r="BZ78" s="56"/>
      <c r="CA78" s="51"/>
      <c r="CB78" s="56"/>
      <c r="CC78" s="56"/>
      <c r="CD78" s="56"/>
      <c r="CE78" s="57"/>
      <c r="CF78" s="51"/>
      <c r="CG78" s="51"/>
      <c r="CH78" s="51"/>
      <c r="CI78" s="53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6"/>
      <c r="DC78" s="51"/>
      <c r="DD78" s="56"/>
      <c r="DE78" s="51"/>
      <c r="DF78" s="56"/>
      <c r="DG78" s="56"/>
      <c r="DH78" s="56"/>
      <c r="DI78" s="57"/>
      <c r="DJ78" s="51"/>
      <c r="DK78" s="51"/>
      <c r="DL78" s="51"/>
      <c r="DM78" s="53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6"/>
      <c r="EG78" s="51"/>
      <c r="EH78" s="56"/>
      <c r="EI78" s="51"/>
      <c r="EJ78" s="56"/>
      <c r="EK78" s="56"/>
      <c r="EL78" s="56"/>
      <c r="EM78" s="57"/>
      <c r="EN78" s="51"/>
      <c r="EO78" s="51"/>
      <c r="EP78" s="51"/>
      <c r="EQ78" s="53"/>
      <c r="ER78" s="51"/>
      <c r="ES78" s="51"/>
      <c r="ET78" s="51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1"/>
      <c r="FJ78" s="56"/>
      <c r="FK78" s="51"/>
      <c r="FL78" s="56"/>
      <c r="FM78" s="51"/>
      <c r="FN78" s="56"/>
      <c r="FO78" s="56"/>
      <c r="FP78" s="56"/>
      <c r="FQ78" s="57"/>
      <c r="FR78" s="51"/>
      <c r="FS78" s="51"/>
      <c r="FT78" s="51"/>
      <c r="FU78" s="53"/>
      <c r="FV78" s="51"/>
      <c r="FW78" s="51"/>
      <c r="FX78" s="51"/>
      <c r="FY78" s="51"/>
      <c r="FZ78" s="51"/>
      <c r="GA78" s="51"/>
      <c r="GB78" s="51"/>
      <c r="GC78" s="51"/>
      <c r="GD78" s="51"/>
      <c r="GE78" s="51"/>
      <c r="GF78" s="51"/>
      <c r="GG78" s="51"/>
      <c r="GH78" s="51"/>
      <c r="GI78" s="51"/>
      <c r="GJ78" s="51"/>
      <c r="GK78" s="51"/>
      <c r="GL78" s="51"/>
      <c r="GM78" s="51"/>
      <c r="GN78" s="56"/>
      <c r="GO78" s="51"/>
      <c r="GP78" s="56"/>
      <c r="GQ78" s="51"/>
      <c r="GR78" s="56"/>
      <c r="GS78" s="56"/>
      <c r="GT78" s="56"/>
      <c r="GU78" s="57"/>
      <c r="GV78" s="51"/>
      <c r="GW78" s="51"/>
      <c r="GX78" s="51"/>
      <c r="GY78" s="53"/>
      <c r="GZ78" s="51"/>
      <c r="HA78" s="51"/>
      <c r="HB78" s="51"/>
      <c r="HC78" s="51"/>
      <c r="HD78" s="51"/>
      <c r="HE78" s="51"/>
      <c r="HF78" s="51"/>
      <c r="HG78" s="51"/>
      <c r="HH78" s="51"/>
      <c r="HI78" s="51"/>
      <c r="HJ78" s="51"/>
      <c r="HK78" s="51"/>
      <c r="HL78" s="51"/>
      <c r="HM78" s="51"/>
      <c r="HN78" s="51"/>
      <c r="HO78" s="51"/>
      <c r="HP78" s="51"/>
      <c r="HQ78" s="51"/>
      <c r="HR78" s="56"/>
      <c r="HS78" s="51"/>
      <c r="HT78" s="56"/>
      <c r="HU78" s="51"/>
      <c r="HV78" s="56"/>
      <c r="HW78" s="56"/>
      <c r="HX78" s="56"/>
      <c r="HY78" s="57"/>
      <c r="HZ78" s="51"/>
      <c r="IA78" s="51"/>
      <c r="IB78" s="51"/>
      <c r="IC78" s="53"/>
      <c r="ID78" s="51"/>
      <c r="IE78" s="51"/>
      <c r="IF78" s="51"/>
      <c r="IG78" s="51"/>
      <c r="IH78" s="51"/>
      <c r="II78" s="51"/>
      <c r="IJ78" s="51"/>
      <c r="IK78" s="51"/>
      <c r="IL78" s="51"/>
      <c r="IM78" s="51"/>
      <c r="IN78" s="51"/>
      <c r="IO78" s="51"/>
      <c r="IP78" s="51"/>
      <c r="IQ78" s="51"/>
    </row>
    <row r="79" spans="1:251" s="54" customForma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64"/>
      <c r="Q79" s="39"/>
      <c r="R79" s="64"/>
      <c r="S79" s="39"/>
      <c r="T79" s="64"/>
      <c r="U79" s="64"/>
      <c r="V79" s="64"/>
      <c r="W79" s="65"/>
      <c r="X79" s="39"/>
      <c r="Y79" s="39"/>
      <c r="Z79" s="51"/>
      <c r="AA79" s="53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6"/>
      <c r="AU79" s="51"/>
      <c r="AV79" s="56"/>
      <c r="AW79" s="51"/>
      <c r="AX79" s="56"/>
      <c r="AY79" s="56"/>
      <c r="AZ79" s="56"/>
      <c r="BA79" s="57"/>
      <c r="BB79" s="51"/>
      <c r="BC79" s="51"/>
      <c r="BD79" s="51"/>
      <c r="BE79" s="53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6"/>
      <c r="BY79" s="51"/>
      <c r="BZ79" s="56"/>
      <c r="CA79" s="51"/>
      <c r="CB79" s="56"/>
      <c r="CC79" s="56"/>
      <c r="CD79" s="56"/>
      <c r="CE79" s="57"/>
      <c r="CF79" s="51"/>
      <c r="CG79" s="51"/>
      <c r="CH79" s="51"/>
      <c r="CI79" s="53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6"/>
      <c r="DC79" s="51"/>
      <c r="DD79" s="56"/>
      <c r="DE79" s="51"/>
      <c r="DF79" s="56"/>
      <c r="DG79" s="56"/>
      <c r="DH79" s="56"/>
      <c r="DI79" s="57"/>
      <c r="DJ79" s="51"/>
      <c r="DK79" s="51"/>
      <c r="DL79" s="51"/>
      <c r="DM79" s="53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6"/>
      <c r="EG79" s="51"/>
      <c r="EH79" s="56"/>
      <c r="EI79" s="51"/>
      <c r="EJ79" s="56"/>
      <c r="EK79" s="56"/>
      <c r="EL79" s="56"/>
      <c r="EM79" s="57"/>
      <c r="EN79" s="51"/>
      <c r="EO79" s="51"/>
      <c r="EP79" s="51"/>
      <c r="EQ79" s="53"/>
      <c r="ER79" s="51"/>
      <c r="ES79" s="51"/>
      <c r="ET79" s="51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1"/>
      <c r="FJ79" s="56"/>
      <c r="FK79" s="51"/>
      <c r="FL79" s="56"/>
      <c r="FM79" s="51"/>
      <c r="FN79" s="56"/>
      <c r="FO79" s="56"/>
      <c r="FP79" s="56"/>
      <c r="FQ79" s="57"/>
      <c r="FR79" s="51"/>
      <c r="FS79" s="51"/>
      <c r="FT79" s="51"/>
      <c r="FU79" s="53"/>
      <c r="FV79" s="51"/>
      <c r="FW79" s="51"/>
      <c r="FX79" s="51"/>
      <c r="FY79" s="51"/>
      <c r="FZ79" s="51"/>
      <c r="GA79" s="51"/>
      <c r="GB79" s="51"/>
      <c r="GC79" s="51"/>
      <c r="GD79" s="51"/>
      <c r="GE79" s="51"/>
      <c r="GF79" s="51"/>
      <c r="GG79" s="51"/>
      <c r="GH79" s="51"/>
      <c r="GI79" s="51"/>
      <c r="GJ79" s="51"/>
      <c r="GK79" s="51"/>
      <c r="GL79" s="51"/>
      <c r="GM79" s="51"/>
      <c r="GN79" s="56"/>
      <c r="GO79" s="51"/>
      <c r="GP79" s="56"/>
      <c r="GQ79" s="51"/>
      <c r="GR79" s="56"/>
      <c r="GS79" s="56"/>
      <c r="GT79" s="56"/>
      <c r="GU79" s="57"/>
      <c r="GV79" s="51"/>
      <c r="GW79" s="51"/>
      <c r="GX79" s="51"/>
      <c r="GY79" s="53"/>
      <c r="GZ79" s="51"/>
      <c r="HA79" s="51"/>
      <c r="HB79" s="51"/>
      <c r="HC79" s="51"/>
      <c r="HD79" s="51"/>
      <c r="HE79" s="51"/>
      <c r="HF79" s="51"/>
      <c r="HG79" s="51"/>
      <c r="HH79" s="51"/>
      <c r="HI79" s="51"/>
      <c r="HJ79" s="51"/>
      <c r="HK79" s="51"/>
      <c r="HL79" s="51"/>
      <c r="HM79" s="51"/>
      <c r="HN79" s="51"/>
      <c r="HO79" s="51"/>
      <c r="HP79" s="51"/>
      <c r="HQ79" s="51"/>
      <c r="HR79" s="56"/>
      <c r="HS79" s="51"/>
      <c r="HT79" s="56"/>
      <c r="HU79" s="51"/>
      <c r="HV79" s="56"/>
      <c r="HW79" s="56"/>
      <c r="HX79" s="56"/>
      <c r="HY79" s="57"/>
      <c r="HZ79" s="51"/>
      <c r="IA79" s="51"/>
      <c r="IB79" s="51"/>
      <c r="IC79" s="53"/>
      <c r="ID79" s="51"/>
      <c r="IE79" s="51"/>
      <c r="IF79" s="51"/>
      <c r="IG79" s="51"/>
      <c r="IH79" s="51"/>
      <c r="II79" s="51"/>
      <c r="IJ79" s="51"/>
      <c r="IK79" s="51"/>
      <c r="IL79" s="51"/>
      <c r="IM79" s="51"/>
      <c r="IN79" s="51"/>
      <c r="IO79" s="51"/>
      <c r="IP79" s="51"/>
      <c r="IQ79" s="51"/>
    </row>
    <row r="80" spans="1:251" s="54" customForma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64"/>
      <c r="Q80" s="39"/>
      <c r="R80" s="64"/>
      <c r="S80" s="39"/>
      <c r="T80" s="64"/>
      <c r="U80" s="64"/>
      <c r="V80" s="64"/>
      <c r="W80" s="65"/>
      <c r="X80" s="39"/>
      <c r="Y80" s="39"/>
      <c r="Z80" s="51"/>
      <c r="AA80" s="53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6"/>
      <c r="AU80" s="51"/>
      <c r="AV80" s="56"/>
      <c r="AW80" s="51"/>
      <c r="AX80" s="56"/>
      <c r="AY80" s="56"/>
      <c r="AZ80" s="56"/>
      <c r="BA80" s="57"/>
      <c r="BB80" s="51"/>
      <c r="BC80" s="51"/>
      <c r="BD80" s="51"/>
      <c r="BE80" s="53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6"/>
      <c r="BY80" s="51"/>
      <c r="BZ80" s="56"/>
      <c r="CA80" s="51"/>
      <c r="CB80" s="56"/>
      <c r="CC80" s="56"/>
      <c r="CD80" s="56"/>
      <c r="CE80" s="57"/>
      <c r="CF80" s="51"/>
      <c r="CG80" s="51"/>
      <c r="CH80" s="51"/>
      <c r="CI80" s="53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6"/>
      <c r="DC80" s="51"/>
      <c r="DD80" s="56"/>
      <c r="DE80" s="51"/>
      <c r="DF80" s="56"/>
      <c r="DG80" s="56"/>
      <c r="DH80" s="56"/>
      <c r="DI80" s="57"/>
      <c r="DJ80" s="51"/>
      <c r="DK80" s="51"/>
      <c r="DL80" s="51"/>
      <c r="DM80" s="53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6"/>
      <c r="EG80" s="51"/>
      <c r="EH80" s="56"/>
      <c r="EI80" s="51"/>
      <c r="EJ80" s="56"/>
      <c r="EK80" s="56"/>
      <c r="EL80" s="56"/>
      <c r="EM80" s="57"/>
      <c r="EN80" s="51"/>
      <c r="EO80" s="51"/>
      <c r="EP80" s="51"/>
      <c r="EQ80" s="53"/>
      <c r="ER80" s="51"/>
      <c r="ES80" s="51"/>
      <c r="ET80" s="51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1"/>
      <c r="FJ80" s="56"/>
      <c r="FK80" s="51"/>
      <c r="FL80" s="56"/>
      <c r="FM80" s="51"/>
      <c r="FN80" s="56"/>
      <c r="FO80" s="56"/>
      <c r="FP80" s="56"/>
      <c r="FQ80" s="57"/>
      <c r="FR80" s="51"/>
      <c r="FS80" s="51"/>
      <c r="FT80" s="51"/>
      <c r="FU80" s="53"/>
      <c r="FV80" s="51"/>
      <c r="FW80" s="51"/>
      <c r="FX80" s="51"/>
      <c r="FY80" s="51"/>
      <c r="FZ80" s="51"/>
      <c r="GA80" s="51"/>
      <c r="GB80" s="51"/>
      <c r="GC80" s="51"/>
      <c r="GD80" s="51"/>
      <c r="GE80" s="51"/>
      <c r="GF80" s="51"/>
      <c r="GG80" s="51"/>
      <c r="GH80" s="51"/>
      <c r="GI80" s="51"/>
      <c r="GJ80" s="51"/>
      <c r="GK80" s="51"/>
      <c r="GL80" s="51"/>
      <c r="GM80" s="51"/>
      <c r="GN80" s="56"/>
      <c r="GO80" s="51"/>
      <c r="GP80" s="56"/>
      <c r="GQ80" s="51"/>
      <c r="GR80" s="56"/>
      <c r="GS80" s="56"/>
      <c r="GT80" s="56"/>
      <c r="GU80" s="57"/>
      <c r="GV80" s="51"/>
      <c r="GW80" s="51"/>
      <c r="GX80" s="51"/>
      <c r="GY80" s="53"/>
      <c r="GZ80" s="51"/>
      <c r="HA80" s="51"/>
      <c r="HB80" s="51"/>
      <c r="HC80" s="51"/>
      <c r="HD80" s="51"/>
      <c r="HE80" s="51"/>
      <c r="HF80" s="51"/>
      <c r="HG80" s="51"/>
      <c r="HH80" s="51"/>
      <c r="HI80" s="51"/>
      <c r="HJ80" s="51"/>
      <c r="HK80" s="51"/>
      <c r="HL80" s="51"/>
      <c r="HM80" s="51"/>
      <c r="HN80" s="51"/>
      <c r="HO80" s="51"/>
      <c r="HP80" s="51"/>
      <c r="HQ80" s="51"/>
      <c r="HR80" s="56"/>
      <c r="HS80" s="51"/>
      <c r="HT80" s="56"/>
      <c r="HU80" s="51"/>
      <c r="HV80" s="56"/>
      <c r="HW80" s="56"/>
      <c r="HX80" s="56"/>
      <c r="HY80" s="57"/>
      <c r="HZ80" s="51"/>
      <c r="IA80" s="51"/>
      <c r="IB80" s="51"/>
      <c r="IC80" s="53"/>
      <c r="ID80" s="51"/>
      <c r="IE80" s="51"/>
      <c r="IF80" s="51"/>
      <c r="IG80" s="51"/>
      <c r="IH80" s="51"/>
      <c r="II80" s="51"/>
      <c r="IJ80" s="51"/>
      <c r="IK80" s="51"/>
      <c r="IL80" s="51"/>
      <c r="IM80" s="51"/>
      <c r="IN80" s="51"/>
      <c r="IO80" s="51"/>
      <c r="IP80" s="51"/>
      <c r="IQ80" s="51"/>
    </row>
    <row r="81" spans="1:251" s="54" customFormat="1">
      <c r="A81" s="55"/>
      <c r="B81" s="39"/>
      <c r="C81" s="39"/>
      <c r="D81" s="55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64"/>
      <c r="Q81" s="55"/>
      <c r="R81" s="64"/>
      <c r="S81" s="39"/>
      <c r="T81" s="64"/>
      <c r="U81" s="64"/>
      <c r="V81" s="64"/>
      <c r="W81" s="65"/>
      <c r="X81" s="39"/>
      <c r="Y81" s="39"/>
      <c r="Z81" s="51"/>
      <c r="AA81" s="53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6"/>
      <c r="AU81" s="51"/>
      <c r="AV81" s="56"/>
      <c r="AW81" s="51"/>
      <c r="AX81" s="56"/>
      <c r="AY81" s="56"/>
      <c r="AZ81" s="56"/>
      <c r="BA81" s="57"/>
      <c r="BB81" s="51"/>
      <c r="BC81" s="51"/>
      <c r="BD81" s="51"/>
      <c r="BE81" s="53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6"/>
      <c r="BY81" s="51"/>
      <c r="BZ81" s="56"/>
      <c r="CA81" s="51"/>
      <c r="CB81" s="56"/>
      <c r="CC81" s="56"/>
      <c r="CD81" s="56"/>
      <c r="CE81" s="57"/>
      <c r="CF81" s="51"/>
      <c r="CG81" s="51"/>
      <c r="CH81" s="51"/>
      <c r="CI81" s="53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6"/>
      <c r="DC81" s="51"/>
      <c r="DD81" s="56"/>
      <c r="DE81" s="51"/>
      <c r="DF81" s="56"/>
      <c r="DG81" s="56"/>
      <c r="DH81" s="56"/>
      <c r="DI81" s="57"/>
      <c r="DJ81" s="51"/>
      <c r="DK81" s="51"/>
      <c r="DL81" s="51"/>
      <c r="DM81" s="53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6"/>
      <c r="EG81" s="51"/>
      <c r="EH81" s="56"/>
      <c r="EI81" s="51"/>
      <c r="EJ81" s="56"/>
      <c r="EK81" s="56"/>
      <c r="EL81" s="56"/>
      <c r="EM81" s="57"/>
      <c r="EN81" s="51"/>
      <c r="EO81" s="51"/>
      <c r="EP81" s="51"/>
      <c r="EQ81" s="53"/>
      <c r="ER81" s="51"/>
      <c r="ES81" s="51"/>
      <c r="ET81" s="51"/>
      <c r="EU81" s="51"/>
      <c r="EV81" s="51"/>
      <c r="EW81" s="51"/>
      <c r="EX81" s="51"/>
      <c r="EY81" s="51"/>
      <c r="EZ81" s="51"/>
      <c r="FA81" s="51"/>
      <c r="FB81" s="51"/>
      <c r="FC81" s="51"/>
      <c r="FD81" s="51"/>
      <c r="FE81" s="51"/>
      <c r="FF81" s="51"/>
      <c r="FG81" s="51"/>
      <c r="FH81" s="51"/>
      <c r="FI81" s="51"/>
      <c r="FJ81" s="56"/>
      <c r="FK81" s="51"/>
      <c r="FL81" s="56"/>
      <c r="FM81" s="51"/>
      <c r="FN81" s="56"/>
      <c r="FO81" s="56"/>
      <c r="FP81" s="56"/>
      <c r="FQ81" s="57"/>
      <c r="FR81" s="51"/>
      <c r="FS81" s="51"/>
      <c r="FT81" s="51"/>
      <c r="FU81" s="53"/>
      <c r="FV81" s="51"/>
      <c r="FW81" s="51"/>
      <c r="FX81" s="51"/>
      <c r="FY81" s="51"/>
      <c r="FZ81" s="51"/>
      <c r="GA81" s="51"/>
      <c r="GB81" s="51"/>
      <c r="GC81" s="51"/>
      <c r="GD81" s="51"/>
      <c r="GE81" s="51"/>
      <c r="GF81" s="51"/>
      <c r="GG81" s="51"/>
      <c r="GH81" s="51"/>
      <c r="GI81" s="51"/>
      <c r="GJ81" s="51"/>
      <c r="GK81" s="51"/>
      <c r="GL81" s="51"/>
      <c r="GM81" s="51"/>
      <c r="GN81" s="56"/>
      <c r="GO81" s="51"/>
      <c r="GP81" s="56"/>
      <c r="GQ81" s="51"/>
      <c r="GR81" s="56"/>
      <c r="GS81" s="56"/>
      <c r="GT81" s="56"/>
      <c r="GU81" s="57"/>
      <c r="GV81" s="51"/>
      <c r="GW81" s="51"/>
      <c r="GX81" s="51"/>
      <c r="GY81" s="53"/>
      <c r="GZ81" s="51"/>
      <c r="HA81" s="51"/>
      <c r="HB81" s="51"/>
      <c r="HC81" s="51"/>
      <c r="HD81" s="51"/>
      <c r="HE81" s="51"/>
      <c r="HF81" s="51"/>
      <c r="HG81" s="51"/>
      <c r="HH81" s="51"/>
      <c r="HI81" s="51"/>
      <c r="HJ81" s="51"/>
      <c r="HK81" s="51"/>
      <c r="HL81" s="51"/>
      <c r="HM81" s="51"/>
      <c r="HN81" s="51"/>
      <c r="HO81" s="51"/>
      <c r="HP81" s="51"/>
      <c r="HQ81" s="51"/>
      <c r="HR81" s="56"/>
      <c r="HS81" s="51"/>
      <c r="HT81" s="56"/>
      <c r="HU81" s="51"/>
      <c r="HV81" s="56"/>
      <c r="HW81" s="56"/>
      <c r="HX81" s="56"/>
      <c r="HY81" s="57"/>
      <c r="HZ81" s="51"/>
      <c r="IA81" s="51"/>
      <c r="IB81" s="51"/>
      <c r="IC81" s="53"/>
      <c r="ID81" s="51"/>
      <c r="IE81" s="51"/>
      <c r="IF81" s="51"/>
      <c r="IG81" s="51"/>
      <c r="IH81" s="51"/>
      <c r="II81" s="51"/>
      <c r="IJ81" s="51"/>
      <c r="IK81" s="51"/>
      <c r="IL81" s="51"/>
      <c r="IM81" s="51"/>
      <c r="IN81" s="51"/>
      <c r="IO81" s="51"/>
      <c r="IP81" s="51"/>
      <c r="IQ81" s="51"/>
    </row>
    <row r="82" spans="1:251" s="54" customFormat="1">
      <c r="A82" s="55"/>
      <c r="B82" s="39"/>
      <c r="C82" s="39"/>
      <c r="D82" s="55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64"/>
      <c r="Q82" s="55"/>
      <c r="R82" s="64"/>
      <c r="S82" s="39"/>
      <c r="T82" s="64"/>
      <c r="U82" s="64"/>
      <c r="V82" s="64"/>
      <c r="W82" s="65"/>
      <c r="X82" s="39"/>
      <c r="Y82" s="39"/>
      <c r="Z82" s="51"/>
      <c r="AA82" s="53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6"/>
      <c r="AU82" s="51"/>
      <c r="AV82" s="56"/>
      <c r="AW82" s="51"/>
      <c r="AX82" s="56"/>
      <c r="AY82" s="56"/>
      <c r="AZ82" s="56"/>
      <c r="BA82" s="57"/>
      <c r="BB82" s="51"/>
      <c r="BC82" s="51"/>
      <c r="BD82" s="51"/>
      <c r="BE82" s="53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6"/>
      <c r="BY82" s="51"/>
      <c r="BZ82" s="56"/>
      <c r="CA82" s="51"/>
      <c r="CB82" s="56"/>
      <c r="CC82" s="56"/>
      <c r="CD82" s="56"/>
      <c r="CE82" s="57"/>
      <c r="CF82" s="51"/>
      <c r="CG82" s="51"/>
      <c r="CH82" s="51"/>
      <c r="CI82" s="53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6"/>
      <c r="DC82" s="51"/>
      <c r="DD82" s="56"/>
      <c r="DE82" s="51"/>
      <c r="DF82" s="56"/>
      <c r="DG82" s="56"/>
      <c r="DH82" s="56"/>
      <c r="DI82" s="57"/>
      <c r="DJ82" s="51"/>
      <c r="DK82" s="51"/>
      <c r="DL82" s="51"/>
      <c r="DM82" s="53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6"/>
      <c r="EG82" s="51"/>
      <c r="EH82" s="56"/>
      <c r="EI82" s="51"/>
      <c r="EJ82" s="56"/>
      <c r="EK82" s="56"/>
      <c r="EL82" s="56"/>
      <c r="EM82" s="57"/>
      <c r="EN82" s="51"/>
      <c r="EO82" s="51"/>
      <c r="EP82" s="51"/>
      <c r="EQ82" s="53"/>
      <c r="ER82" s="51"/>
      <c r="ES82" s="51"/>
      <c r="ET82" s="51"/>
      <c r="EU82" s="51"/>
      <c r="EV82" s="51"/>
      <c r="EW82" s="51"/>
      <c r="EX82" s="51"/>
      <c r="EY82" s="51"/>
      <c r="EZ82" s="51"/>
      <c r="FA82" s="51"/>
      <c r="FB82" s="51"/>
      <c r="FC82" s="51"/>
      <c r="FD82" s="51"/>
      <c r="FE82" s="51"/>
      <c r="FF82" s="51"/>
      <c r="FG82" s="51"/>
      <c r="FH82" s="51"/>
      <c r="FI82" s="51"/>
      <c r="FJ82" s="56"/>
      <c r="FK82" s="51"/>
      <c r="FL82" s="56"/>
      <c r="FM82" s="51"/>
      <c r="FN82" s="56"/>
      <c r="FO82" s="56"/>
      <c r="FP82" s="56"/>
      <c r="FQ82" s="57"/>
      <c r="FR82" s="51"/>
      <c r="FS82" s="51"/>
      <c r="FT82" s="51"/>
      <c r="FU82" s="53"/>
      <c r="FV82" s="51"/>
      <c r="FW82" s="51"/>
      <c r="FX82" s="51"/>
      <c r="FY82" s="51"/>
      <c r="FZ82" s="51"/>
      <c r="GA82" s="51"/>
      <c r="GB82" s="51"/>
      <c r="GC82" s="51"/>
      <c r="GD82" s="51"/>
      <c r="GE82" s="51"/>
      <c r="GF82" s="51"/>
      <c r="GG82" s="51"/>
      <c r="GH82" s="51"/>
      <c r="GI82" s="51"/>
      <c r="GJ82" s="51"/>
      <c r="GK82" s="51"/>
      <c r="GL82" s="51"/>
      <c r="GM82" s="51"/>
      <c r="GN82" s="56"/>
      <c r="GO82" s="51"/>
      <c r="GP82" s="56"/>
      <c r="GQ82" s="51"/>
      <c r="GR82" s="56"/>
      <c r="GS82" s="56"/>
      <c r="GT82" s="56"/>
      <c r="GU82" s="57"/>
      <c r="GV82" s="51"/>
      <c r="GW82" s="51"/>
      <c r="GX82" s="51"/>
      <c r="GY82" s="53"/>
      <c r="GZ82" s="51"/>
      <c r="HA82" s="51"/>
      <c r="HB82" s="51"/>
      <c r="HC82" s="51"/>
      <c r="HD82" s="51"/>
      <c r="HE82" s="51"/>
      <c r="HF82" s="51"/>
      <c r="HG82" s="51"/>
      <c r="HH82" s="51"/>
      <c r="HI82" s="51"/>
      <c r="HJ82" s="51"/>
      <c r="HK82" s="51"/>
      <c r="HL82" s="51"/>
      <c r="HM82" s="51"/>
      <c r="HN82" s="51"/>
      <c r="HO82" s="51"/>
      <c r="HP82" s="51"/>
      <c r="HQ82" s="51"/>
      <c r="HR82" s="56"/>
      <c r="HS82" s="51"/>
      <c r="HT82" s="56"/>
      <c r="HU82" s="51"/>
      <c r="HV82" s="56"/>
      <c r="HW82" s="56"/>
      <c r="HX82" s="56"/>
      <c r="HY82" s="57"/>
      <c r="HZ82" s="51"/>
      <c r="IA82" s="51"/>
      <c r="IB82" s="51"/>
      <c r="IC82" s="53"/>
      <c r="ID82" s="51"/>
      <c r="IE82" s="51"/>
      <c r="IF82" s="51"/>
      <c r="IG82" s="51"/>
      <c r="IH82" s="51"/>
      <c r="II82" s="51"/>
      <c r="IJ82" s="51"/>
      <c r="IK82" s="51"/>
      <c r="IL82" s="51"/>
      <c r="IM82" s="51"/>
      <c r="IN82" s="51"/>
      <c r="IO82" s="51"/>
      <c r="IP82" s="51"/>
      <c r="IQ82" s="51"/>
    </row>
    <row r="83" spans="1:251" s="54" customFormat="1">
      <c r="A83" s="55"/>
      <c r="B83" s="39"/>
      <c r="C83" s="39"/>
      <c r="D83" s="55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64"/>
      <c r="Q83" s="55"/>
      <c r="R83" s="64"/>
      <c r="S83" s="39"/>
      <c r="T83" s="64"/>
      <c r="U83" s="64"/>
      <c r="V83" s="64"/>
      <c r="W83" s="65"/>
      <c r="X83" s="39"/>
      <c r="Y83" s="39"/>
      <c r="Z83" s="51"/>
      <c r="AA83" s="53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6"/>
      <c r="AU83" s="51"/>
      <c r="AV83" s="56"/>
      <c r="AW83" s="51"/>
      <c r="AX83" s="56"/>
      <c r="AY83" s="56"/>
      <c r="AZ83" s="56"/>
      <c r="BA83" s="57"/>
      <c r="BB83" s="51"/>
      <c r="BC83" s="51"/>
      <c r="BD83" s="51"/>
      <c r="BE83" s="53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6"/>
      <c r="BY83" s="51"/>
      <c r="BZ83" s="56"/>
      <c r="CA83" s="51"/>
      <c r="CB83" s="56"/>
      <c r="CC83" s="56"/>
      <c r="CD83" s="56"/>
      <c r="CE83" s="57"/>
      <c r="CF83" s="51"/>
      <c r="CG83" s="51"/>
      <c r="CH83" s="51"/>
      <c r="CI83" s="53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6"/>
      <c r="DC83" s="51"/>
      <c r="DD83" s="56"/>
      <c r="DE83" s="51"/>
      <c r="DF83" s="56"/>
      <c r="DG83" s="56"/>
      <c r="DH83" s="56"/>
      <c r="DI83" s="57"/>
      <c r="DJ83" s="51"/>
      <c r="DK83" s="51"/>
      <c r="DL83" s="51"/>
      <c r="DM83" s="53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6"/>
      <c r="EG83" s="51"/>
      <c r="EH83" s="56"/>
      <c r="EI83" s="51"/>
      <c r="EJ83" s="56"/>
      <c r="EK83" s="56"/>
      <c r="EL83" s="56"/>
      <c r="EM83" s="57"/>
      <c r="EN83" s="51"/>
      <c r="EO83" s="51"/>
      <c r="EP83" s="51"/>
      <c r="EQ83" s="53"/>
      <c r="ER83" s="51"/>
      <c r="ES83" s="51"/>
      <c r="ET83" s="51"/>
      <c r="EU83" s="51"/>
      <c r="EV83" s="51"/>
      <c r="EW83" s="51"/>
      <c r="EX83" s="51"/>
      <c r="EY83" s="51"/>
      <c r="EZ83" s="51"/>
      <c r="FA83" s="51"/>
      <c r="FB83" s="51"/>
      <c r="FC83" s="51"/>
      <c r="FD83" s="51"/>
      <c r="FE83" s="51"/>
      <c r="FF83" s="51"/>
      <c r="FG83" s="51"/>
      <c r="FH83" s="51"/>
      <c r="FI83" s="51"/>
      <c r="FJ83" s="56"/>
      <c r="FK83" s="51"/>
      <c r="FL83" s="56"/>
      <c r="FM83" s="51"/>
      <c r="FN83" s="56"/>
      <c r="FO83" s="56"/>
      <c r="FP83" s="56"/>
      <c r="FQ83" s="57"/>
      <c r="FR83" s="51"/>
      <c r="FS83" s="51"/>
      <c r="FT83" s="51"/>
      <c r="FU83" s="53"/>
      <c r="FV83" s="51"/>
      <c r="FW83" s="51"/>
      <c r="FX83" s="51"/>
      <c r="FY83" s="51"/>
      <c r="FZ83" s="51"/>
      <c r="GA83" s="51"/>
      <c r="GB83" s="51"/>
      <c r="GC83" s="51"/>
      <c r="GD83" s="51"/>
      <c r="GE83" s="51"/>
      <c r="GF83" s="51"/>
      <c r="GG83" s="51"/>
      <c r="GH83" s="51"/>
      <c r="GI83" s="51"/>
      <c r="GJ83" s="51"/>
      <c r="GK83" s="51"/>
      <c r="GL83" s="51"/>
      <c r="GM83" s="51"/>
      <c r="GN83" s="56"/>
      <c r="GO83" s="51"/>
      <c r="GP83" s="56"/>
      <c r="GQ83" s="51"/>
      <c r="GR83" s="56"/>
      <c r="GS83" s="56"/>
      <c r="GT83" s="56"/>
      <c r="GU83" s="57"/>
      <c r="GV83" s="51"/>
      <c r="GW83" s="51"/>
      <c r="GX83" s="51"/>
      <c r="GY83" s="53"/>
      <c r="GZ83" s="51"/>
      <c r="HA83" s="51"/>
      <c r="HB83" s="51"/>
      <c r="HC83" s="51"/>
      <c r="HD83" s="51"/>
      <c r="HE83" s="51"/>
      <c r="HF83" s="51"/>
      <c r="HG83" s="51"/>
      <c r="HH83" s="51"/>
      <c r="HI83" s="51"/>
      <c r="HJ83" s="51"/>
      <c r="HK83" s="51"/>
      <c r="HL83" s="51"/>
      <c r="HM83" s="51"/>
      <c r="HN83" s="51"/>
      <c r="HO83" s="51"/>
      <c r="HP83" s="51"/>
      <c r="HQ83" s="51"/>
      <c r="HR83" s="56"/>
      <c r="HS83" s="51"/>
      <c r="HT83" s="56"/>
      <c r="HU83" s="51"/>
      <c r="HV83" s="56"/>
      <c r="HW83" s="56"/>
      <c r="HX83" s="56"/>
      <c r="HY83" s="57"/>
      <c r="HZ83" s="51"/>
      <c r="IA83" s="51"/>
      <c r="IB83" s="51"/>
      <c r="IC83" s="53"/>
      <c r="ID83" s="51"/>
      <c r="IE83" s="51"/>
      <c r="IF83" s="51"/>
      <c r="IG83" s="51"/>
      <c r="IH83" s="51"/>
      <c r="II83" s="51"/>
      <c r="IJ83" s="51"/>
      <c r="IK83" s="51"/>
      <c r="IL83" s="51"/>
      <c r="IM83" s="51"/>
      <c r="IN83" s="51"/>
      <c r="IO83" s="51"/>
      <c r="IP83" s="51"/>
      <c r="IQ83" s="51"/>
    </row>
    <row r="84" spans="1:251" s="54" customFormat="1">
      <c r="A84" s="55"/>
      <c r="B84" s="39"/>
      <c r="C84" s="39"/>
      <c r="D84" s="55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64"/>
      <c r="Q84" s="55"/>
      <c r="R84" s="64"/>
      <c r="S84" s="39"/>
      <c r="T84" s="64"/>
      <c r="U84" s="64"/>
      <c r="V84" s="64"/>
      <c r="W84" s="65"/>
      <c r="X84" s="39"/>
      <c r="Y84" s="39"/>
      <c r="Z84" s="51"/>
      <c r="AA84" s="53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6"/>
      <c r="AU84" s="51"/>
      <c r="AV84" s="56"/>
      <c r="AW84" s="51"/>
      <c r="AX84" s="56"/>
      <c r="AY84" s="56"/>
      <c r="AZ84" s="56"/>
      <c r="BA84" s="57"/>
      <c r="BB84" s="51"/>
      <c r="BC84" s="51"/>
      <c r="BD84" s="51"/>
      <c r="BE84" s="53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6"/>
      <c r="BY84" s="51"/>
      <c r="BZ84" s="56"/>
      <c r="CA84" s="51"/>
      <c r="CB84" s="56"/>
      <c r="CC84" s="56"/>
      <c r="CD84" s="56"/>
      <c r="CE84" s="57"/>
      <c r="CF84" s="51"/>
      <c r="CG84" s="51"/>
      <c r="CH84" s="51"/>
      <c r="CI84" s="53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6"/>
      <c r="DC84" s="51"/>
      <c r="DD84" s="56"/>
      <c r="DE84" s="51"/>
      <c r="DF84" s="56"/>
      <c r="DG84" s="56"/>
      <c r="DH84" s="56"/>
      <c r="DI84" s="57"/>
      <c r="DJ84" s="51"/>
      <c r="DK84" s="51"/>
      <c r="DL84" s="51"/>
      <c r="DM84" s="53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6"/>
      <c r="EG84" s="51"/>
      <c r="EH84" s="56"/>
      <c r="EI84" s="51"/>
      <c r="EJ84" s="56"/>
      <c r="EK84" s="56"/>
      <c r="EL84" s="56"/>
      <c r="EM84" s="57"/>
      <c r="EN84" s="51"/>
      <c r="EO84" s="51"/>
      <c r="EP84" s="51"/>
      <c r="EQ84" s="53"/>
      <c r="ER84" s="51"/>
      <c r="ES84" s="51"/>
      <c r="ET84" s="51"/>
      <c r="EU84" s="51"/>
      <c r="EV84" s="51"/>
      <c r="EW84" s="51"/>
      <c r="EX84" s="51"/>
      <c r="EY84" s="51"/>
      <c r="EZ84" s="51"/>
      <c r="FA84" s="51"/>
      <c r="FB84" s="51"/>
      <c r="FC84" s="51"/>
      <c r="FD84" s="51"/>
      <c r="FE84" s="51"/>
      <c r="FF84" s="51"/>
      <c r="FG84" s="51"/>
      <c r="FH84" s="51"/>
      <c r="FI84" s="51"/>
      <c r="FJ84" s="56"/>
      <c r="FK84" s="51"/>
      <c r="FL84" s="56"/>
      <c r="FM84" s="51"/>
      <c r="FN84" s="56"/>
      <c r="FO84" s="56"/>
      <c r="FP84" s="56"/>
      <c r="FQ84" s="57"/>
      <c r="FR84" s="51"/>
      <c r="FS84" s="51"/>
      <c r="FT84" s="51"/>
      <c r="FU84" s="53"/>
      <c r="FV84" s="51"/>
      <c r="FW84" s="51"/>
      <c r="FX84" s="51"/>
      <c r="FY84" s="51"/>
      <c r="FZ84" s="51"/>
      <c r="GA84" s="51"/>
      <c r="GB84" s="51"/>
      <c r="GC84" s="51"/>
      <c r="GD84" s="51"/>
      <c r="GE84" s="51"/>
      <c r="GF84" s="51"/>
      <c r="GG84" s="51"/>
      <c r="GH84" s="51"/>
      <c r="GI84" s="51"/>
      <c r="GJ84" s="51"/>
      <c r="GK84" s="51"/>
      <c r="GL84" s="51"/>
      <c r="GM84" s="51"/>
      <c r="GN84" s="56"/>
      <c r="GO84" s="51"/>
      <c r="GP84" s="56"/>
      <c r="GQ84" s="51"/>
      <c r="GR84" s="56"/>
      <c r="GS84" s="56"/>
      <c r="GT84" s="56"/>
      <c r="GU84" s="57"/>
      <c r="GV84" s="51"/>
      <c r="GW84" s="51"/>
      <c r="GX84" s="51"/>
      <c r="GY84" s="53"/>
      <c r="GZ84" s="51"/>
      <c r="HA84" s="51"/>
      <c r="HB84" s="51"/>
      <c r="HC84" s="51"/>
      <c r="HD84" s="51"/>
      <c r="HE84" s="51"/>
      <c r="HF84" s="51"/>
      <c r="HG84" s="51"/>
      <c r="HH84" s="51"/>
      <c r="HI84" s="51"/>
      <c r="HJ84" s="51"/>
      <c r="HK84" s="51"/>
      <c r="HL84" s="51"/>
      <c r="HM84" s="51"/>
      <c r="HN84" s="51"/>
      <c r="HO84" s="51"/>
      <c r="HP84" s="51"/>
      <c r="HQ84" s="51"/>
      <c r="HR84" s="56"/>
      <c r="HS84" s="51"/>
      <c r="HT84" s="56"/>
      <c r="HU84" s="51"/>
      <c r="HV84" s="56"/>
      <c r="HW84" s="56"/>
      <c r="HX84" s="56"/>
      <c r="HY84" s="57"/>
      <c r="HZ84" s="51"/>
      <c r="IA84" s="51"/>
      <c r="IB84" s="51"/>
      <c r="IC84" s="53"/>
      <c r="ID84" s="51"/>
      <c r="IE84" s="51"/>
      <c r="IF84" s="51"/>
      <c r="IG84" s="51"/>
      <c r="IH84" s="51"/>
      <c r="II84" s="51"/>
      <c r="IJ84" s="51"/>
      <c r="IK84" s="51"/>
      <c r="IL84" s="51"/>
      <c r="IM84" s="51"/>
      <c r="IN84" s="51"/>
      <c r="IO84" s="51"/>
      <c r="IP84" s="51"/>
      <c r="IQ84" s="51"/>
    </row>
    <row r="85" spans="1:251" s="54" customFormat="1">
      <c r="A85" s="55"/>
      <c r="B85" s="39"/>
      <c r="C85" s="39"/>
      <c r="D85" s="55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64"/>
      <c r="Q85" s="55"/>
      <c r="R85" s="64"/>
      <c r="S85" s="39"/>
      <c r="T85" s="64"/>
      <c r="U85" s="64"/>
      <c r="V85" s="64"/>
      <c r="W85" s="65"/>
      <c r="X85" s="39"/>
      <c r="Y85" s="39"/>
      <c r="Z85" s="51"/>
      <c r="AA85" s="53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6"/>
      <c r="AU85" s="51"/>
      <c r="AV85" s="56"/>
      <c r="AW85" s="51"/>
      <c r="AX85" s="56"/>
      <c r="AY85" s="56"/>
      <c r="AZ85" s="56"/>
      <c r="BA85" s="57"/>
      <c r="BB85" s="51"/>
      <c r="BC85" s="51"/>
      <c r="BD85" s="51"/>
      <c r="BE85" s="53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6"/>
      <c r="BY85" s="51"/>
      <c r="BZ85" s="56"/>
      <c r="CA85" s="51"/>
      <c r="CB85" s="56"/>
      <c r="CC85" s="56"/>
      <c r="CD85" s="56"/>
      <c r="CE85" s="57"/>
      <c r="CF85" s="51"/>
      <c r="CG85" s="51"/>
      <c r="CH85" s="51"/>
      <c r="CI85" s="53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6"/>
      <c r="DC85" s="51"/>
      <c r="DD85" s="56"/>
      <c r="DE85" s="51"/>
      <c r="DF85" s="56"/>
      <c r="DG85" s="56"/>
      <c r="DH85" s="56"/>
      <c r="DI85" s="57"/>
      <c r="DJ85" s="51"/>
      <c r="DK85" s="51"/>
      <c r="DL85" s="51"/>
      <c r="DM85" s="53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6"/>
      <c r="EG85" s="51"/>
      <c r="EH85" s="56"/>
      <c r="EI85" s="51"/>
      <c r="EJ85" s="56"/>
      <c r="EK85" s="56"/>
      <c r="EL85" s="56"/>
      <c r="EM85" s="57"/>
      <c r="EN85" s="51"/>
      <c r="EO85" s="51"/>
      <c r="EP85" s="51"/>
      <c r="EQ85" s="53"/>
      <c r="ER85" s="51"/>
      <c r="ES85" s="51"/>
      <c r="ET85" s="51"/>
      <c r="EU85" s="51"/>
      <c r="EV85" s="51"/>
      <c r="EW85" s="51"/>
      <c r="EX85" s="51"/>
      <c r="EY85" s="51"/>
      <c r="EZ85" s="51"/>
      <c r="FA85" s="51"/>
      <c r="FB85" s="51"/>
      <c r="FC85" s="51"/>
      <c r="FD85" s="51"/>
      <c r="FE85" s="51"/>
      <c r="FF85" s="51"/>
      <c r="FG85" s="51"/>
      <c r="FH85" s="51"/>
      <c r="FI85" s="51"/>
      <c r="FJ85" s="56"/>
      <c r="FK85" s="51"/>
      <c r="FL85" s="56"/>
      <c r="FM85" s="51"/>
      <c r="FN85" s="56"/>
      <c r="FO85" s="56"/>
      <c r="FP85" s="56"/>
      <c r="FQ85" s="57"/>
      <c r="FR85" s="51"/>
      <c r="FS85" s="51"/>
      <c r="FT85" s="51"/>
      <c r="FU85" s="53"/>
      <c r="FV85" s="51"/>
      <c r="FW85" s="51"/>
      <c r="FX85" s="51"/>
      <c r="FY85" s="51"/>
      <c r="FZ85" s="51"/>
      <c r="GA85" s="51"/>
      <c r="GB85" s="51"/>
      <c r="GC85" s="51"/>
      <c r="GD85" s="51"/>
      <c r="GE85" s="51"/>
      <c r="GF85" s="51"/>
      <c r="GG85" s="51"/>
      <c r="GH85" s="51"/>
      <c r="GI85" s="51"/>
      <c r="GJ85" s="51"/>
      <c r="GK85" s="51"/>
      <c r="GL85" s="51"/>
      <c r="GM85" s="51"/>
      <c r="GN85" s="56"/>
      <c r="GO85" s="51"/>
      <c r="GP85" s="56"/>
      <c r="GQ85" s="51"/>
      <c r="GR85" s="56"/>
      <c r="GS85" s="56"/>
      <c r="GT85" s="56"/>
      <c r="GU85" s="57"/>
      <c r="GV85" s="51"/>
      <c r="GW85" s="51"/>
      <c r="GX85" s="51"/>
      <c r="GY85" s="53"/>
      <c r="GZ85" s="51"/>
      <c r="HA85" s="51"/>
      <c r="HB85" s="51"/>
      <c r="HC85" s="51"/>
      <c r="HD85" s="51"/>
      <c r="HE85" s="51"/>
      <c r="HF85" s="51"/>
      <c r="HG85" s="51"/>
      <c r="HH85" s="51"/>
      <c r="HI85" s="51"/>
      <c r="HJ85" s="51"/>
      <c r="HK85" s="51"/>
      <c r="HL85" s="51"/>
      <c r="HM85" s="51"/>
      <c r="HN85" s="51"/>
      <c r="HO85" s="51"/>
      <c r="HP85" s="51"/>
      <c r="HQ85" s="51"/>
      <c r="HR85" s="56"/>
      <c r="HS85" s="51"/>
      <c r="HT85" s="56"/>
      <c r="HU85" s="51"/>
      <c r="HV85" s="56"/>
      <c r="HW85" s="56"/>
      <c r="HX85" s="56"/>
      <c r="HY85" s="57"/>
      <c r="HZ85" s="51"/>
      <c r="IA85" s="51"/>
      <c r="IB85" s="51"/>
      <c r="IC85" s="53"/>
      <c r="ID85" s="51"/>
      <c r="IE85" s="51"/>
      <c r="IF85" s="51"/>
      <c r="IG85" s="51"/>
      <c r="IH85" s="51"/>
      <c r="II85" s="51"/>
      <c r="IJ85" s="51"/>
      <c r="IK85" s="51"/>
      <c r="IL85" s="51"/>
      <c r="IM85" s="51"/>
      <c r="IN85" s="51"/>
      <c r="IO85" s="51"/>
      <c r="IP85" s="51"/>
      <c r="IQ85" s="51"/>
    </row>
    <row r="86" spans="1:251" s="54" customFormat="1">
      <c r="A86" s="55"/>
      <c r="B86" s="39"/>
      <c r="C86" s="39"/>
      <c r="D86" s="55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64"/>
      <c r="Q86" s="55"/>
      <c r="R86" s="64"/>
      <c r="S86" s="39"/>
      <c r="T86" s="64"/>
      <c r="U86" s="64"/>
      <c r="V86" s="64"/>
      <c r="W86" s="65"/>
      <c r="X86" s="39"/>
      <c r="Y86" s="39"/>
      <c r="Z86" s="51"/>
      <c r="AA86" s="53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6"/>
      <c r="AU86" s="51"/>
      <c r="AV86" s="56"/>
      <c r="AW86" s="51"/>
      <c r="AX86" s="56"/>
      <c r="AY86" s="56"/>
      <c r="AZ86" s="56"/>
      <c r="BA86" s="57"/>
      <c r="BB86" s="51"/>
      <c r="BC86" s="51"/>
      <c r="BD86" s="51"/>
      <c r="BE86" s="53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6"/>
      <c r="BY86" s="51"/>
      <c r="BZ86" s="56"/>
      <c r="CA86" s="51"/>
      <c r="CB86" s="56"/>
      <c r="CC86" s="56"/>
      <c r="CD86" s="56"/>
      <c r="CE86" s="57"/>
      <c r="CF86" s="51"/>
      <c r="CG86" s="51"/>
      <c r="CH86" s="51"/>
      <c r="CI86" s="53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6"/>
      <c r="DC86" s="51"/>
      <c r="DD86" s="56"/>
      <c r="DE86" s="51"/>
      <c r="DF86" s="56"/>
      <c r="DG86" s="56"/>
      <c r="DH86" s="56"/>
      <c r="DI86" s="57"/>
      <c r="DJ86" s="51"/>
      <c r="DK86" s="51"/>
      <c r="DL86" s="51"/>
      <c r="DM86" s="53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6"/>
      <c r="EG86" s="51"/>
      <c r="EH86" s="56"/>
      <c r="EI86" s="51"/>
      <c r="EJ86" s="56"/>
      <c r="EK86" s="56"/>
      <c r="EL86" s="56"/>
      <c r="EM86" s="57"/>
      <c r="EN86" s="51"/>
      <c r="EO86" s="51"/>
      <c r="EP86" s="51"/>
      <c r="EQ86" s="53"/>
      <c r="ER86" s="51"/>
      <c r="ES86" s="51"/>
      <c r="ET86" s="51"/>
      <c r="EU86" s="51"/>
      <c r="EV86" s="51"/>
      <c r="EW86" s="51"/>
      <c r="EX86" s="51"/>
      <c r="EY86" s="51"/>
      <c r="EZ86" s="51"/>
      <c r="FA86" s="51"/>
      <c r="FB86" s="51"/>
      <c r="FC86" s="51"/>
      <c r="FD86" s="51"/>
      <c r="FE86" s="51"/>
      <c r="FF86" s="51"/>
      <c r="FG86" s="51"/>
      <c r="FH86" s="51"/>
      <c r="FI86" s="51"/>
      <c r="FJ86" s="56"/>
      <c r="FK86" s="51"/>
      <c r="FL86" s="56"/>
      <c r="FM86" s="51"/>
      <c r="FN86" s="56"/>
      <c r="FO86" s="56"/>
      <c r="FP86" s="56"/>
      <c r="FQ86" s="57"/>
      <c r="FR86" s="51"/>
      <c r="FS86" s="51"/>
      <c r="FT86" s="51"/>
      <c r="FU86" s="53"/>
      <c r="FV86" s="51"/>
      <c r="FW86" s="51"/>
      <c r="FX86" s="51"/>
      <c r="FY86" s="51"/>
      <c r="FZ86" s="51"/>
      <c r="GA86" s="51"/>
      <c r="GB86" s="51"/>
      <c r="GC86" s="51"/>
      <c r="GD86" s="51"/>
      <c r="GE86" s="51"/>
      <c r="GF86" s="51"/>
      <c r="GG86" s="51"/>
      <c r="GH86" s="51"/>
      <c r="GI86" s="51"/>
      <c r="GJ86" s="51"/>
      <c r="GK86" s="51"/>
      <c r="GL86" s="51"/>
      <c r="GM86" s="51"/>
      <c r="GN86" s="56"/>
      <c r="GO86" s="51"/>
      <c r="GP86" s="56"/>
      <c r="GQ86" s="51"/>
      <c r="GR86" s="56"/>
      <c r="GS86" s="56"/>
      <c r="GT86" s="56"/>
      <c r="GU86" s="57"/>
      <c r="GV86" s="51"/>
      <c r="GW86" s="51"/>
      <c r="GX86" s="51"/>
      <c r="GY86" s="53"/>
      <c r="GZ86" s="51"/>
      <c r="HA86" s="51"/>
      <c r="HB86" s="51"/>
      <c r="HC86" s="51"/>
      <c r="HD86" s="51"/>
      <c r="HE86" s="51"/>
      <c r="HF86" s="51"/>
      <c r="HG86" s="51"/>
      <c r="HH86" s="51"/>
      <c r="HI86" s="51"/>
      <c r="HJ86" s="51"/>
      <c r="HK86" s="51"/>
      <c r="HL86" s="51"/>
      <c r="HM86" s="51"/>
      <c r="HN86" s="51"/>
      <c r="HO86" s="51"/>
      <c r="HP86" s="51"/>
      <c r="HQ86" s="51"/>
      <c r="HR86" s="56"/>
      <c r="HS86" s="51"/>
      <c r="HT86" s="56"/>
      <c r="HU86" s="51"/>
      <c r="HV86" s="56"/>
      <c r="HW86" s="56"/>
      <c r="HX86" s="56"/>
      <c r="HY86" s="57"/>
      <c r="HZ86" s="51"/>
      <c r="IA86" s="51"/>
      <c r="IB86" s="51"/>
      <c r="IC86" s="53"/>
      <c r="ID86" s="51"/>
      <c r="IE86" s="51"/>
      <c r="IF86" s="51"/>
      <c r="IG86" s="51"/>
      <c r="IH86" s="51"/>
      <c r="II86" s="51"/>
      <c r="IJ86" s="51"/>
      <c r="IK86" s="51"/>
      <c r="IL86" s="51"/>
      <c r="IM86" s="51"/>
      <c r="IN86" s="51"/>
      <c r="IO86" s="51"/>
      <c r="IP86" s="51"/>
      <c r="IQ86" s="51"/>
    </row>
    <row r="87" spans="1:251" s="54" customFormat="1">
      <c r="A87" s="55"/>
      <c r="B87" s="39"/>
      <c r="C87" s="39"/>
      <c r="D87" s="55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64"/>
      <c r="Q87" s="55"/>
      <c r="R87" s="64"/>
      <c r="S87" s="39"/>
      <c r="T87" s="64"/>
      <c r="U87" s="64"/>
      <c r="V87" s="64"/>
      <c r="W87" s="65"/>
      <c r="X87" s="39"/>
      <c r="Y87" s="39"/>
      <c r="Z87" s="51"/>
      <c r="AA87" s="53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6"/>
      <c r="AU87" s="51"/>
      <c r="AV87" s="56"/>
      <c r="AW87" s="51"/>
      <c r="AX87" s="56"/>
      <c r="AY87" s="56"/>
      <c r="AZ87" s="56"/>
      <c r="BA87" s="57"/>
      <c r="BB87" s="51"/>
      <c r="BC87" s="51"/>
      <c r="BD87" s="51"/>
      <c r="BE87" s="53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6"/>
      <c r="BY87" s="51"/>
      <c r="BZ87" s="56"/>
      <c r="CA87" s="51"/>
      <c r="CB87" s="56"/>
      <c r="CC87" s="56"/>
      <c r="CD87" s="56"/>
      <c r="CE87" s="57"/>
      <c r="CF87" s="51"/>
      <c r="CG87" s="51"/>
      <c r="CH87" s="51"/>
      <c r="CI87" s="53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6"/>
      <c r="DC87" s="51"/>
      <c r="DD87" s="56"/>
      <c r="DE87" s="51"/>
      <c r="DF87" s="56"/>
      <c r="DG87" s="56"/>
      <c r="DH87" s="56"/>
      <c r="DI87" s="57"/>
      <c r="DJ87" s="51"/>
      <c r="DK87" s="51"/>
      <c r="DL87" s="51"/>
      <c r="DM87" s="53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6"/>
      <c r="EG87" s="51"/>
      <c r="EH87" s="56"/>
      <c r="EI87" s="51"/>
      <c r="EJ87" s="56"/>
      <c r="EK87" s="56"/>
      <c r="EL87" s="56"/>
      <c r="EM87" s="57"/>
      <c r="EN87" s="51"/>
      <c r="EO87" s="51"/>
      <c r="EP87" s="51"/>
      <c r="EQ87" s="53"/>
      <c r="ER87" s="51"/>
      <c r="ES87" s="51"/>
      <c r="ET87" s="51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1"/>
      <c r="FJ87" s="56"/>
      <c r="FK87" s="51"/>
      <c r="FL87" s="56"/>
      <c r="FM87" s="51"/>
      <c r="FN87" s="56"/>
      <c r="FO87" s="56"/>
      <c r="FP87" s="56"/>
      <c r="FQ87" s="57"/>
      <c r="FR87" s="51"/>
      <c r="FS87" s="51"/>
      <c r="FT87" s="51"/>
      <c r="FU87" s="53"/>
      <c r="FV87" s="51"/>
      <c r="FW87" s="51"/>
      <c r="FX87" s="51"/>
      <c r="FY87" s="51"/>
      <c r="FZ87" s="51"/>
      <c r="GA87" s="51"/>
      <c r="GB87" s="51"/>
      <c r="GC87" s="51"/>
      <c r="GD87" s="51"/>
      <c r="GE87" s="51"/>
      <c r="GF87" s="51"/>
      <c r="GG87" s="51"/>
      <c r="GH87" s="51"/>
      <c r="GI87" s="51"/>
      <c r="GJ87" s="51"/>
      <c r="GK87" s="51"/>
      <c r="GL87" s="51"/>
      <c r="GM87" s="51"/>
      <c r="GN87" s="56"/>
      <c r="GO87" s="51"/>
      <c r="GP87" s="56"/>
      <c r="GQ87" s="51"/>
      <c r="GR87" s="56"/>
      <c r="GS87" s="56"/>
      <c r="GT87" s="56"/>
      <c r="GU87" s="57"/>
      <c r="GV87" s="51"/>
      <c r="GW87" s="51"/>
      <c r="GX87" s="51"/>
      <c r="GY87" s="53"/>
      <c r="GZ87" s="51"/>
      <c r="HA87" s="51"/>
      <c r="HB87" s="51"/>
      <c r="HC87" s="51"/>
      <c r="HD87" s="51"/>
      <c r="HE87" s="51"/>
      <c r="HF87" s="51"/>
      <c r="HG87" s="51"/>
      <c r="HH87" s="51"/>
      <c r="HI87" s="51"/>
      <c r="HJ87" s="51"/>
      <c r="HK87" s="51"/>
      <c r="HL87" s="51"/>
      <c r="HM87" s="51"/>
      <c r="HN87" s="51"/>
      <c r="HO87" s="51"/>
      <c r="HP87" s="51"/>
      <c r="HQ87" s="51"/>
      <c r="HR87" s="56"/>
      <c r="HS87" s="51"/>
      <c r="HT87" s="56"/>
      <c r="HU87" s="51"/>
      <c r="HV87" s="56"/>
      <c r="HW87" s="56"/>
      <c r="HX87" s="56"/>
      <c r="HY87" s="57"/>
      <c r="HZ87" s="51"/>
      <c r="IA87" s="51"/>
      <c r="IB87" s="51"/>
      <c r="IC87" s="53"/>
      <c r="ID87" s="51"/>
      <c r="IE87" s="51"/>
      <c r="IF87" s="51"/>
      <c r="IG87" s="51"/>
      <c r="IH87" s="51"/>
      <c r="II87" s="51"/>
      <c r="IJ87" s="51"/>
      <c r="IK87" s="51"/>
      <c r="IL87" s="51"/>
      <c r="IM87" s="51"/>
      <c r="IN87" s="51"/>
      <c r="IO87" s="51"/>
      <c r="IP87" s="51"/>
      <c r="IQ87" s="51"/>
    </row>
    <row r="88" spans="1:251" s="54" customFormat="1">
      <c r="A88" s="55"/>
      <c r="B88" s="39"/>
      <c r="C88" s="39"/>
      <c r="D88" s="55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64"/>
      <c r="Q88" s="55"/>
      <c r="R88" s="64"/>
      <c r="S88" s="39"/>
      <c r="T88" s="64"/>
      <c r="U88" s="64"/>
      <c r="V88" s="64"/>
      <c r="W88" s="65"/>
      <c r="X88" s="39"/>
      <c r="Y88" s="39"/>
      <c r="Z88" s="51"/>
      <c r="AA88" s="53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6"/>
      <c r="AU88" s="51"/>
      <c r="AV88" s="56"/>
      <c r="AW88" s="51"/>
      <c r="AX88" s="56"/>
      <c r="AY88" s="56"/>
      <c r="AZ88" s="56"/>
      <c r="BA88" s="57"/>
      <c r="BB88" s="51"/>
      <c r="BC88" s="51"/>
      <c r="BD88" s="51"/>
      <c r="BE88" s="53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6"/>
      <c r="BY88" s="51"/>
      <c r="BZ88" s="56"/>
      <c r="CA88" s="51"/>
      <c r="CB88" s="56"/>
      <c r="CC88" s="56"/>
      <c r="CD88" s="56"/>
      <c r="CE88" s="57"/>
      <c r="CF88" s="51"/>
      <c r="CG88" s="51"/>
      <c r="CH88" s="51"/>
      <c r="CI88" s="53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6"/>
      <c r="DC88" s="51"/>
      <c r="DD88" s="56"/>
      <c r="DE88" s="51"/>
      <c r="DF88" s="56"/>
      <c r="DG88" s="56"/>
      <c r="DH88" s="56"/>
      <c r="DI88" s="57"/>
      <c r="DJ88" s="51"/>
      <c r="DK88" s="51"/>
      <c r="DL88" s="51"/>
      <c r="DM88" s="53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6"/>
      <c r="EG88" s="51"/>
      <c r="EH88" s="56"/>
      <c r="EI88" s="51"/>
      <c r="EJ88" s="56"/>
      <c r="EK88" s="56"/>
      <c r="EL88" s="56"/>
      <c r="EM88" s="57"/>
      <c r="EN88" s="51"/>
      <c r="EO88" s="51"/>
      <c r="EP88" s="51"/>
      <c r="EQ88" s="53"/>
      <c r="ER88" s="51"/>
      <c r="ES88" s="51"/>
      <c r="ET88" s="51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1"/>
      <c r="FJ88" s="56"/>
      <c r="FK88" s="51"/>
      <c r="FL88" s="56"/>
      <c r="FM88" s="51"/>
      <c r="FN88" s="56"/>
      <c r="FO88" s="56"/>
      <c r="FP88" s="56"/>
      <c r="FQ88" s="57"/>
      <c r="FR88" s="51"/>
      <c r="FS88" s="51"/>
      <c r="FT88" s="51"/>
      <c r="FU88" s="53"/>
      <c r="FV88" s="51"/>
      <c r="FW88" s="51"/>
      <c r="FX88" s="51"/>
      <c r="FY88" s="51"/>
      <c r="FZ88" s="51"/>
      <c r="GA88" s="51"/>
      <c r="GB88" s="51"/>
      <c r="GC88" s="51"/>
      <c r="GD88" s="51"/>
      <c r="GE88" s="51"/>
      <c r="GF88" s="51"/>
      <c r="GG88" s="51"/>
      <c r="GH88" s="51"/>
      <c r="GI88" s="51"/>
      <c r="GJ88" s="51"/>
      <c r="GK88" s="51"/>
      <c r="GL88" s="51"/>
      <c r="GM88" s="51"/>
      <c r="GN88" s="56"/>
      <c r="GO88" s="51"/>
      <c r="GP88" s="56"/>
      <c r="GQ88" s="51"/>
      <c r="GR88" s="56"/>
      <c r="GS88" s="56"/>
      <c r="GT88" s="56"/>
      <c r="GU88" s="57"/>
      <c r="GV88" s="51"/>
      <c r="GW88" s="51"/>
      <c r="GX88" s="51"/>
      <c r="GY88" s="53"/>
      <c r="GZ88" s="51"/>
      <c r="HA88" s="51"/>
      <c r="HB88" s="51"/>
      <c r="HC88" s="51"/>
      <c r="HD88" s="51"/>
      <c r="HE88" s="51"/>
      <c r="HF88" s="51"/>
      <c r="HG88" s="51"/>
      <c r="HH88" s="51"/>
      <c r="HI88" s="51"/>
      <c r="HJ88" s="51"/>
      <c r="HK88" s="51"/>
      <c r="HL88" s="51"/>
      <c r="HM88" s="51"/>
      <c r="HN88" s="51"/>
      <c r="HO88" s="51"/>
      <c r="HP88" s="51"/>
      <c r="HQ88" s="51"/>
      <c r="HR88" s="56"/>
      <c r="HS88" s="51"/>
      <c r="HT88" s="56"/>
      <c r="HU88" s="51"/>
      <c r="HV88" s="56"/>
      <c r="HW88" s="56"/>
      <c r="HX88" s="56"/>
      <c r="HY88" s="57"/>
      <c r="HZ88" s="51"/>
      <c r="IA88" s="51"/>
      <c r="IB88" s="51"/>
      <c r="IC88" s="53"/>
      <c r="ID88" s="51"/>
      <c r="IE88" s="51"/>
      <c r="IF88" s="51"/>
      <c r="IG88" s="51"/>
      <c r="IH88" s="51"/>
      <c r="II88" s="51"/>
      <c r="IJ88" s="51"/>
      <c r="IK88" s="51"/>
      <c r="IL88" s="51"/>
      <c r="IM88" s="51"/>
      <c r="IN88" s="51"/>
      <c r="IO88" s="51"/>
      <c r="IP88" s="51"/>
      <c r="IQ88" s="51"/>
    </row>
    <row r="89" spans="1:251" s="54" customFormat="1">
      <c r="A89" s="55"/>
      <c r="B89" s="39"/>
      <c r="C89" s="39"/>
      <c r="D89" s="55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64"/>
      <c r="Q89" s="55"/>
      <c r="R89" s="64"/>
      <c r="S89" s="39"/>
      <c r="T89" s="64"/>
      <c r="U89" s="64"/>
      <c r="V89" s="64"/>
      <c r="W89" s="65"/>
      <c r="X89" s="39"/>
      <c r="Y89" s="39"/>
      <c r="Z89" s="51"/>
      <c r="AA89" s="53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6"/>
      <c r="AU89" s="51"/>
      <c r="AV89" s="56"/>
      <c r="AW89" s="51"/>
      <c r="AX89" s="56"/>
      <c r="AY89" s="56"/>
      <c r="AZ89" s="56"/>
      <c r="BA89" s="57"/>
      <c r="BB89" s="51"/>
      <c r="BC89" s="51"/>
      <c r="BD89" s="51"/>
      <c r="BE89" s="53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6"/>
      <c r="BY89" s="51"/>
      <c r="BZ89" s="56"/>
      <c r="CA89" s="51"/>
      <c r="CB89" s="56"/>
      <c r="CC89" s="56"/>
      <c r="CD89" s="56"/>
      <c r="CE89" s="57"/>
      <c r="CF89" s="51"/>
      <c r="CG89" s="51"/>
      <c r="CH89" s="51"/>
      <c r="CI89" s="53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6"/>
      <c r="DC89" s="51"/>
      <c r="DD89" s="56"/>
      <c r="DE89" s="51"/>
      <c r="DF89" s="56"/>
      <c r="DG89" s="56"/>
      <c r="DH89" s="56"/>
      <c r="DI89" s="57"/>
      <c r="DJ89" s="51"/>
      <c r="DK89" s="51"/>
      <c r="DL89" s="51"/>
      <c r="DM89" s="53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6"/>
      <c r="EG89" s="51"/>
      <c r="EH89" s="56"/>
      <c r="EI89" s="51"/>
      <c r="EJ89" s="56"/>
      <c r="EK89" s="56"/>
      <c r="EL89" s="56"/>
      <c r="EM89" s="57"/>
      <c r="EN89" s="51"/>
      <c r="EO89" s="51"/>
      <c r="EP89" s="51"/>
      <c r="EQ89" s="53"/>
      <c r="ER89" s="51"/>
      <c r="ES89" s="51"/>
      <c r="ET89" s="51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1"/>
      <c r="FJ89" s="56"/>
      <c r="FK89" s="51"/>
      <c r="FL89" s="56"/>
      <c r="FM89" s="51"/>
      <c r="FN89" s="56"/>
      <c r="FO89" s="56"/>
      <c r="FP89" s="56"/>
      <c r="FQ89" s="57"/>
      <c r="FR89" s="51"/>
      <c r="FS89" s="51"/>
      <c r="FT89" s="51"/>
      <c r="FU89" s="53"/>
      <c r="FV89" s="51"/>
      <c r="FW89" s="51"/>
      <c r="FX89" s="51"/>
      <c r="FY89" s="51"/>
      <c r="FZ89" s="51"/>
      <c r="GA89" s="51"/>
      <c r="GB89" s="51"/>
      <c r="GC89" s="51"/>
      <c r="GD89" s="51"/>
      <c r="GE89" s="51"/>
      <c r="GF89" s="51"/>
      <c r="GG89" s="51"/>
      <c r="GH89" s="51"/>
      <c r="GI89" s="51"/>
      <c r="GJ89" s="51"/>
      <c r="GK89" s="51"/>
      <c r="GL89" s="51"/>
      <c r="GM89" s="51"/>
      <c r="GN89" s="56"/>
      <c r="GO89" s="51"/>
      <c r="GP89" s="56"/>
      <c r="GQ89" s="51"/>
      <c r="GR89" s="56"/>
      <c r="GS89" s="56"/>
      <c r="GT89" s="56"/>
      <c r="GU89" s="57"/>
      <c r="GV89" s="51"/>
      <c r="GW89" s="51"/>
      <c r="GX89" s="51"/>
      <c r="GY89" s="53"/>
      <c r="GZ89" s="51"/>
      <c r="HA89" s="51"/>
      <c r="HB89" s="51"/>
      <c r="HC89" s="51"/>
      <c r="HD89" s="51"/>
      <c r="HE89" s="51"/>
      <c r="HF89" s="51"/>
      <c r="HG89" s="51"/>
      <c r="HH89" s="51"/>
      <c r="HI89" s="51"/>
      <c r="HJ89" s="51"/>
      <c r="HK89" s="51"/>
      <c r="HL89" s="51"/>
      <c r="HM89" s="51"/>
      <c r="HN89" s="51"/>
      <c r="HO89" s="51"/>
      <c r="HP89" s="51"/>
      <c r="HQ89" s="51"/>
      <c r="HR89" s="56"/>
      <c r="HS89" s="51"/>
      <c r="HT89" s="56"/>
      <c r="HU89" s="51"/>
      <c r="HV89" s="56"/>
      <c r="HW89" s="56"/>
      <c r="HX89" s="56"/>
      <c r="HY89" s="57"/>
      <c r="HZ89" s="51"/>
      <c r="IA89" s="51"/>
      <c r="IB89" s="51"/>
      <c r="IC89" s="53"/>
      <c r="ID89" s="51"/>
      <c r="IE89" s="51"/>
      <c r="IF89" s="51"/>
      <c r="IG89" s="51"/>
      <c r="IH89" s="51"/>
      <c r="II89" s="51"/>
      <c r="IJ89" s="51"/>
      <c r="IK89" s="51"/>
      <c r="IL89" s="51"/>
      <c r="IM89" s="51"/>
      <c r="IN89" s="51"/>
      <c r="IO89" s="51"/>
      <c r="IP89" s="51"/>
      <c r="IQ89" s="51"/>
    </row>
    <row r="90" spans="1:251" s="54" customFormat="1">
      <c r="A90" s="55"/>
      <c r="B90" s="39"/>
      <c r="C90" s="39"/>
      <c r="D90" s="55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64"/>
      <c r="Q90" s="55"/>
      <c r="R90" s="64"/>
      <c r="S90" s="39"/>
      <c r="T90" s="64"/>
      <c r="U90" s="64"/>
      <c r="V90" s="64"/>
      <c r="W90" s="65"/>
      <c r="X90" s="39"/>
      <c r="Y90" s="39"/>
      <c r="Z90" s="51"/>
      <c r="AA90" s="53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6"/>
      <c r="AU90" s="51"/>
      <c r="AV90" s="56"/>
      <c r="AW90" s="51"/>
      <c r="AX90" s="56"/>
      <c r="AY90" s="56"/>
      <c r="AZ90" s="56"/>
      <c r="BA90" s="57"/>
      <c r="BB90" s="51"/>
      <c r="BC90" s="51"/>
      <c r="BD90" s="51"/>
      <c r="BE90" s="53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6"/>
      <c r="BY90" s="51"/>
      <c r="BZ90" s="56"/>
      <c r="CA90" s="51"/>
      <c r="CB90" s="56"/>
      <c r="CC90" s="56"/>
      <c r="CD90" s="56"/>
      <c r="CE90" s="57"/>
      <c r="CF90" s="51"/>
      <c r="CG90" s="51"/>
      <c r="CH90" s="51"/>
      <c r="CI90" s="53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6"/>
      <c r="DC90" s="51"/>
      <c r="DD90" s="56"/>
      <c r="DE90" s="51"/>
      <c r="DF90" s="56"/>
      <c r="DG90" s="56"/>
      <c r="DH90" s="56"/>
      <c r="DI90" s="57"/>
      <c r="DJ90" s="51"/>
      <c r="DK90" s="51"/>
      <c r="DL90" s="51"/>
      <c r="DM90" s="53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6"/>
      <c r="EG90" s="51"/>
      <c r="EH90" s="56"/>
      <c r="EI90" s="51"/>
      <c r="EJ90" s="56"/>
      <c r="EK90" s="56"/>
      <c r="EL90" s="56"/>
      <c r="EM90" s="57"/>
      <c r="EN90" s="51"/>
      <c r="EO90" s="51"/>
      <c r="EP90" s="51"/>
      <c r="EQ90" s="53"/>
      <c r="ER90" s="51"/>
      <c r="ES90" s="51"/>
      <c r="ET90" s="51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1"/>
      <c r="FJ90" s="56"/>
      <c r="FK90" s="51"/>
      <c r="FL90" s="56"/>
      <c r="FM90" s="51"/>
      <c r="FN90" s="56"/>
      <c r="FO90" s="56"/>
      <c r="FP90" s="56"/>
      <c r="FQ90" s="57"/>
      <c r="FR90" s="51"/>
      <c r="FS90" s="51"/>
      <c r="FT90" s="51"/>
      <c r="FU90" s="53"/>
      <c r="FV90" s="51"/>
      <c r="FW90" s="51"/>
      <c r="FX90" s="51"/>
      <c r="FY90" s="51"/>
      <c r="FZ90" s="51"/>
      <c r="GA90" s="51"/>
      <c r="GB90" s="51"/>
      <c r="GC90" s="51"/>
      <c r="GD90" s="51"/>
      <c r="GE90" s="51"/>
      <c r="GF90" s="51"/>
      <c r="GG90" s="51"/>
      <c r="GH90" s="51"/>
      <c r="GI90" s="51"/>
      <c r="GJ90" s="51"/>
      <c r="GK90" s="51"/>
      <c r="GL90" s="51"/>
      <c r="GM90" s="51"/>
      <c r="GN90" s="56"/>
      <c r="GO90" s="51"/>
      <c r="GP90" s="56"/>
      <c r="GQ90" s="51"/>
      <c r="GR90" s="56"/>
      <c r="GS90" s="56"/>
      <c r="GT90" s="56"/>
      <c r="GU90" s="57"/>
      <c r="GV90" s="51"/>
      <c r="GW90" s="51"/>
      <c r="GX90" s="51"/>
      <c r="GY90" s="53"/>
      <c r="GZ90" s="51"/>
      <c r="HA90" s="51"/>
      <c r="HB90" s="51"/>
      <c r="HC90" s="51"/>
      <c r="HD90" s="51"/>
      <c r="HE90" s="51"/>
      <c r="HF90" s="51"/>
      <c r="HG90" s="51"/>
      <c r="HH90" s="51"/>
      <c r="HI90" s="51"/>
      <c r="HJ90" s="51"/>
      <c r="HK90" s="51"/>
      <c r="HL90" s="51"/>
      <c r="HM90" s="51"/>
      <c r="HN90" s="51"/>
      <c r="HO90" s="51"/>
      <c r="HP90" s="51"/>
      <c r="HQ90" s="51"/>
      <c r="HR90" s="56"/>
      <c r="HS90" s="51"/>
      <c r="HT90" s="56"/>
      <c r="HU90" s="51"/>
      <c r="HV90" s="56"/>
      <c r="HW90" s="56"/>
      <c r="HX90" s="56"/>
      <c r="HY90" s="57"/>
      <c r="HZ90" s="51"/>
      <c r="IA90" s="51"/>
      <c r="IB90" s="51"/>
      <c r="IC90" s="53"/>
      <c r="ID90" s="51"/>
      <c r="IE90" s="51"/>
      <c r="IF90" s="51"/>
      <c r="IG90" s="51"/>
      <c r="IH90" s="51"/>
      <c r="II90" s="51"/>
      <c r="IJ90" s="51"/>
      <c r="IK90" s="51"/>
      <c r="IL90" s="51"/>
      <c r="IM90" s="51"/>
      <c r="IN90" s="51"/>
      <c r="IO90" s="51"/>
      <c r="IP90" s="51"/>
      <c r="IQ90" s="51"/>
    </row>
    <row r="91" spans="1:251" s="54" customFormat="1">
      <c r="A91" s="55"/>
      <c r="B91" s="39"/>
      <c r="C91" s="39"/>
      <c r="D91" s="55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64"/>
      <c r="Q91" s="55"/>
      <c r="R91" s="64"/>
      <c r="S91" s="39"/>
      <c r="T91" s="64"/>
      <c r="U91" s="64"/>
      <c r="V91" s="64"/>
      <c r="W91" s="65"/>
      <c r="X91" s="39"/>
      <c r="Y91" s="39"/>
      <c r="Z91" s="51"/>
      <c r="AA91" s="53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6"/>
      <c r="AU91" s="51"/>
      <c r="AV91" s="56"/>
      <c r="AW91" s="51"/>
      <c r="AX91" s="56"/>
      <c r="AY91" s="56"/>
      <c r="AZ91" s="56"/>
      <c r="BA91" s="57"/>
      <c r="BB91" s="51"/>
      <c r="BC91" s="51"/>
      <c r="BD91" s="51"/>
      <c r="BE91" s="53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6"/>
      <c r="BY91" s="51"/>
      <c r="BZ91" s="56"/>
      <c r="CA91" s="51"/>
      <c r="CB91" s="56"/>
      <c r="CC91" s="56"/>
      <c r="CD91" s="56"/>
      <c r="CE91" s="57"/>
      <c r="CF91" s="51"/>
      <c r="CG91" s="51"/>
      <c r="CH91" s="51"/>
      <c r="CI91" s="53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6"/>
      <c r="DC91" s="51"/>
      <c r="DD91" s="56"/>
      <c r="DE91" s="51"/>
      <c r="DF91" s="56"/>
      <c r="DG91" s="56"/>
      <c r="DH91" s="56"/>
      <c r="DI91" s="57"/>
      <c r="DJ91" s="51"/>
      <c r="DK91" s="51"/>
      <c r="DL91" s="51"/>
      <c r="DM91" s="53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6"/>
      <c r="EG91" s="51"/>
      <c r="EH91" s="56"/>
      <c r="EI91" s="51"/>
      <c r="EJ91" s="56"/>
      <c r="EK91" s="56"/>
      <c r="EL91" s="56"/>
      <c r="EM91" s="57"/>
      <c r="EN91" s="51"/>
      <c r="EO91" s="51"/>
      <c r="EP91" s="51"/>
      <c r="EQ91" s="53"/>
      <c r="ER91" s="51"/>
      <c r="ES91" s="51"/>
      <c r="ET91" s="51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1"/>
      <c r="FJ91" s="56"/>
      <c r="FK91" s="51"/>
      <c r="FL91" s="56"/>
      <c r="FM91" s="51"/>
      <c r="FN91" s="56"/>
      <c r="FO91" s="56"/>
      <c r="FP91" s="56"/>
      <c r="FQ91" s="57"/>
      <c r="FR91" s="51"/>
      <c r="FS91" s="51"/>
      <c r="FT91" s="51"/>
      <c r="FU91" s="53"/>
      <c r="FV91" s="51"/>
      <c r="FW91" s="51"/>
      <c r="FX91" s="51"/>
      <c r="FY91" s="51"/>
      <c r="FZ91" s="51"/>
      <c r="GA91" s="51"/>
      <c r="GB91" s="51"/>
      <c r="GC91" s="51"/>
      <c r="GD91" s="51"/>
      <c r="GE91" s="51"/>
      <c r="GF91" s="51"/>
      <c r="GG91" s="51"/>
      <c r="GH91" s="51"/>
      <c r="GI91" s="51"/>
      <c r="GJ91" s="51"/>
      <c r="GK91" s="51"/>
      <c r="GL91" s="51"/>
      <c r="GM91" s="51"/>
      <c r="GN91" s="56"/>
      <c r="GO91" s="51"/>
      <c r="GP91" s="56"/>
      <c r="GQ91" s="51"/>
      <c r="GR91" s="56"/>
      <c r="GS91" s="56"/>
      <c r="GT91" s="56"/>
      <c r="GU91" s="57"/>
      <c r="GV91" s="51"/>
      <c r="GW91" s="51"/>
      <c r="GX91" s="51"/>
      <c r="GY91" s="53"/>
      <c r="GZ91" s="51"/>
      <c r="HA91" s="51"/>
      <c r="HB91" s="51"/>
      <c r="HC91" s="51"/>
      <c r="HD91" s="51"/>
      <c r="HE91" s="51"/>
      <c r="HF91" s="51"/>
      <c r="HG91" s="51"/>
      <c r="HH91" s="51"/>
      <c r="HI91" s="51"/>
      <c r="HJ91" s="51"/>
      <c r="HK91" s="51"/>
      <c r="HL91" s="51"/>
      <c r="HM91" s="51"/>
      <c r="HN91" s="51"/>
      <c r="HO91" s="51"/>
      <c r="HP91" s="51"/>
      <c r="HQ91" s="51"/>
      <c r="HR91" s="56"/>
      <c r="HS91" s="51"/>
      <c r="HT91" s="56"/>
      <c r="HU91" s="51"/>
      <c r="HV91" s="56"/>
      <c r="HW91" s="56"/>
      <c r="HX91" s="56"/>
      <c r="HY91" s="57"/>
      <c r="HZ91" s="51"/>
      <c r="IA91" s="51"/>
      <c r="IB91" s="51"/>
      <c r="IC91" s="53"/>
      <c r="ID91" s="51"/>
      <c r="IE91" s="51"/>
      <c r="IF91" s="51"/>
      <c r="IG91" s="51"/>
      <c r="IH91" s="51"/>
      <c r="II91" s="51"/>
      <c r="IJ91" s="51"/>
      <c r="IK91" s="51"/>
      <c r="IL91" s="51"/>
      <c r="IM91" s="51"/>
      <c r="IN91" s="51"/>
      <c r="IO91" s="51"/>
      <c r="IP91" s="51"/>
      <c r="IQ91" s="51"/>
    </row>
    <row r="92" spans="1:251" s="54" customFormat="1">
      <c r="A92" s="55"/>
      <c r="B92" s="39"/>
      <c r="C92" s="39"/>
      <c r="D92" s="55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64"/>
      <c r="Q92" s="55"/>
      <c r="R92" s="64"/>
      <c r="S92" s="39"/>
      <c r="T92" s="64"/>
      <c r="U92" s="64"/>
      <c r="V92" s="64"/>
      <c r="W92" s="65"/>
      <c r="X92" s="39"/>
      <c r="Y92" s="39"/>
      <c r="Z92" s="51"/>
      <c r="AA92" s="53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6"/>
      <c r="AU92" s="51"/>
      <c r="AV92" s="56"/>
      <c r="AW92" s="51"/>
      <c r="AX92" s="56"/>
      <c r="AY92" s="56"/>
      <c r="AZ92" s="56"/>
      <c r="BA92" s="57"/>
      <c r="BB92" s="51"/>
      <c r="BC92" s="51"/>
      <c r="BD92" s="51"/>
      <c r="BE92" s="53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6"/>
      <c r="BY92" s="51"/>
      <c r="BZ92" s="56"/>
      <c r="CA92" s="51"/>
      <c r="CB92" s="56"/>
      <c r="CC92" s="56"/>
      <c r="CD92" s="56"/>
      <c r="CE92" s="57"/>
      <c r="CF92" s="51"/>
      <c r="CG92" s="51"/>
      <c r="CH92" s="51"/>
      <c r="CI92" s="53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6"/>
      <c r="DC92" s="51"/>
      <c r="DD92" s="56"/>
      <c r="DE92" s="51"/>
      <c r="DF92" s="56"/>
      <c r="DG92" s="56"/>
      <c r="DH92" s="56"/>
      <c r="DI92" s="57"/>
      <c r="DJ92" s="51"/>
      <c r="DK92" s="51"/>
      <c r="DL92" s="51"/>
      <c r="DM92" s="53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6"/>
      <c r="EG92" s="51"/>
      <c r="EH92" s="56"/>
      <c r="EI92" s="51"/>
      <c r="EJ92" s="56"/>
      <c r="EK92" s="56"/>
      <c r="EL92" s="56"/>
      <c r="EM92" s="57"/>
      <c r="EN92" s="51"/>
      <c r="EO92" s="51"/>
      <c r="EP92" s="51"/>
      <c r="EQ92" s="53"/>
      <c r="ER92" s="51"/>
      <c r="ES92" s="51"/>
      <c r="ET92" s="51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1"/>
      <c r="FJ92" s="56"/>
      <c r="FK92" s="51"/>
      <c r="FL92" s="56"/>
      <c r="FM92" s="51"/>
      <c r="FN92" s="56"/>
      <c r="FO92" s="56"/>
      <c r="FP92" s="56"/>
      <c r="FQ92" s="57"/>
      <c r="FR92" s="51"/>
      <c r="FS92" s="51"/>
      <c r="FT92" s="51"/>
      <c r="FU92" s="53"/>
      <c r="FV92" s="51"/>
      <c r="FW92" s="51"/>
      <c r="FX92" s="51"/>
      <c r="FY92" s="51"/>
      <c r="FZ92" s="51"/>
      <c r="GA92" s="51"/>
      <c r="GB92" s="51"/>
      <c r="GC92" s="51"/>
      <c r="GD92" s="51"/>
      <c r="GE92" s="51"/>
      <c r="GF92" s="51"/>
      <c r="GG92" s="51"/>
      <c r="GH92" s="51"/>
      <c r="GI92" s="51"/>
      <c r="GJ92" s="51"/>
      <c r="GK92" s="51"/>
      <c r="GL92" s="51"/>
      <c r="GM92" s="51"/>
      <c r="GN92" s="56"/>
      <c r="GO92" s="51"/>
      <c r="GP92" s="56"/>
      <c r="GQ92" s="51"/>
      <c r="GR92" s="56"/>
      <c r="GS92" s="56"/>
      <c r="GT92" s="56"/>
      <c r="GU92" s="57"/>
      <c r="GV92" s="51"/>
      <c r="GW92" s="51"/>
      <c r="GX92" s="51"/>
      <c r="GY92" s="53"/>
      <c r="GZ92" s="51"/>
      <c r="HA92" s="51"/>
      <c r="HB92" s="51"/>
      <c r="HC92" s="51"/>
      <c r="HD92" s="51"/>
      <c r="HE92" s="51"/>
      <c r="HF92" s="51"/>
      <c r="HG92" s="51"/>
      <c r="HH92" s="51"/>
      <c r="HI92" s="51"/>
      <c r="HJ92" s="51"/>
      <c r="HK92" s="51"/>
      <c r="HL92" s="51"/>
      <c r="HM92" s="51"/>
      <c r="HN92" s="51"/>
      <c r="HO92" s="51"/>
      <c r="HP92" s="51"/>
      <c r="HQ92" s="51"/>
      <c r="HR92" s="56"/>
      <c r="HS92" s="51"/>
      <c r="HT92" s="56"/>
      <c r="HU92" s="51"/>
      <c r="HV92" s="56"/>
      <c r="HW92" s="56"/>
      <c r="HX92" s="56"/>
      <c r="HY92" s="57"/>
      <c r="HZ92" s="51"/>
      <c r="IA92" s="51"/>
      <c r="IB92" s="51"/>
      <c r="IC92" s="53"/>
      <c r="ID92" s="51"/>
      <c r="IE92" s="51"/>
      <c r="IF92" s="51"/>
      <c r="IG92" s="51"/>
      <c r="IH92" s="51"/>
      <c r="II92" s="51"/>
      <c r="IJ92" s="51"/>
      <c r="IK92" s="51"/>
      <c r="IL92" s="51"/>
      <c r="IM92" s="51"/>
      <c r="IN92" s="51"/>
      <c r="IO92" s="51"/>
      <c r="IP92" s="51"/>
      <c r="IQ92" s="51"/>
    </row>
    <row r="93" spans="1:251" s="54" customFormat="1">
      <c r="A93" s="55"/>
      <c r="B93" s="39"/>
      <c r="C93" s="39"/>
      <c r="D93" s="55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64"/>
      <c r="Q93" s="55"/>
      <c r="R93" s="64"/>
      <c r="S93" s="39"/>
      <c r="T93" s="64"/>
      <c r="U93" s="64"/>
      <c r="V93" s="64"/>
      <c r="W93" s="65"/>
      <c r="X93" s="39"/>
      <c r="Y93" s="39"/>
      <c r="Z93" s="51"/>
      <c r="AA93" s="53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6"/>
      <c r="AU93" s="51"/>
      <c r="AV93" s="56"/>
      <c r="AW93" s="51"/>
      <c r="AX93" s="56"/>
      <c r="AY93" s="56"/>
      <c r="AZ93" s="56"/>
      <c r="BA93" s="57"/>
      <c r="BB93" s="51"/>
      <c r="BC93" s="51"/>
      <c r="BD93" s="51"/>
      <c r="BE93" s="53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6"/>
      <c r="BY93" s="51"/>
      <c r="BZ93" s="56"/>
      <c r="CA93" s="51"/>
      <c r="CB93" s="56"/>
      <c r="CC93" s="56"/>
      <c r="CD93" s="56"/>
      <c r="CE93" s="57"/>
      <c r="CF93" s="51"/>
      <c r="CG93" s="51"/>
      <c r="CH93" s="51"/>
      <c r="CI93" s="53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6"/>
      <c r="DC93" s="51"/>
      <c r="DD93" s="56"/>
      <c r="DE93" s="51"/>
      <c r="DF93" s="56"/>
      <c r="DG93" s="56"/>
      <c r="DH93" s="56"/>
      <c r="DI93" s="57"/>
      <c r="DJ93" s="51"/>
      <c r="DK93" s="51"/>
      <c r="DL93" s="51"/>
      <c r="DM93" s="53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/>
      <c r="DZ93" s="51"/>
      <c r="EA93" s="51"/>
      <c r="EB93" s="51"/>
      <c r="EC93" s="51"/>
      <c r="ED93" s="51"/>
      <c r="EE93" s="51"/>
      <c r="EF93" s="56"/>
      <c r="EG93" s="51"/>
      <c r="EH93" s="56"/>
      <c r="EI93" s="51"/>
      <c r="EJ93" s="56"/>
      <c r="EK93" s="56"/>
      <c r="EL93" s="56"/>
      <c r="EM93" s="57"/>
      <c r="EN93" s="51"/>
      <c r="EO93" s="51"/>
      <c r="EP93" s="51"/>
      <c r="EQ93" s="53"/>
      <c r="ER93" s="51"/>
      <c r="ES93" s="51"/>
      <c r="ET93" s="51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1"/>
      <c r="FJ93" s="56"/>
      <c r="FK93" s="51"/>
      <c r="FL93" s="56"/>
      <c r="FM93" s="51"/>
      <c r="FN93" s="56"/>
      <c r="FO93" s="56"/>
      <c r="FP93" s="56"/>
      <c r="FQ93" s="57"/>
      <c r="FR93" s="51"/>
      <c r="FS93" s="51"/>
      <c r="FT93" s="51"/>
      <c r="FU93" s="53"/>
      <c r="FV93" s="51"/>
      <c r="FW93" s="51"/>
      <c r="FX93" s="51"/>
      <c r="FY93" s="51"/>
      <c r="FZ93" s="51"/>
      <c r="GA93" s="51"/>
      <c r="GB93" s="51"/>
      <c r="GC93" s="51"/>
      <c r="GD93" s="51"/>
      <c r="GE93" s="51"/>
      <c r="GF93" s="51"/>
      <c r="GG93" s="51"/>
      <c r="GH93" s="51"/>
      <c r="GI93" s="51"/>
      <c r="GJ93" s="51"/>
      <c r="GK93" s="51"/>
      <c r="GL93" s="51"/>
      <c r="GM93" s="51"/>
      <c r="GN93" s="56"/>
      <c r="GO93" s="51"/>
      <c r="GP93" s="56"/>
      <c r="GQ93" s="51"/>
      <c r="GR93" s="56"/>
      <c r="GS93" s="56"/>
      <c r="GT93" s="56"/>
      <c r="GU93" s="57"/>
      <c r="GV93" s="51"/>
      <c r="GW93" s="51"/>
      <c r="GX93" s="51"/>
      <c r="GY93" s="53"/>
      <c r="GZ93" s="51"/>
      <c r="HA93" s="51"/>
      <c r="HB93" s="51"/>
      <c r="HC93" s="51"/>
      <c r="HD93" s="51"/>
      <c r="HE93" s="51"/>
      <c r="HF93" s="51"/>
      <c r="HG93" s="51"/>
      <c r="HH93" s="51"/>
      <c r="HI93" s="51"/>
      <c r="HJ93" s="51"/>
      <c r="HK93" s="51"/>
      <c r="HL93" s="51"/>
      <c r="HM93" s="51"/>
      <c r="HN93" s="51"/>
      <c r="HO93" s="51"/>
      <c r="HP93" s="51"/>
      <c r="HQ93" s="51"/>
      <c r="HR93" s="56"/>
      <c r="HS93" s="51"/>
      <c r="HT93" s="56"/>
      <c r="HU93" s="51"/>
      <c r="HV93" s="56"/>
      <c r="HW93" s="56"/>
      <c r="HX93" s="56"/>
      <c r="HY93" s="57"/>
      <c r="HZ93" s="51"/>
      <c r="IA93" s="51"/>
      <c r="IB93" s="51"/>
      <c r="IC93" s="53"/>
      <c r="ID93" s="51"/>
      <c r="IE93" s="51"/>
      <c r="IF93" s="51"/>
      <c r="IG93" s="51"/>
      <c r="IH93" s="51"/>
      <c r="II93" s="51"/>
      <c r="IJ93" s="51"/>
      <c r="IK93" s="51"/>
      <c r="IL93" s="51"/>
      <c r="IM93" s="51"/>
      <c r="IN93" s="51"/>
      <c r="IO93" s="51"/>
      <c r="IP93" s="51"/>
      <c r="IQ93" s="51"/>
    </row>
    <row r="94" spans="1:251" s="54" customFormat="1">
      <c r="A94" s="55"/>
      <c r="B94" s="39"/>
      <c r="C94" s="39"/>
      <c r="D94" s="55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64"/>
      <c r="Q94" s="55"/>
      <c r="R94" s="64"/>
      <c r="S94" s="39"/>
      <c r="T94" s="64"/>
      <c r="U94" s="64"/>
      <c r="V94" s="64"/>
      <c r="W94" s="65"/>
      <c r="X94" s="39"/>
      <c r="Y94" s="39"/>
      <c r="Z94" s="51"/>
      <c r="AA94" s="53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6"/>
      <c r="AU94" s="51"/>
      <c r="AV94" s="56"/>
      <c r="AW94" s="51"/>
      <c r="AX94" s="56"/>
      <c r="AY94" s="56"/>
      <c r="AZ94" s="56"/>
      <c r="BA94" s="57"/>
      <c r="BB94" s="51"/>
      <c r="BC94" s="51"/>
      <c r="BD94" s="51"/>
      <c r="BE94" s="53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6"/>
      <c r="BY94" s="51"/>
      <c r="BZ94" s="56"/>
      <c r="CA94" s="51"/>
      <c r="CB94" s="56"/>
      <c r="CC94" s="56"/>
      <c r="CD94" s="56"/>
      <c r="CE94" s="57"/>
      <c r="CF94" s="51"/>
      <c r="CG94" s="51"/>
      <c r="CH94" s="51"/>
      <c r="CI94" s="53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6"/>
      <c r="DC94" s="51"/>
      <c r="DD94" s="56"/>
      <c r="DE94" s="51"/>
      <c r="DF94" s="56"/>
      <c r="DG94" s="56"/>
      <c r="DH94" s="56"/>
      <c r="DI94" s="57"/>
      <c r="DJ94" s="51"/>
      <c r="DK94" s="51"/>
      <c r="DL94" s="51"/>
      <c r="DM94" s="53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/>
      <c r="DZ94" s="51"/>
      <c r="EA94" s="51"/>
      <c r="EB94" s="51"/>
      <c r="EC94" s="51"/>
      <c r="ED94" s="51"/>
      <c r="EE94" s="51"/>
      <c r="EF94" s="56"/>
      <c r="EG94" s="51"/>
      <c r="EH94" s="56"/>
      <c r="EI94" s="51"/>
      <c r="EJ94" s="56"/>
      <c r="EK94" s="56"/>
      <c r="EL94" s="56"/>
      <c r="EM94" s="57"/>
      <c r="EN94" s="51"/>
      <c r="EO94" s="51"/>
      <c r="EP94" s="51"/>
      <c r="EQ94" s="53"/>
      <c r="ER94" s="51"/>
      <c r="ES94" s="51"/>
      <c r="ET94" s="51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1"/>
      <c r="FJ94" s="56"/>
      <c r="FK94" s="51"/>
      <c r="FL94" s="56"/>
      <c r="FM94" s="51"/>
      <c r="FN94" s="56"/>
      <c r="FO94" s="56"/>
      <c r="FP94" s="56"/>
      <c r="FQ94" s="57"/>
      <c r="FR94" s="51"/>
      <c r="FS94" s="51"/>
      <c r="FT94" s="51"/>
      <c r="FU94" s="53"/>
      <c r="FV94" s="51"/>
      <c r="FW94" s="51"/>
      <c r="FX94" s="51"/>
      <c r="FY94" s="51"/>
      <c r="FZ94" s="51"/>
      <c r="GA94" s="51"/>
      <c r="GB94" s="51"/>
      <c r="GC94" s="51"/>
      <c r="GD94" s="51"/>
      <c r="GE94" s="51"/>
      <c r="GF94" s="51"/>
      <c r="GG94" s="51"/>
      <c r="GH94" s="51"/>
      <c r="GI94" s="51"/>
      <c r="GJ94" s="51"/>
      <c r="GK94" s="51"/>
      <c r="GL94" s="51"/>
      <c r="GM94" s="51"/>
      <c r="GN94" s="56"/>
      <c r="GO94" s="51"/>
      <c r="GP94" s="56"/>
      <c r="GQ94" s="51"/>
      <c r="GR94" s="56"/>
      <c r="GS94" s="56"/>
      <c r="GT94" s="56"/>
      <c r="GU94" s="57"/>
      <c r="GV94" s="51"/>
      <c r="GW94" s="51"/>
      <c r="GX94" s="51"/>
      <c r="GY94" s="53"/>
      <c r="GZ94" s="51"/>
      <c r="HA94" s="51"/>
      <c r="HB94" s="51"/>
      <c r="HC94" s="51"/>
      <c r="HD94" s="51"/>
      <c r="HE94" s="51"/>
      <c r="HF94" s="51"/>
      <c r="HG94" s="51"/>
      <c r="HH94" s="51"/>
      <c r="HI94" s="51"/>
      <c r="HJ94" s="51"/>
      <c r="HK94" s="51"/>
      <c r="HL94" s="51"/>
      <c r="HM94" s="51"/>
      <c r="HN94" s="51"/>
      <c r="HO94" s="51"/>
      <c r="HP94" s="51"/>
      <c r="HQ94" s="51"/>
      <c r="HR94" s="56"/>
      <c r="HS94" s="51"/>
      <c r="HT94" s="56"/>
      <c r="HU94" s="51"/>
      <c r="HV94" s="56"/>
      <c r="HW94" s="56"/>
      <c r="HX94" s="56"/>
      <c r="HY94" s="57"/>
      <c r="HZ94" s="51"/>
      <c r="IA94" s="51"/>
      <c r="IB94" s="51"/>
      <c r="IC94" s="53"/>
      <c r="ID94" s="51"/>
      <c r="IE94" s="51"/>
      <c r="IF94" s="51"/>
      <c r="IG94" s="51"/>
      <c r="IH94" s="51"/>
      <c r="II94" s="51"/>
      <c r="IJ94" s="51"/>
      <c r="IK94" s="51"/>
      <c r="IL94" s="51"/>
      <c r="IM94" s="51"/>
      <c r="IN94" s="51"/>
      <c r="IO94" s="51"/>
      <c r="IP94" s="51"/>
      <c r="IQ94" s="51"/>
    </row>
    <row r="95" spans="1:251" s="46" customFormat="1">
      <c r="A95" s="55"/>
      <c r="B95" s="39"/>
      <c r="C95" s="39"/>
      <c r="D95" s="55"/>
      <c r="E95" s="39"/>
      <c r="F95" s="39"/>
      <c r="G95" s="39"/>
      <c r="H95" s="39"/>
      <c r="I95" s="39"/>
      <c r="J95" s="39"/>
      <c r="K95" s="39"/>
      <c r="L95" s="39"/>
      <c r="M95" s="55"/>
      <c r="N95" s="55"/>
      <c r="O95" s="55"/>
      <c r="P95" s="64"/>
      <c r="Q95" s="55"/>
      <c r="R95" s="64"/>
      <c r="S95" s="39"/>
      <c r="T95" s="64"/>
      <c r="U95" s="64"/>
      <c r="V95" s="64"/>
      <c r="W95" s="65"/>
      <c r="X95" s="39"/>
      <c r="Y95" s="39"/>
    </row>
    <row r="96" spans="1:251" s="46" customFormat="1">
      <c r="A96" s="55"/>
      <c r="B96" s="39"/>
      <c r="C96" s="39"/>
      <c r="D96" s="55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64"/>
      <c r="Q96" s="55"/>
      <c r="R96" s="64"/>
      <c r="S96" s="39"/>
      <c r="T96" s="64"/>
      <c r="U96" s="64"/>
      <c r="V96" s="64"/>
      <c r="W96" s="65"/>
      <c r="X96" s="39"/>
      <c r="Y96" s="39"/>
    </row>
    <row r="97" spans="1:25" s="46" customFormat="1">
      <c r="A97" s="55"/>
      <c r="B97" s="39"/>
      <c r="C97" s="39"/>
      <c r="D97" s="55"/>
      <c r="E97" s="55"/>
      <c r="F97" s="39"/>
      <c r="G97" s="39"/>
      <c r="H97" s="39"/>
      <c r="I97" s="39"/>
      <c r="J97" s="39"/>
      <c r="K97" s="55"/>
      <c r="L97" s="55"/>
      <c r="M97" s="39"/>
      <c r="N97" s="39"/>
      <c r="O97" s="39"/>
      <c r="P97" s="64"/>
      <c r="Q97" s="55"/>
      <c r="R97" s="64"/>
      <c r="S97" s="39"/>
      <c r="T97" s="64"/>
      <c r="U97" s="64"/>
      <c r="V97" s="64"/>
      <c r="W97" s="65"/>
      <c r="X97" s="39"/>
      <c r="Y97" s="39"/>
    </row>
    <row r="98" spans="1:25" s="46" customFormat="1">
      <c r="A98" s="55"/>
      <c r="B98" s="39"/>
      <c r="C98" s="39"/>
      <c r="D98" s="55"/>
      <c r="E98" s="55"/>
      <c r="F98" s="39"/>
      <c r="G98" s="39"/>
      <c r="H98" s="39"/>
      <c r="I98" s="39"/>
      <c r="J98" s="39"/>
      <c r="K98" s="55"/>
      <c r="L98" s="55"/>
      <c r="M98" s="55"/>
      <c r="N98" s="55"/>
      <c r="O98" s="55"/>
      <c r="P98" s="64"/>
      <c r="Q98" s="55"/>
      <c r="R98" s="64"/>
      <c r="S98" s="39"/>
      <c r="T98" s="64"/>
      <c r="U98" s="64"/>
      <c r="V98" s="64"/>
      <c r="W98" s="65"/>
      <c r="X98" s="39"/>
      <c r="Y98" s="39"/>
    </row>
    <row r="99" spans="1:25" s="46" customFormat="1">
      <c r="A99" s="55"/>
      <c r="B99" s="39"/>
      <c r="C99" s="39"/>
      <c r="D99" s="55"/>
      <c r="E99" s="55"/>
      <c r="F99" s="39"/>
      <c r="G99" s="39"/>
      <c r="H99" s="39"/>
      <c r="I99" s="39"/>
      <c r="J99" s="39"/>
      <c r="K99" s="55"/>
      <c r="L99" s="55"/>
      <c r="M99" s="55"/>
      <c r="N99" s="55"/>
      <c r="O99" s="55"/>
      <c r="P99" s="64"/>
      <c r="Q99" s="55"/>
      <c r="R99" s="64"/>
      <c r="S99" s="39"/>
      <c r="T99" s="64"/>
      <c r="U99" s="64"/>
      <c r="V99" s="64"/>
      <c r="W99" s="65"/>
      <c r="X99" s="39"/>
      <c r="Y99" s="39"/>
    </row>
    <row r="100" spans="1:25" s="46" customFormat="1">
      <c r="A100" s="55"/>
      <c r="B100" s="39"/>
      <c r="C100" s="39"/>
      <c r="D100" s="55"/>
      <c r="E100" s="55"/>
      <c r="F100" s="39"/>
      <c r="G100" s="39"/>
      <c r="H100" s="39"/>
      <c r="I100" s="39"/>
      <c r="J100" s="39"/>
      <c r="K100" s="55"/>
      <c r="L100" s="55"/>
      <c r="M100" s="55"/>
      <c r="N100" s="55"/>
      <c r="O100" s="55"/>
      <c r="P100" s="64"/>
      <c r="Q100" s="55"/>
      <c r="R100" s="64"/>
      <c r="S100" s="39"/>
      <c r="T100" s="64"/>
      <c r="U100" s="64"/>
      <c r="V100" s="64"/>
      <c r="W100" s="65"/>
      <c r="X100" s="39"/>
      <c r="Y100" s="39"/>
    </row>
    <row r="101" spans="1:25" s="46" customFormat="1">
      <c r="A101" s="55"/>
      <c r="B101" s="39"/>
      <c r="C101" s="39"/>
      <c r="D101" s="55"/>
      <c r="E101" s="55"/>
      <c r="F101" s="39"/>
      <c r="G101" s="39"/>
      <c r="H101" s="39"/>
      <c r="I101" s="39"/>
      <c r="J101" s="39"/>
      <c r="K101" s="55"/>
      <c r="L101" s="55"/>
      <c r="M101" s="55"/>
      <c r="N101" s="55"/>
      <c r="O101" s="55"/>
      <c r="P101" s="64"/>
      <c r="Q101" s="55"/>
      <c r="R101" s="64"/>
      <c r="S101" s="39"/>
      <c r="T101" s="64"/>
      <c r="U101" s="64"/>
      <c r="V101" s="64"/>
      <c r="W101" s="65"/>
      <c r="X101" s="39"/>
      <c r="Y101" s="39"/>
    </row>
    <row r="102" spans="1:25" s="46" customFormat="1">
      <c r="A102" s="55"/>
      <c r="B102" s="39"/>
      <c r="C102" s="39"/>
      <c r="D102" s="55"/>
      <c r="E102" s="55"/>
      <c r="F102" s="39"/>
      <c r="G102" s="39"/>
      <c r="H102" s="39"/>
      <c r="I102" s="39"/>
      <c r="J102" s="39"/>
      <c r="K102" s="55"/>
      <c r="L102" s="55"/>
      <c r="M102" s="55"/>
      <c r="N102" s="55"/>
      <c r="O102" s="55"/>
      <c r="P102" s="64"/>
      <c r="Q102" s="55"/>
      <c r="R102" s="64"/>
      <c r="S102" s="39"/>
      <c r="T102" s="64"/>
      <c r="U102" s="64"/>
      <c r="V102" s="64"/>
      <c r="W102" s="65"/>
      <c r="X102" s="39"/>
      <c r="Y102" s="39"/>
    </row>
    <row r="103" spans="1:25" s="46" customFormat="1">
      <c r="A103" s="66"/>
      <c r="B103" s="67"/>
      <c r="C103" s="68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69"/>
      <c r="U103" s="69"/>
      <c r="V103" s="69"/>
      <c r="W103" s="69"/>
      <c r="X103" s="69"/>
      <c r="Y103" s="51"/>
    </row>
  </sheetData>
  <phoneticPr fontId="1" type="noConversion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3</vt:i4>
      </vt:variant>
    </vt:vector>
  </HeadingPairs>
  <TitlesOfParts>
    <vt:vector size="17" baseType="lpstr">
      <vt:lpstr>8月数据源</vt:lpstr>
      <vt:lpstr>Sheet1</vt:lpstr>
      <vt:lpstr>Sheet2</vt:lpstr>
      <vt:lpstr>staff list</vt:lpstr>
      <vt:lpstr>10月成本汇总</vt:lpstr>
      <vt:lpstr>10月工资原始</vt:lpstr>
      <vt:lpstr>成本汇总</vt:lpstr>
      <vt:lpstr>Sheet4</vt:lpstr>
      <vt:lpstr>10月社保原始</vt:lpstr>
      <vt:lpstr>Sheet3</vt:lpstr>
      <vt:lpstr>Sheet7</vt:lpstr>
      <vt:lpstr>合并表</vt:lpstr>
      <vt:lpstr>透视表</vt:lpstr>
      <vt:lpstr>透视表2</vt:lpstr>
      <vt:lpstr>A1.</vt:lpstr>
      <vt:lpstr>'10月工资原始'!Print_Area</vt:lpstr>
      <vt:lpstr>透视表!Print_Titles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2017-11-06T09:47:07Z</dcterms:modified>
</cp:coreProperties>
</file>