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anta\Downloads\"/>
    </mc:Choice>
  </mc:AlternateContent>
  <xr:revisionPtr revIDLastSave="0" documentId="13_ncr:1_{18A6076A-C13C-492C-B191-CFDB8E7BCC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1" r:id="rId1"/>
    <sheet name="Processing" sheetId="4" r:id="rId2"/>
    <sheet name="Data" sheetId="3" r:id="rId3"/>
    <sheet name="Calendar" sheetId="2" r:id="rId4"/>
  </sheets>
  <definedNames>
    <definedName name="Calendar">NumWeek*7+DayWeek+Calendar!$B$6-WEEKDAY(Calendar!$B$6,Calendar!$B$10)</definedName>
    <definedName name="compare01">OFFSET(Data!$B$2,Calendar!$B$30,0,Calendar!$B$26,1)</definedName>
    <definedName name="compare02">OFFSET(Data!$C$2,Calendar!$B$30,0,Calendar!$B$26,1)</definedName>
    <definedName name="compare1">OFFSET(Data!$B$2,Calendar!$B$29,0,Calendar!$B$26,1)</definedName>
    <definedName name="compare2">OFFSET(Data!$C$2,Calendar!$B$29,0,Calendar!$B$26,1)</definedName>
    <definedName name="daylable">OFFSET(Processing!$A$2,0,0,Calendar!$B$3,1)</definedName>
    <definedName name="DayWeek">{1,2,3,4,5,6,7}</definedName>
    <definedName name="expend">OFFSET(Processing!$B$1,Calendar!$B$25,0,Calendar!$B$26,1)-OFFSET(Processing!$M$1,Calendar!$B$25,0,Calendar!$B$26,1)</definedName>
    <definedName name="material">OFFSET(Processing!$C$2,0,0,Calendar!$B$3,1)</definedName>
    <definedName name="NumWeek">{0;1;2;3;4;5}</definedName>
    <definedName name="product">OFFSET(Processing!$B$2,0,0,Calendar!$B$3,1)</definedName>
    <definedName name="profit">OFFSET(Processing!$M$1,Calendar!$B$25,0,Calendar!$B$26,1)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8" i="2" l="1"/>
  <c r="J19" i="1"/>
  <c r="B17" i="2"/>
  <c r="K7" i="1" s="1"/>
  <c r="B16" i="2"/>
  <c r="J7" i="1" s="1"/>
  <c r="B11" i="2"/>
  <c r="E7" i="1" s="1"/>
  <c r="J2" i="2"/>
  <c r="F2" i="2"/>
  <c r="B15" i="2"/>
  <c r="I7" i="1" s="1"/>
  <c r="B14" i="2"/>
  <c r="H7" i="1" s="1"/>
  <c r="B13" i="2"/>
  <c r="G7" i="1" s="1"/>
  <c r="B12" i="2"/>
  <c r="F7" i="1" s="1"/>
  <c r="B19" i="1"/>
  <c r="F19" i="1"/>
  <c r="K6" i="1"/>
  <c r="B2" i="2" l="1"/>
  <c r="D32" i="4"/>
  <c r="D10" i="4"/>
  <c r="D18" i="4"/>
  <c r="D26" i="4"/>
  <c r="D3" i="4"/>
  <c r="D11" i="4"/>
  <c r="D19" i="4"/>
  <c r="D27" i="4"/>
  <c r="D4" i="4"/>
  <c r="D12" i="4"/>
  <c r="D20" i="4"/>
  <c r="D28" i="4"/>
  <c r="D5" i="4"/>
  <c r="D13" i="4"/>
  <c r="D21" i="4"/>
  <c r="D29" i="4"/>
  <c r="D25" i="4"/>
  <c r="D6" i="4"/>
  <c r="D14" i="4"/>
  <c r="D22" i="4"/>
  <c r="D30" i="4"/>
  <c r="D17" i="4"/>
  <c r="D7" i="4"/>
  <c r="D15" i="4"/>
  <c r="D23" i="4"/>
  <c r="D31" i="4"/>
  <c r="D9" i="4"/>
  <c r="D8" i="4"/>
  <c r="D16" i="4"/>
  <c r="D24" i="4"/>
  <c r="D2" i="4"/>
  <c r="G10" i="2"/>
  <c r="G9" i="2"/>
  <c r="G8" i="2"/>
  <c r="G11" i="2"/>
  <c r="G3" i="2"/>
  <c r="G7" i="2"/>
  <c r="G14" i="2"/>
  <c r="G6" i="2"/>
  <c r="G13" i="2"/>
  <c r="G5" i="2"/>
  <c r="G12" i="2"/>
  <c r="G4" i="2"/>
  <c r="L33" i="2"/>
  <c r="L25" i="2"/>
  <c r="L17" i="2"/>
  <c r="L32" i="2"/>
  <c r="L39" i="2"/>
  <c r="L31" i="2"/>
  <c r="L23" i="2"/>
  <c r="L15" i="2"/>
  <c r="L16" i="2"/>
  <c r="L38" i="2"/>
  <c r="L30" i="2"/>
  <c r="L22" i="2"/>
  <c r="L14" i="2"/>
  <c r="L37" i="2"/>
  <c r="L29" i="2"/>
  <c r="L21" i="2"/>
  <c r="L13" i="2"/>
  <c r="L9" i="2"/>
  <c r="L24" i="2"/>
  <c r="E6" i="1"/>
  <c r="L36" i="2"/>
  <c r="L28" i="2"/>
  <c r="L20" i="2"/>
  <c r="L12" i="2"/>
  <c r="L35" i="2"/>
  <c r="L27" i="2"/>
  <c r="L19" i="2"/>
  <c r="L11" i="2"/>
  <c r="I9" i="2"/>
  <c r="L34" i="2"/>
  <c r="L26" i="2"/>
  <c r="L18" i="2"/>
  <c r="L10" i="2"/>
  <c r="J26" i="4" l="1" a="1"/>
  <c r="J26" i="4" s="1"/>
  <c r="N26" i="4" a="1"/>
  <c r="N26" i="4" s="1"/>
  <c r="K26" i="4" a="1"/>
  <c r="K26" i="4" s="1"/>
  <c r="L26" i="4" a="1"/>
  <c r="L26" i="4" s="1"/>
  <c r="M26" i="4" a="1"/>
  <c r="M26" i="4" s="1"/>
  <c r="J31" i="4" a="1"/>
  <c r="J31" i="4" s="1"/>
  <c r="N31" i="4" a="1"/>
  <c r="N31" i="4" s="1"/>
  <c r="K31" i="4" a="1"/>
  <c r="K31" i="4" s="1"/>
  <c r="L31" i="4" a="1"/>
  <c r="L31" i="4" s="1"/>
  <c r="M31" i="4" a="1"/>
  <c r="M31" i="4" s="1"/>
  <c r="L6" i="4" a="1"/>
  <c r="L6" i="4" s="1"/>
  <c r="M6" i="4" a="1"/>
  <c r="M6" i="4" s="1"/>
  <c r="N6" i="4" a="1"/>
  <c r="N6" i="4" s="1"/>
  <c r="J6" i="4" a="1"/>
  <c r="J6" i="4" s="1"/>
  <c r="K6" i="4" a="1"/>
  <c r="K6" i="4" s="1"/>
  <c r="N12" i="4" a="1"/>
  <c r="N12" i="4" s="1"/>
  <c r="M12" i="4" a="1"/>
  <c r="M12" i="4" s="1"/>
  <c r="J12" i="4" a="1"/>
  <c r="J12" i="4" s="1"/>
  <c r="K12" i="4" a="1"/>
  <c r="K12" i="4" s="1"/>
  <c r="L12" i="4" a="1"/>
  <c r="L12" i="4" s="1"/>
  <c r="K10" i="4" a="1"/>
  <c r="K10" i="4" s="1"/>
  <c r="L10" i="4" a="1"/>
  <c r="L10" i="4" s="1"/>
  <c r="M10" i="4" a="1"/>
  <c r="M10" i="4" s="1"/>
  <c r="N10" i="4" a="1"/>
  <c r="N10" i="4" s="1"/>
  <c r="J10" i="4" a="1"/>
  <c r="J10" i="4" s="1"/>
  <c r="K14" i="4" a="1"/>
  <c r="K14" i="4" s="1"/>
  <c r="J14" i="4" a="1"/>
  <c r="J14" i="4" s="1"/>
  <c r="L14" i="4" a="1"/>
  <c r="L14" i="4" s="1"/>
  <c r="M14" i="4" a="1"/>
  <c r="M14" i="4" s="1"/>
  <c r="N14" i="4" a="1"/>
  <c r="N14" i="4" s="1"/>
  <c r="J23" i="4" a="1"/>
  <c r="J23" i="4" s="1"/>
  <c r="K23" i="4" a="1"/>
  <c r="K23" i="4" s="1"/>
  <c r="L23" i="4" a="1"/>
  <c r="L23" i="4" s="1"/>
  <c r="M23" i="4" a="1"/>
  <c r="M23" i="4" s="1"/>
  <c r="N23" i="4" a="1"/>
  <c r="N23" i="4" s="1"/>
  <c r="M25" i="4" a="1"/>
  <c r="M25" i="4" s="1"/>
  <c r="L25" i="4" a="1"/>
  <c r="L25" i="4" s="1"/>
  <c r="N25" i="4" a="1"/>
  <c r="N25" i="4" s="1"/>
  <c r="J25" i="4" a="1"/>
  <c r="J25" i="4" s="1"/>
  <c r="K25" i="4" a="1"/>
  <c r="K25" i="4" s="1"/>
  <c r="J4" i="4" a="1"/>
  <c r="J4" i="4" s="1"/>
  <c r="K4" i="4" a="1"/>
  <c r="K4" i="4" s="1"/>
  <c r="L4" i="4" a="1"/>
  <c r="L4" i="4" s="1"/>
  <c r="M4" i="4" a="1"/>
  <c r="M4" i="4" s="1"/>
  <c r="N4" i="4" a="1"/>
  <c r="N4" i="4" s="1"/>
  <c r="J32" i="4" a="1"/>
  <c r="J32" i="4" s="1"/>
  <c r="K32" i="4" a="1"/>
  <c r="K32" i="4" s="1"/>
  <c r="L32" i="4" a="1"/>
  <c r="L32" i="4" s="1"/>
  <c r="M32" i="4" a="1"/>
  <c r="M32" i="4" s="1"/>
  <c r="N32" i="4" a="1"/>
  <c r="N32" i="4" s="1"/>
  <c r="J22" i="4" a="1"/>
  <c r="J22" i="4" s="1"/>
  <c r="K22" i="4" a="1"/>
  <c r="K22" i="4" s="1"/>
  <c r="L22" i="4" a="1"/>
  <c r="L22" i="4" s="1"/>
  <c r="M22" i="4" a="1"/>
  <c r="M22" i="4" s="1"/>
  <c r="N22" i="4" a="1"/>
  <c r="N22" i="4" s="1"/>
  <c r="L15" i="4" a="1"/>
  <c r="L15" i="4" s="1"/>
  <c r="M15" i="4" a="1"/>
  <c r="M15" i="4" s="1"/>
  <c r="N15" i="4" a="1"/>
  <c r="N15" i="4" s="1"/>
  <c r="K15" i="4" a="1"/>
  <c r="K15" i="4" s="1"/>
  <c r="J15" i="4" a="1"/>
  <c r="J15" i="4" s="1"/>
  <c r="L29" i="4" a="1"/>
  <c r="L29" i="4" s="1"/>
  <c r="M29" i="4" a="1"/>
  <c r="M29" i="4" s="1"/>
  <c r="N29" i="4" a="1"/>
  <c r="N29" i="4" s="1"/>
  <c r="J29" i="4" a="1"/>
  <c r="J29" i="4" s="1"/>
  <c r="K29" i="4" a="1"/>
  <c r="K29" i="4" s="1"/>
  <c r="J27" i="4" a="1"/>
  <c r="J27" i="4" s="1"/>
  <c r="K27" i="4" a="1"/>
  <c r="K27" i="4" s="1"/>
  <c r="L27" i="4" a="1"/>
  <c r="L27" i="4" s="1"/>
  <c r="M27" i="4" a="1"/>
  <c r="M27" i="4" s="1"/>
  <c r="N27" i="4" a="1"/>
  <c r="N27" i="4" s="1"/>
  <c r="K28" i="4" a="1"/>
  <c r="K28" i="4" s="1"/>
  <c r="L28" i="4" a="1"/>
  <c r="L28" i="4" s="1"/>
  <c r="M28" i="4" a="1"/>
  <c r="M28" i="4" s="1"/>
  <c r="N28" i="4" a="1"/>
  <c r="N28" i="4" s="1"/>
  <c r="J28" i="4" a="1"/>
  <c r="J28" i="4" s="1"/>
  <c r="J18" i="4" a="1"/>
  <c r="J18" i="4" s="1"/>
  <c r="K18" i="4" a="1"/>
  <c r="K18" i="4" s="1"/>
  <c r="L18" i="4" a="1"/>
  <c r="L18" i="4" s="1"/>
  <c r="M18" i="4" a="1"/>
  <c r="M18" i="4" s="1"/>
  <c r="N18" i="4" a="1"/>
  <c r="N18" i="4" s="1"/>
  <c r="M2" i="4" a="1"/>
  <c r="M2" i="4" s="1"/>
  <c r="N2" i="4" a="1"/>
  <c r="N2" i="4" s="1"/>
  <c r="J2" i="4" a="1"/>
  <c r="J2" i="4" s="1"/>
  <c r="L2" i="4" a="1"/>
  <c r="L2" i="4" s="1"/>
  <c r="K2" i="4" a="1"/>
  <c r="K2" i="4" s="1"/>
  <c r="N7" i="4" a="1"/>
  <c r="N7" i="4" s="1"/>
  <c r="J7" i="4" a="1"/>
  <c r="J7" i="4" s="1"/>
  <c r="M7" i="4" a="1"/>
  <c r="M7" i="4" s="1"/>
  <c r="K7" i="4" a="1"/>
  <c r="K7" i="4" s="1"/>
  <c r="L7" i="4" a="1"/>
  <c r="L7" i="4" s="1"/>
  <c r="N21" i="4" a="1"/>
  <c r="N21" i="4" s="1"/>
  <c r="M21" i="4" a="1"/>
  <c r="M21" i="4" s="1"/>
  <c r="J21" i="4" a="1"/>
  <c r="J21" i="4" s="1"/>
  <c r="K21" i="4" a="1"/>
  <c r="K21" i="4" s="1"/>
  <c r="L21" i="4" a="1"/>
  <c r="L21" i="4" s="1"/>
  <c r="K19" i="4" a="1"/>
  <c r="K19" i="4" s="1"/>
  <c r="L19" i="4" a="1"/>
  <c r="L19" i="4" s="1"/>
  <c r="M19" i="4" a="1"/>
  <c r="M19" i="4" s="1"/>
  <c r="N19" i="4" a="1"/>
  <c r="N19" i="4" s="1"/>
  <c r="J19" i="4" a="1"/>
  <c r="J19" i="4" s="1"/>
  <c r="J9" i="4" a="1"/>
  <c r="J9" i="4" s="1"/>
  <c r="K9" i="4" a="1"/>
  <c r="K9" i="4" s="1"/>
  <c r="L9" i="4" a="1"/>
  <c r="L9" i="4" s="1"/>
  <c r="M9" i="4" a="1"/>
  <c r="M9" i="4" s="1"/>
  <c r="N9" i="4" a="1"/>
  <c r="N9" i="4" s="1"/>
  <c r="L24" i="4" a="1"/>
  <c r="L24" i="4" s="1"/>
  <c r="M24" i="4" a="1"/>
  <c r="M24" i="4" s="1"/>
  <c r="N24" i="4" a="1"/>
  <c r="N24" i="4" s="1"/>
  <c r="K24" i="4" a="1"/>
  <c r="K24" i="4" s="1"/>
  <c r="J24" i="4" a="1"/>
  <c r="J24" i="4" s="1"/>
  <c r="N17" i="4" a="1"/>
  <c r="N17" i="4" s="1"/>
  <c r="J17" i="4" a="1"/>
  <c r="J17" i="4" s="1"/>
  <c r="K17" i="4" a="1"/>
  <c r="K17" i="4" s="1"/>
  <c r="L17" i="4" a="1"/>
  <c r="L17" i="4" s="1"/>
  <c r="M17" i="4" a="1"/>
  <c r="M17" i="4" s="1"/>
  <c r="J13" i="4" a="1"/>
  <c r="J13" i="4" s="1"/>
  <c r="K13" i="4" a="1"/>
  <c r="K13" i="4" s="1"/>
  <c r="L13" i="4" a="1"/>
  <c r="L13" i="4" s="1"/>
  <c r="M13" i="4" a="1"/>
  <c r="M13" i="4" s="1"/>
  <c r="N13" i="4" a="1"/>
  <c r="N13" i="4" s="1"/>
  <c r="M11" i="4" a="1"/>
  <c r="M11" i="4" s="1"/>
  <c r="N11" i="4" a="1"/>
  <c r="N11" i="4" s="1"/>
  <c r="J11" i="4" a="1"/>
  <c r="J11" i="4" s="1"/>
  <c r="K11" i="4" a="1"/>
  <c r="K11" i="4" s="1"/>
  <c r="L11" i="4" a="1"/>
  <c r="L11" i="4" s="1"/>
  <c r="N8" i="4" a="1"/>
  <c r="N8" i="4" s="1"/>
  <c r="J8" i="4" a="1"/>
  <c r="J8" i="4" s="1"/>
  <c r="K8" i="4" a="1"/>
  <c r="K8" i="4" s="1"/>
  <c r="L8" i="4" a="1"/>
  <c r="L8" i="4" s="1"/>
  <c r="M8" i="4" a="1"/>
  <c r="M8" i="4" s="1"/>
  <c r="M20" i="4" a="1"/>
  <c r="M20" i="4" s="1"/>
  <c r="N20" i="4" a="1"/>
  <c r="N20" i="4" s="1"/>
  <c r="L20" i="4" a="1"/>
  <c r="L20" i="4" s="1"/>
  <c r="J20" i="4" a="1"/>
  <c r="J20" i="4" s="1"/>
  <c r="K20" i="4" a="1"/>
  <c r="K20" i="4" s="1"/>
  <c r="M16" i="4" a="1"/>
  <c r="M16" i="4" s="1"/>
  <c r="N16" i="4" a="1"/>
  <c r="N16" i="4" s="1"/>
  <c r="J16" i="4" a="1"/>
  <c r="J16" i="4" s="1"/>
  <c r="K16" i="4" a="1"/>
  <c r="K16" i="4" s="1"/>
  <c r="L16" i="4" a="1"/>
  <c r="L16" i="4" s="1"/>
  <c r="N30" i="4" a="1"/>
  <c r="N30" i="4" s="1"/>
  <c r="J30" i="4" a="1"/>
  <c r="J30" i="4" s="1"/>
  <c r="K30" i="4" a="1"/>
  <c r="K30" i="4" s="1"/>
  <c r="L30" i="4" a="1"/>
  <c r="L30" i="4" s="1"/>
  <c r="M30" i="4" a="1"/>
  <c r="M30" i="4" s="1"/>
  <c r="K5" i="4" a="1"/>
  <c r="K5" i="4" s="1"/>
  <c r="J5" i="4" a="1"/>
  <c r="J5" i="4" s="1"/>
  <c r="L5" i="4" a="1"/>
  <c r="L5" i="4" s="1"/>
  <c r="M5" i="4" a="1"/>
  <c r="M5" i="4" s="1"/>
  <c r="N5" i="4" a="1"/>
  <c r="N5" i="4" s="1"/>
  <c r="N3" i="4" a="1"/>
  <c r="N3" i="4" s="1"/>
  <c r="J3" i="4" a="1"/>
  <c r="J3" i="4" s="1"/>
  <c r="K3" i="4" a="1"/>
  <c r="K3" i="4" s="1"/>
  <c r="L3" i="4" a="1"/>
  <c r="L3" i="4" s="1"/>
  <c r="M3" i="4" a="1"/>
  <c r="M3" i="4" s="1"/>
  <c r="C2" i="4"/>
  <c r="B2" i="4"/>
  <c r="C7" i="4"/>
  <c r="B7" i="4"/>
  <c r="B21" i="4"/>
  <c r="C21" i="4"/>
  <c r="C19" i="4"/>
  <c r="B19" i="4"/>
  <c r="C11" i="4"/>
  <c r="B11" i="4"/>
  <c r="B16" i="4"/>
  <c r="C16" i="4"/>
  <c r="B30" i="4"/>
  <c r="C30" i="4"/>
  <c r="B5" i="4"/>
  <c r="C5" i="4"/>
  <c r="C3" i="4"/>
  <c r="B3" i="4"/>
  <c r="B24" i="4"/>
  <c r="C24" i="4"/>
  <c r="B8" i="4"/>
  <c r="C8" i="4"/>
  <c r="B22" i="4"/>
  <c r="C22" i="4"/>
  <c r="B28" i="4"/>
  <c r="C28" i="4"/>
  <c r="B26" i="4"/>
  <c r="C26" i="4"/>
  <c r="B13" i="4"/>
  <c r="C13" i="4"/>
  <c r="B9" i="4"/>
  <c r="C9" i="4"/>
  <c r="B14" i="4"/>
  <c r="C14" i="4"/>
  <c r="B20" i="4"/>
  <c r="C20" i="4"/>
  <c r="B18" i="4"/>
  <c r="C18" i="4"/>
  <c r="B17" i="4"/>
  <c r="C17" i="4"/>
  <c r="C31" i="4"/>
  <c r="B31" i="4"/>
  <c r="B6" i="4"/>
  <c r="C6" i="4"/>
  <c r="B12" i="4"/>
  <c r="C12" i="4"/>
  <c r="B10" i="4"/>
  <c r="C10" i="4"/>
  <c r="C23" i="4"/>
  <c r="B23" i="4"/>
  <c r="B25" i="4"/>
  <c r="C25" i="4"/>
  <c r="B4" i="4"/>
  <c r="C4" i="4"/>
  <c r="B32" i="4"/>
  <c r="C32" i="4"/>
  <c r="C15" i="4"/>
  <c r="B15" i="4"/>
  <c r="B29" i="4"/>
  <c r="C29" i="4"/>
  <c r="C27" i="4"/>
  <c r="B27" i="4"/>
  <c r="M12" i="2"/>
  <c r="M20" i="2"/>
  <c r="M28" i="2"/>
  <c r="M36" i="2"/>
  <c r="M11" i="2"/>
  <c r="M13" i="2"/>
  <c r="M21" i="2"/>
  <c r="M29" i="2"/>
  <c r="M37" i="2"/>
  <c r="M14" i="2"/>
  <c r="M22" i="2"/>
  <c r="M30" i="2"/>
  <c r="M38" i="2"/>
  <c r="M10" i="2"/>
  <c r="M18" i="2"/>
  <c r="M26" i="2"/>
  <c r="M19" i="2"/>
  <c r="M15" i="2"/>
  <c r="M23" i="2"/>
  <c r="M31" i="2"/>
  <c r="M39" i="2"/>
  <c r="M34" i="2"/>
  <c r="M27" i="2"/>
  <c r="M16" i="2"/>
  <c r="M24" i="2"/>
  <c r="M32" i="2"/>
  <c r="M9" i="2"/>
  <c r="M17" i="2"/>
  <c r="M25" i="2"/>
  <c r="M33" i="2"/>
  <c r="M35" i="2"/>
  <c r="O10" i="2" l="1"/>
  <c r="O11" i="2"/>
  <c r="O12" i="2"/>
  <c r="O13" i="2"/>
  <c r="O14" i="2"/>
  <c r="O9" i="2"/>
  <c r="B8" i="2"/>
  <c r="I10" i="2" l="1"/>
  <c r="C2" i="2"/>
  <c r="B6" i="2"/>
  <c r="E8" i="1" s="1" a="1"/>
  <c r="B7" i="2"/>
  <c r="C1" i="2"/>
  <c r="C9" i="2"/>
  <c r="C5" i="2"/>
  <c r="C12" i="2"/>
  <c r="C8" i="2"/>
  <c r="C4" i="2"/>
  <c r="C11" i="2"/>
  <c r="C7" i="2"/>
  <c r="C3" i="2"/>
  <c r="C10" i="2"/>
  <c r="C6" i="2"/>
  <c r="B25" i="2" l="1"/>
  <c r="B22" i="2"/>
  <c r="B29" i="2" s="1"/>
  <c r="I11" i="2"/>
  <c r="B26" i="2" s="1"/>
  <c r="B3" i="2"/>
  <c r="D2" i="2" s="1"/>
  <c r="E8" i="1"/>
  <c r="J13" i="1"/>
  <c r="E11" i="1"/>
  <c r="J8" i="1"/>
  <c r="I11" i="1"/>
  <c r="F12" i="1"/>
  <c r="G10" i="1"/>
  <c r="I13" i="1"/>
  <c r="K12" i="1"/>
  <c r="F13" i="1"/>
  <c r="H10" i="1"/>
  <c r="E13" i="1"/>
  <c r="G12" i="1"/>
  <c r="F9" i="1"/>
  <c r="I9" i="1"/>
  <c r="H13" i="1"/>
  <c r="K8" i="1"/>
  <c r="I12" i="1"/>
  <c r="K9" i="1"/>
  <c r="K11" i="1"/>
  <c r="I10" i="1"/>
  <c r="G13" i="1"/>
  <c r="H11" i="1"/>
  <c r="G9" i="1"/>
  <c r="E9" i="1"/>
  <c r="K10" i="1"/>
  <c r="H8" i="1"/>
  <c r="K13" i="1"/>
  <c r="G11" i="1"/>
  <c r="J9" i="1"/>
  <c r="H12" i="1"/>
  <c r="J11" i="1"/>
  <c r="G8" i="1"/>
  <c r="J12" i="1"/>
  <c r="I8" i="1"/>
  <c r="F10" i="1"/>
  <c r="E10" i="1"/>
  <c r="F11" i="1"/>
  <c r="E12" i="1"/>
  <c r="J10" i="1"/>
  <c r="H9" i="1"/>
  <c r="F8" i="1"/>
  <c r="J2" i="3" l="1" a="1"/>
  <c r="J2" i="3" s="1"/>
  <c r="L2" i="3" a="1"/>
  <c r="L2" i="3" s="1"/>
  <c r="B30" i="2"/>
  <c r="B23" i="2"/>
  <c r="P26" i="4" s="1"/>
  <c r="D16" i="2"/>
  <c r="D27" i="2"/>
  <c r="D11" i="2"/>
  <c r="D20" i="2"/>
  <c r="D30" i="2"/>
  <c r="D1" i="2"/>
  <c r="D17" i="2"/>
  <c r="D31" i="2"/>
  <c r="D24" i="2"/>
  <c r="D26" i="2"/>
  <c r="D28" i="2"/>
  <c r="D14" i="2"/>
  <c r="D29" i="2"/>
  <c r="D21" i="2"/>
  <c r="D4" i="2"/>
  <c r="D15" i="2"/>
  <c r="D7" i="2"/>
  <c r="D25" i="2"/>
  <c r="D5" i="2"/>
  <c r="D19" i="2"/>
  <c r="D23" i="2"/>
  <c r="D9" i="2"/>
  <c r="D8" i="2"/>
  <c r="D3" i="2"/>
  <c r="D12" i="2"/>
  <c r="D22" i="2"/>
  <c r="D18" i="2"/>
  <c r="D10" i="2"/>
  <c r="D6" i="2"/>
  <c r="D13" i="2"/>
  <c r="K2" i="3" l="1" a="1"/>
  <c r="K2" i="3" s="1"/>
  <c r="M2" i="3" a="1"/>
  <c r="M2" i="3" s="1"/>
  <c r="E12" i="4"/>
  <c r="F15" i="4"/>
  <c r="F19" i="4"/>
  <c r="R21" i="4"/>
  <c r="R3" i="4"/>
  <c r="F31" i="4"/>
  <c r="Q5" i="4"/>
  <c r="F29" i="4"/>
  <c r="S18" i="4"/>
  <c r="Q3" i="4"/>
  <c r="Q11" i="4"/>
  <c r="R8" i="4"/>
  <c r="P13" i="4"/>
  <c r="O28" i="4"/>
  <c r="E16" i="4"/>
  <c r="E11" i="4"/>
  <c r="F6" i="4"/>
  <c r="E15" i="4"/>
  <c r="O17" i="4"/>
  <c r="O16" i="4"/>
  <c r="S19" i="4"/>
  <c r="P21" i="4"/>
  <c r="R19" i="4"/>
  <c r="S4" i="4"/>
  <c r="S12" i="4"/>
  <c r="O3" i="4"/>
  <c r="F18" i="4"/>
  <c r="E24" i="4"/>
  <c r="E17" i="4"/>
  <c r="S21" i="4"/>
  <c r="Q28" i="4"/>
  <c r="E10" i="4"/>
  <c r="F12" i="4"/>
  <c r="E29" i="4"/>
  <c r="R12" i="4"/>
  <c r="Q21" i="4"/>
  <c r="S28" i="4"/>
  <c r="O29" i="4"/>
  <c r="R25" i="4"/>
  <c r="S29" i="4"/>
  <c r="S30" i="4"/>
  <c r="R11" i="4"/>
  <c r="R30" i="4"/>
  <c r="E13" i="4"/>
  <c r="Q19" i="4"/>
  <c r="F27" i="4"/>
  <c r="E31" i="4"/>
  <c r="P2" i="4"/>
  <c r="E18" i="4"/>
  <c r="F13" i="4"/>
  <c r="E6" i="4"/>
  <c r="O11" i="4"/>
  <c r="P32" i="4"/>
  <c r="S15" i="4"/>
  <c r="P4" i="4"/>
  <c r="R31" i="4"/>
  <c r="O15" i="4"/>
  <c r="R2" i="4"/>
  <c r="P10" i="4"/>
  <c r="R4" i="4"/>
  <c r="F10" i="4"/>
  <c r="P15" i="4"/>
  <c r="P16" i="4"/>
  <c r="F24" i="4"/>
  <c r="O9" i="4"/>
  <c r="R32" i="4"/>
  <c r="Q26" i="4"/>
  <c r="F3" i="4"/>
  <c r="E27" i="4"/>
  <c r="F17" i="4"/>
  <c r="R10" i="4"/>
  <c r="P23" i="4"/>
  <c r="O26" i="4"/>
  <c r="S14" i="4"/>
  <c r="O5" i="4"/>
  <c r="O31" i="4"/>
  <c r="R6" i="4"/>
  <c r="F32" i="4"/>
  <c r="F26" i="4"/>
  <c r="E28" i="4"/>
  <c r="E22" i="4"/>
  <c r="E8" i="4"/>
  <c r="Q30" i="4"/>
  <c r="Q6" i="4"/>
  <c r="S32" i="4"/>
  <c r="R28" i="4"/>
  <c r="Q17" i="4"/>
  <c r="P3" i="4"/>
  <c r="R14" i="4"/>
  <c r="R23" i="4"/>
  <c r="Q14" i="4"/>
  <c r="P20" i="4"/>
  <c r="F11" i="4"/>
  <c r="F28" i="4"/>
  <c r="F22" i="4"/>
  <c r="F8" i="4"/>
  <c r="O10" i="4"/>
  <c r="O7" i="4"/>
  <c r="R17" i="4"/>
  <c r="P30" i="4"/>
  <c r="P6" i="4"/>
  <c r="S10" i="4"/>
  <c r="S2" i="4"/>
  <c r="Q20" i="4"/>
  <c r="S17" i="4"/>
  <c r="O22" i="4"/>
  <c r="O21" i="4"/>
  <c r="P28" i="4"/>
  <c r="Q15" i="4"/>
  <c r="P29" i="4"/>
  <c r="Q32" i="4"/>
  <c r="F2" i="4"/>
  <c r="E32" i="4"/>
  <c r="F4" i="4"/>
  <c r="E4" i="4"/>
  <c r="E25" i="4"/>
  <c r="F25" i="4"/>
  <c r="F23" i="4"/>
  <c r="E23" i="4"/>
  <c r="Q8" i="4"/>
  <c r="O13" i="4"/>
  <c r="P19" i="4"/>
  <c r="P14" i="4"/>
  <c r="S5" i="4"/>
  <c r="R27" i="4"/>
  <c r="P25" i="4"/>
  <c r="Q7" i="4"/>
  <c r="S23" i="4"/>
  <c r="R20" i="4"/>
  <c r="O4" i="4"/>
  <c r="S13" i="4"/>
  <c r="P17" i="4"/>
  <c r="R15" i="4"/>
  <c r="S27" i="4"/>
  <c r="P27" i="4"/>
  <c r="R24" i="4"/>
  <c r="P9" i="4"/>
  <c r="P22" i="4"/>
  <c r="F20" i="4"/>
  <c r="E20" i="4"/>
  <c r="F14" i="4"/>
  <c r="E14" i="4"/>
  <c r="F9" i="4"/>
  <c r="E9" i="4"/>
  <c r="S11" i="4"/>
  <c r="R5" i="4"/>
  <c r="R7" i="4"/>
  <c r="P12" i="4"/>
  <c r="S20" i="4"/>
  <c r="S22" i="4"/>
  <c r="O30" i="4"/>
  <c r="Q18" i="4"/>
  <c r="O12" i="4"/>
  <c r="P11" i="4"/>
  <c r="S25" i="4"/>
  <c r="O14" i="4"/>
  <c r="S7" i="4"/>
  <c r="Q22" i="4"/>
  <c r="S3" i="4"/>
  <c r="O32" i="4"/>
  <c r="Q23" i="4"/>
  <c r="P7" i="4"/>
  <c r="O23" i="4"/>
  <c r="Q10" i="4"/>
  <c r="E26" i="4"/>
  <c r="E3" i="4"/>
  <c r="F5" i="4"/>
  <c r="E5" i="4"/>
  <c r="F30" i="4"/>
  <c r="E30" i="4"/>
  <c r="F16" i="4"/>
  <c r="Q9" i="4"/>
  <c r="R9" i="4"/>
  <c r="R13" i="4"/>
  <c r="Q2" i="4"/>
  <c r="O20" i="4"/>
  <c r="Q24" i="4"/>
  <c r="Q4" i="4"/>
  <c r="Q16" i="4"/>
  <c r="Q27" i="4"/>
  <c r="S26" i="4"/>
  <c r="P24" i="4"/>
  <c r="S6" i="4"/>
  <c r="P5" i="4"/>
  <c r="P18" i="4"/>
  <c r="O6" i="4"/>
  <c r="S24" i="4"/>
  <c r="Q25" i="4"/>
  <c r="S16" i="4"/>
  <c r="O18" i="4"/>
  <c r="Q12" i="4"/>
  <c r="E19" i="4"/>
  <c r="F21" i="4"/>
  <c r="E21" i="4"/>
  <c r="F7" i="4"/>
  <c r="E7" i="4"/>
  <c r="E2" i="4"/>
  <c r="S9" i="4"/>
  <c r="S8" i="4"/>
  <c r="O24" i="4"/>
  <c r="O25" i="4"/>
  <c r="P31" i="4"/>
  <c r="R18" i="4"/>
  <c r="R16" i="4"/>
  <c r="Q13" i="4"/>
  <c r="R22" i="4"/>
  <c r="O19" i="4"/>
  <c r="R29" i="4"/>
  <c r="S31" i="4"/>
  <c r="O8" i="4"/>
  <c r="O27" i="4"/>
  <c r="R26" i="4"/>
  <c r="O2" i="4"/>
  <c r="Q31" i="4"/>
  <c r="P8" i="4"/>
  <c r="Q29" i="4"/>
  <c r="F1" i="4" l="1"/>
  <c r="S1" i="4"/>
  <c r="E1" i="4"/>
  <c r="P1" i="4"/>
  <c r="R1" i="4"/>
  <c r="Q1" i="4"/>
  <c r="O1" i="4"/>
  <c r="H4" i="4" l="1"/>
  <c r="G2" i="4"/>
  <c r="I2" i="4" s="1"/>
  <c r="G4" i="4"/>
  <c r="M9" i="3"/>
  <c r="M8" i="3"/>
  <c r="M7" i="3"/>
  <c r="M6" i="3"/>
  <c r="M5" i="3"/>
  <c r="M4" i="3"/>
  <c r="M3" i="3"/>
  <c r="L9" i="3"/>
  <c r="L8" i="3"/>
  <c r="L7" i="3"/>
  <c r="L6" i="3"/>
  <c r="L5" i="3"/>
  <c r="L4" i="3"/>
  <c r="L3" i="3"/>
  <c r="K9" i="3"/>
  <c r="K8" i="3"/>
  <c r="K7" i="3"/>
  <c r="K6" i="3"/>
  <c r="K5" i="3"/>
  <c r="K4" i="3"/>
  <c r="K3" i="3"/>
  <c r="J9" i="3"/>
  <c r="J8" i="3"/>
  <c r="J7" i="3"/>
  <c r="J6" i="3"/>
  <c r="J5" i="3"/>
  <c r="J4" i="3"/>
  <c r="J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<sst xmlns="http://schemas.openxmlformats.org/spreadsheetml/2006/main" count="80" uniqueCount="69">
  <si>
    <t>Year Date</t>
  </si>
  <si>
    <t>Start Date:</t>
  </si>
  <si>
    <t>Start Month:</t>
  </si>
  <si>
    <t>Start:</t>
  </si>
  <si>
    <t>End:</t>
  </si>
  <si>
    <t>Date</t>
  </si>
  <si>
    <t>Month</t>
  </si>
  <si>
    <t>Days selected:</t>
  </si>
  <si>
    <t>Number of days in month:</t>
  </si>
  <si>
    <t>I</t>
  </si>
  <si>
    <t>II</t>
  </si>
  <si>
    <t>III</t>
  </si>
  <si>
    <t>IV</t>
  </si>
  <si>
    <t>V</t>
  </si>
  <si>
    <t>VI</t>
  </si>
  <si>
    <t>VARIABLE</t>
  </si>
  <si>
    <t>TYPE:</t>
  </si>
  <si>
    <t>START DAY</t>
  </si>
  <si>
    <t>COUNT DAYS</t>
  </si>
  <si>
    <t>WEEK NUMBER</t>
  </si>
  <si>
    <t>№</t>
  </si>
  <si>
    <t>US/EU</t>
  </si>
  <si>
    <t>US</t>
  </si>
  <si>
    <t>EUR</t>
  </si>
  <si>
    <t>VARIABLE/WEEK</t>
  </si>
  <si>
    <t>Month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</si>
  <si>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</si>
  <si>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</si>
  <si>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</si>
  <si>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</si>
  <si>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</si>
  <si>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</si>
  <si>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</si>
  <si>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</si>
  <si>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</si>
  <si>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</si>
  <si>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</si>
  <si>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</si>
  <si>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</si>
  <si>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№ week</t>
  </si>
  <si>
    <t>Days of the month</t>
  </si>
  <si>
    <t>№ week in month</t>
  </si>
  <si>
    <t>Scale</t>
  </si>
  <si>
    <t>from:</t>
  </si>
  <si>
    <t>length m</t>
  </si>
  <si>
    <t>WEEKS</t>
  </si>
  <si>
    <t>product price</t>
  </si>
  <si>
    <t>material cost</t>
  </si>
  <si>
    <t>markselect1</t>
  </si>
  <si>
    <t>markselect2</t>
  </si>
  <si>
    <t>Material Cost</t>
  </si>
  <si>
    <t>Product Price</t>
  </si>
  <si>
    <t xml:space="preserve">Tangible current assets </t>
  </si>
  <si>
    <t>Depreciation</t>
  </si>
  <si>
    <t>Profit</t>
  </si>
  <si>
    <t>Salary</t>
  </si>
  <si>
    <t xml:space="preserve">Resource of Production </t>
  </si>
  <si>
    <t xml:space="preserve">Resource of production </t>
  </si>
  <si>
    <t>profitselect1</t>
  </si>
  <si>
    <t>profitselect2</t>
  </si>
  <si>
    <t>Added Value</t>
  </si>
  <si>
    <t xml:space="preserve"> </t>
  </si>
  <si>
    <t>to:</t>
  </si>
  <si>
    <t>start date</t>
  </si>
  <si>
    <t>compare before</t>
  </si>
  <si>
    <t>compare current</t>
  </si>
  <si>
    <t>AV:</t>
  </si>
  <si>
    <t>Margin Profit</t>
  </si>
  <si>
    <t>https://exceltable.com/en/templates/added-value-excel-dashboard-example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</si>
</sst>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_-[$$-409]* #,##0_ ;_-[$$-409]* \-#,##0\ ;_-[$$-409]* &quot;-&quot;_ ;_-@_ "/>
    <numFmt numFmtId="166" formatCode="0.0%"/>
  </numFmts>
  <fonts count="2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1"/>
      <scheme val="minor"/>
    </font>
    <font>
      <sz val="12"/>
      <color theme="0"/>
      <name val="Calibri"/>
      <family val="2"/>
      <charset val="1"/>
      <scheme val="minor"/>
    </font>
    <font>
      <sz val="16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6"/>
      <color theme="0"/>
      <name val="Calibri"/>
      <family val="2"/>
      <charset val="1"/>
      <scheme val="minor"/>
    </font>
    <font>
      <b/>
      <sz val="16"/>
      <color rgb="FF00B0F0"/>
      <name val="Calibri"/>
      <family val="2"/>
      <charset val="204"/>
      <scheme val="minor"/>
    </font>
    <font>
      <sz val="16"/>
      <color theme="1" tint="0.499984740745262"/>
      <name val="Calibri"/>
      <family val="2"/>
      <charset val="1"/>
      <scheme val="minor"/>
    </font>
    <font>
      <sz val="16"/>
      <color theme="1" tint="0.499984740745262"/>
      <name val="Calibri"/>
      <family val="2"/>
      <charset val="204"/>
      <scheme val="minor"/>
    </font>
    <font>
      <sz val="20"/>
      <color theme="0"/>
      <name val="Calibri"/>
      <family val="2"/>
      <charset val="1"/>
      <scheme val="minor"/>
    </font>
    <font>
      <sz val="20"/>
      <color rgb="FF0099FF"/>
      <name val="Calibri"/>
      <family val="2"/>
      <charset val="1"/>
      <scheme val="minor"/>
    </font>
    <font>
      <b/>
      <sz val="11"/>
      <color rgb="FF0099FF"/>
      <name val="Calibri"/>
      <family val="2"/>
      <charset val="204"/>
      <scheme val="minor"/>
    </font>
    <font>
      <b/>
      <sz val="14"/>
      <color rgb="FF0099FF"/>
      <name val="Calibri"/>
      <family val="2"/>
      <charset val="204"/>
      <scheme val="minor"/>
    </font>
    <font>
      <sz val="14"/>
      <color rgb="FF0099FF"/>
      <name val="Calibri"/>
      <family val="2"/>
      <charset val="204"/>
      <scheme val="minor"/>
    </font>
    <font>
      <b/>
      <sz val="11"/>
      <color rgb="FFCD1BFD"/>
      <name val="Calibri"/>
      <family val="2"/>
      <scheme val="minor"/>
    </font>
    <font>
      <sz val="12"/>
      <color rgb="FFCD1BFD"/>
      <name val="Calibri"/>
      <family val="2"/>
      <scheme val="minor"/>
    </font>
    <font>
      <sz val="12"/>
      <color rgb="FFCD1BFD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E1420"/>
        <bgColor indexed="64"/>
      </patternFill>
    </fill>
    <fill>
      <patternFill patternType="solid">
        <fgColor rgb="FF151E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19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8" xfId="0" applyFont="1" applyBorder="1"/>
    <xf numFmtId="0" fontId="0" fillId="0" borderId="8" xfId="0" applyBorder="1"/>
    <xf numFmtId="0" fontId="1" fillId="0" borderId="0" xfId="0" applyFont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/>
    <xf numFmtId="0" fontId="1" fillId="0" borderId="9" xfId="0" applyFont="1" applyBorder="1" applyAlignment="1">
      <alignment horizontal="right"/>
    </xf>
    <xf numFmtId="14" fontId="0" fillId="0" borderId="9" xfId="0" applyNumberFormat="1" applyBorder="1"/>
    <xf numFmtId="0" fontId="1" fillId="0" borderId="8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9" fontId="0" fillId="0" borderId="0" xfId="2" applyNumberFormat="1" applyFont="1"/>
    <xf numFmtId="165" fontId="1" fillId="0" borderId="0" xfId="0" applyNumberFormat="1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9" fontId="0" fillId="0" borderId="0" xfId="0" applyNumberFormat="1"/>
    <xf numFmtId="0" fontId="0" fillId="2" borderId="0" xfId="0" applyFill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4" fillId="3" borderId="0" xfId="0" applyFont="1" applyFill="1" applyAlignment="1">
      <alignment horizontal="right" vertical="center" indent="1"/>
    </xf>
    <xf numFmtId="0" fontId="3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164" fontId="0" fillId="3" borderId="0" xfId="0" applyNumberFormat="1" applyFill="1"/>
    <xf numFmtId="0" fontId="7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165" fontId="0" fillId="0" borderId="0" xfId="0" applyNumberFormat="1"/>
    <xf numFmtId="166" fontId="0" fillId="0" borderId="0" xfId="2" applyNumberFormat="1" applyFont="1"/>
    <xf numFmtId="0" fontId="8" fillId="2" borderId="1" xfId="0" applyFont="1" applyFill="1" applyBorder="1" applyAlignment="1">
      <alignment horizontal="right" vertical="center"/>
    </xf>
    <xf numFmtId="0" fontId="6" fillId="2" borderId="0" xfId="1" applyFont="1" applyFill="1" applyAlignment="1">
      <alignment horizontal="left"/>
    </xf>
    <xf numFmtId="0" fontId="4" fillId="3" borderId="0" xfId="0" applyFont="1" applyFill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0" fillId="2" borderId="0" xfId="0" applyFont="1" applyFill="1" applyAlignment="1">
      <alignment horizontal="center" vertical="center"/>
    </xf>
    <xf numFmtId="0" fontId="6" fillId="2" borderId="0" xfId="1" applyFont="1" applyFill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15">
    <dxf>
      <font>
        <color rgb="FFCD1BFD"/>
      </font>
    </dxf>
    <dxf>
      <font>
        <color rgb="FFCD1BFD"/>
      </font>
    </dxf>
    <dxf>
      <font>
        <color rgb="FFCD1BFD"/>
      </font>
    </dxf>
    <dxf>
      <font>
        <color rgb="FFCD1BFD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0099FF"/>
      </font>
    </dxf>
    <dxf>
      <font>
        <color rgb="FFCD1BFD"/>
      </font>
    </dxf>
    <dxf>
      <font>
        <color rgb="FFCD1BFD"/>
      </font>
    </dxf>
    <dxf>
      <font>
        <color rgb="FFCD1BFD"/>
      </font>
    </dxf>
    <dxf>
      <font>
        <color theme="0"/>
      </font>
      <fill>
        <patternFill>
          <bgColor rgb="FF0099FF"/>
        </patternFill>
      </fill>
    </dxf>
  </dxfs>
  <tableStyles count="0" defaultTableStyle="TableStyleMedium2" defaultPivotStyle="PivotStyleLight16"/>
  <colors>
    <mruColors>
      <color rgb="FFAFFFFF"/>
      <color rgb="FFCF1BC3"/>
      <color rgb="FFB204E2"/>
      <color rgb="FF9803C1"/>
      <color rgb="FF8203A5"/>
      <color rgb="FFF3CAFE"/>
      <color rgb="FFF0BEFE"/>
      <color rgb="FFFADAF8"/>
      <color rgb="FFE795FD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chemeClr val="bg1">
                    <a:lumMod val="85000"/>
                  </a:schemeClr>
                </a:solidFill>
              </a:rPr>
              <a:t>Product Price/Material Cost</a:t>
            </a:r>
            <a:endParaRPr lang="ru-RU">
              <a:solidFill>
                <a:schemeClr val="bg1">
                  <a:lumMod val="85000"/>
                </a:schemeClr>
              </a:solidFill>
            </a:endParaRPr>
          </a:p>
        </c:rich>
      </c:tx>
      <c:layout>
        <c:manualLayout>
          <c:xMode val="edge"/>
          <c:yMode val="edge"/>
          <c:x val="0.8562031600788055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40095299808216E-2"/>
          <c:y val="0.12154947365450286"/>
          <c:w val="0.89890038682820506"/>
          <c:h val="0.7441964411706600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99FF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[0]!daylable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[0]!product</c:f>
              <c:numCache>
                <c:formatCode>General</c:formatCode>
                <c:ptCount val="30"/>
                <c:pt idx="0">
                  <c:v>754</c:v>
                </c:pt>
                <c:pt idx="1">
                  <c:v>711</c:v>
                </c:pt>
                <c:pt idx="2">
                  <c:v>693</c:v>
                </c:pt>
                <c:pt idx="3">
                  <c:v>695</c:v>
                </c:pt>
                <c:pt idx="4">
                  <c:v>720</c:v>
                </c:pt>
                <c:pt idx="5">
                  <c:v>769</c:v>
                </c:pt>
                <c:pt idx="6">
                  <c:v>825</c:v>
                </c:pt>
                <c:pt idx="7">
                  <c:v>873</c:v>
                </c:pt>
                <c:pt idx="8">
                  <c:v>909</c:v>
                </c:pt>
                <c:pt idx="9">
                  <c:v>937</c:v>
                </c:pt>
                <c:pt idx="10">
                  <c:v>956</c:v>
                </c:pt>
                <c:pt idx="11">
                  <c:v>956</c:v>
                </c:pt>
                <c:pt idx="12">
                  <c:v>936</c:v>
                </c:pt>
                <c:pt idx="13">
                  <c:v>892</c:v>
                </c:pt>
                <c:pt idx="14">
                  <c:v>820</c:v>
                </c:pt>
                <c:pt idx="15">
                  <c:v>732</c:v>
                </c:pt>
                <c:pt idx="16">
                  <c:v>645</c:v>
                </c:pt>
                <c:pt idx="17">
                  <c:v>565</c:v>
                </c:pt>
                <c:pt idx="18">
                  <c:v>496</c:v>
                </c:pt>
                <c:pt idx="19">
                  <c:v>450</c:v>
                </c:pt>
                <c:pt idx="20">
                  <c:v>424</c:v>
                </c:pt>
                <c:pt idx="21">
                  <c:v>420</c:v>
                </c:pt>
                <c:pt idx="22">
                  <c:v>432</c:v>
                </c:pt>
                <c:pt idx="23">
                  <c:v>456</c:v>
                </c:pt>
                <c:pt idx="24">
                  <c:v>490</c:v>
                </c:pt>
                <c:pt idx="25">
                  <c:v>540</c:v>
                </c:pt>
                <c:pt idx="26">
                  <c:v>604</c:v>
                </c:pt>
                <c:pt idx="27">
                  <c:v>672</c:v>
                </c:pt>
                <c:pt idx="28">
                  <c:v>708</c:v>
                </c:pt>
                <c:pt idx="29">
                  <c:v>718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19B-424E-8570-0EECA0ECD198}"/>
            </c:ext>
          </c:extLst>
        </c:ser>
        <c:ser>
          <c:idx val="1"/>
          <c:order val="1"/>
          <c:spPr>
            <a:ln w="28575" cap="rnd">
              <a:solidFill>
                <a:srgbClr val="CD1BFD"/>
              </a:solidFill>
              <a:round/>
            </a:ln>
            <a:effectLst/>
          </c:spPr>
          <c:marker>
            <c:symbol val="none"/>
          </c:marker>
          <c:cat>
            <c:numRef>
              <c:f>[0]!daylable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[0]!material</c:f>
              <c:numCache>
                <c:formatCode>General</c:formatCode>
                <c:ptCount val="30"/>
                <c:pt idx="0">
                  <c:v>657</c:v>
                </c:pt>
                <c:pt idx="1">
                  <c:v>616</c:v>
                </c:pt>
                <c:pt idx="2">
                  <c:v>597</c:v>
                </c:pt>
                <c:pt idx="3">
                  <c:v>601</c:v>
                </c:pt>
                <c:pt idx="4">
                  <c:v>624</c:v>
                </c:pt>
                <c:pt idx="5">
                  <c:v>672</c:v>
                </c:pt>
                <c:pt idx="6">
                  <c:v>730</c:v>
                </c:pt>
                <c:pt idx="7">
                  <c:v>774</c:v>
                </c:pt>
                <c:pt idx="8">
                  <c:v>799</c:v>
                </c:pt>
                <c:pt idx="9">
                  <c:v>812</c:v>
                </c:pt>
                <c:pt idx="10">
                  <c:v>816</c:v>
                </c:pt>
                <c:pt idx="11">
                  <c:v>811</c:v>
                </c:pt>
                <c:pt idx="12">
                  <c:v>780</c:v>
                </c:pt>
                <c:pt idx="13">
                  <c:v>722</c:v>
                </c:pt>
                <c:pt idx="14">
                  <c:v>636</c:v>
                </c:pt>
                <c:pt idx="15">
                  <c:v>550</c:v>
                </c:pt>
                <c:pt idx="16">
                  <c:v>478</c:v>
                </c:pt>
                <c:pt idx="17">
                  <c:v>421</c:v>
                </c:pt>
                <c:pt idx="18">
                  <c:v>375</c:v>
                </c:pt>
                <c:pt idx="19">
                  <c:v>346</c:v>
                </c:pt>
                <c:pt idx="20">
                  <c:v>329</c:v>
                </c:pt>
                <c:pt idx="21">
                  <c:v>328</c:v>
                </c:pt>
                <c:pt idx="22">
                  <c:v>339</c:v>
                </c:pt>
                <c:pt idx="23">
                  <c:v>364</c:v>
                </c:pt>
                <c:pt idx="24">
                  <c:v>397</c:v>
                </c:pt>
                <c:pt idx="25">
                  <c:v>447</c:v>
                </c:pt>
                <c:pt idx="26">
                  <c:v>510</c:v>
                </c:pt>
                <c:pt idx="27">
                  <c:v>579</c:v>
                </c:pt>
                <c:pt idx="28">
                  <c:v>613</c:v>
                </c:pt>
                <c:pt idx="29">
                  <c:v>621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19B-424E-8570-0EECA0ECD198}"/>
            </c:ext>
          </c:extLst>
        </c:ser>
        <c:ser>
          <c:idx val="2"/>
          <c:order val="2"/>
          <c:spPr>
            <a:ln w="50800" cap="rnd" cmpd="sng">
              <a:solidFill>
                <a:srgbClr val="A6F0F8"/>
              </a:solidFill>
              <a:prstDash val="solid"/>
              <a:round/>
            </a:ln>
            <a:effectLst>
              <a:glow rad="228600">
                <a:srgbClr val="0099FF">
                  <a:alpha val="47000"/>
                </a:srgbClr>
              </a:glow>
            </a:effectLst>
          </c:spPr>
          <c:marker>
            <c:symbol val="none"/>
          </c:marker>
          <c:dPt>
            <c:idx val="5"/>
            <c:marker>
              <c:symbol val="none"/>
            </c:marker>
            <c:bubble3D val="0"/>
            <c:spPr>
              <a:ln w="50800" cap="rnd" cmpd="sng">
                <a:solidFill>
                  <a:srgbClr val="A6F0F8"/>
                </a:solidFill>
                <a:prstDash val="solid"/>
                <a:round/>
              </a:ln>
              <a:effectLst>
                <a:glow rad="228600">
                  <a:srgbClr val="0099FF">
                    <a:alpha val="47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F363-4CBC-907F-90C5FC9DD13E}"/>
              </c:ext>
            </c:extLst>
          </c:dPt>
          <c:cat>
            <c:numRef>
              <c:f>[0]!daylable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Processing!$E$2:$E$32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424</c:v>
                </c:pt>
                <c:pt idx="21">
                  <c:v>420</c:v>
                </c:pt>
                <c:pt idx="22">
                  <c:v>432</c:v>
                </c:pt>
                <c:pt idx="23">
                  <c:v>456</c:v>
                </c:pt>
                <c:pt idx="24">
                  <c:v>490</c:v>
                </c:pt>
                <c:pt idx="25">
                  <c:v>540</c:v>
                </c:pt>
                <c:pt idx="26">
                  <c:v>604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363-4CBC-907F-90C5FC9DD13E}"/>
            </c:ext>
          </c:extLst>
        </c:ser>
        <c:ser>
          <c:idx val="3"/>
          <c:order val="3"/>
          <c:spPr>
            <a:ln w="63500" cap="rnd">
              <a:solidFill>
                <a:srgbClr val="F2C1FF"/>
              </a:solidFill>
              <a:round/>
            </a:ln>
            <a:effectLst>
              <a:glow rad="228600">
                <a:srgbClr val="CD1BFD">
                  <a:alpha val="44000"/>
                </a:srgbClr>
              </a:glow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[0]!daylable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Processing!$F$2:$F$32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329</c:v>
                </c:pt>
                <c:pt idx="21">
                  <c:v>328</c:v>
                </c:pt>
                <c:pt idx="22">
                  <c:v>339</c:v>
                </c:pt>
                <c:pt idx="23">
                  <c:v>364</c:v>
                </c:pt>
                <c:pt idx="24">
                  <c:v>397</c:v>
                </c:pt>
                <c:pt idx="25">
                  <c:v>447</c:v>
                </c:pt>
                <c:pt idx="26">
                  <c:v>510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363-4CBC-907F-90C5FC9DD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597823"/>
        <c:axId val="874598239"/>
      </c:lineChart>
      <c:catAx>
        <c:axId val="8745978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  <a:alpha val="0"/>
                    </a:schemeClr>
                  </a:gs>
                  <a:gs pos="100000">
                    <a:schemeClr val="accent1">
                      <a:lumMod val="30000"/>
                      <a:lumOff val="70000"/>
                      <a:alpha val="0"/>
                    </a:schemeClr>
                  </a:gs>
                  <a:gs pos="52000">
                    <a:schemeClr val="accent1">
                      <a:lumMod val="30000"/>
                      <a:lumOff val="70000"/>
                      <a:alpha val="57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98239"/>
        <c:crosses val="autoZero"/>
        <c:auto val="1"/>
        <c:lblAlgn val="ctr"/>
        <c:lblOffset val="100"/>
        <c:noMultiLvlLbl val="0"/>
      </c:catAx>
      <c:valAx>
        <c:axId val="874598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9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>
                    <a:lumMod val="85000"/>
                  </a:schemeClr>
                </a:solidFill>
              </a:rPr>
              <a:t>Material Cost/</a:t>
            </a:r>
            <a:r>
              <a:rPr lang="en-US" sz="1400" b="0" i="0" u="none" strike="noStrike" baseline="0">
                <a:solidFill>
                  <a:schemeClr val="bg1">
                    <a:lumMod val="85000"/>
                  </a:schemeClr>
                </a:solidFill>
                <a:effectLst/>
              </a:rPr>
              <a:t>Added Value</a:t>
            </a:r>
            <a:endParaRPr lang="ru-RU">
              <a:solidFill>
                <a:schemeClr val="bg1">
                  <a:lumMod val="85000"/>
                </a:schemeClr>
              </a:solidFill>
            </a:endParaRPr>
          </a:p>
        </c:rich>
      </c:tx>
      <c:layout>
        <c:manualLayout>
          <c:xMode val="edge"/>
          <c:yMode val="edge"/>
          <c:x val="0.15973690120285766"/>
          <c:y val="1.15260488704472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1C-42B0-8D7A-57FA8EC665DC}"/>
              </c:ext>
            </c:extLst>
          </c:dPt>
          <c:dPt>
            <c:idx val="1"/>
            <c:bubble3D val="0"/>
            <c:spPr>
              <a:solidFill>
                <a:srgbClr val="FF01F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1C-42B0-8D7A-57FA8EC665DC}"/>
              </c:ext>
            </c:extLst>
          </c:dPt>
          <c:val>
            <c:numRef>
              <c:f>(Processing!$G$2,Processing!$I$2)</c:f>
              <c:numCache>
                <c:formatCode>0%</c:formatCode>
                <c:ptCount val="2"/>
                <c:pt idx="0">
                  <c:v>0.19370172311348782</c:v>
                </c:pt>
                <c:pt idx="1">
                  <c:v>0.80629827688651212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1C-42B0-8D7A-57FA8EC66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45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rPr>
              <a:t>Distribution</a:t>
            </a:r>
          </a:p>
        </c:rich>
      </c:tx>
      <c:layout>
        <c:manualLayout>
          <c:xMode val="edge"/>
          <c:yMode val="edge"/>
          <c:x val="1.1841122222066519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baseline="0">
              <a:solidFill>
                <a:schemeClr val="bg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991866401315218"/>
          <c:y val="0.16922613972616479"/>
          <c:w val="0.46609035649389974"/>
          <c:h val="0.72041142150224846"/>
        </c:manualLayout>
      </c:layout>
      <c:doughnutChart>
        <c:varyColors val="1"/>
        <c:ser>
          <c:idx val="0"/>
          <c:order val="0"/>
          <c:spPr>
            <a:ln w="190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612A8A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AD-4181-B4BB-9ABF52CB362F}"/>
              </c:ext>
            </c:extLst>
          </c:dPt>
          <c:dPt>
            <c:idx val="1"/>
            <c:bubble3D val="0"/>
            <c:spPr>
              <a:solidFill>
                <a:srgbClr val="9A18D3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AD-4181-B4BB-9ABF52CB362F}"/>
              </c:ext>
            </c:extLst>
          </c:dPt>
          <c:dPt>
            <c:idx val="2"/>
            <c:bubble3D val="0"/>
            <c:spPr>
              <a:solidFill>
                <a:srgbClr val="FF01F3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AD-4181-B4BB-9ABF52CB362F}"/>
              </c:ext>
            </c:extLst>
          </c:dPt>
          <c:dPt>
            <c:idx val="3"/>
            <c:bubble3D val="0"/>
            <c:spPr>
              <a:solidFill>
                <a:srgbClr val="0260A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AD-4181-B4BB-9ABF52CB362F}"/>
              </c:ext>
            </c:extLst>
          </c:dPt>
          <c:dPt>
            <c:idx val="4"/>
            <c:bubble3D val="0"/>
            <c:spPr>
              <a:solidFill>
                <a:srgbClr val="0490F7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AD-4181-B4BB-9ABF52CB362F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Processing!$O$1:$S$1</c:f>
              <c:numCache>
                <c:formatCode>_-[$$-409]* #,##0_ ;_-[$$-409]* \-#,##0\ ;_-[$$-409]* "-"_ ;_-@_ </c:formatCode>
                <c:ptCount val="5"/>
                <c:pt idx="0">
                  <c:v>946</c:v>
                </c:pt>
                <c:pt idx="1">
                  <c:v>272</c:v>
                </c:pt>
                <c:pt idx="2">
                  <c:v>684</c:v>
                </c:pt>
                <c:pt idx="3">
                  <c:v>293</c:v>
                </c:pt>
                <c:pt idx="4">
                  <c:v>1171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AD-4181-B4BB-9ABF52CB3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baseline="0">
              <a:solidFill>
                <a:schemeClr val="bg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>
              <a:gsLst>
                <a:gs pos="0">
                  <a:srgbClr val="0070C0"/>
                </a:gs>
                <a:gs pos="100000">
                  <a:srgbClr val="0E1420"/>
                </a:gs>
              </a:gsLst>
              <a:lin ang="5400000" scaled="1"/>
            </a:gradFill>
            <a:ln>
              <a:noFill/>
            </a:ln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:spPr>
          <c:invertIfNegative val="0"/>
          <c:val>
            <c:numRef>
              <c:f>[0]!expend</c:f>
              <c:numCache>
                <c:formatCode>General</c:formatCode>
                <c:ptCount val="7"/>
                <c:pt idx="0">
                  <c:v>385</c:v>
                </c:pt>
                <c:pt idx="1">
                  <c:v>381</c:v>
                </c:pt>
                <c:pt idx="2">
                  <c:v>393</c:v>
                </c:pt>
                <c:pt idx="3">
                  <c:v>415</c:v>
                </c:pt>
                <c:pt idx="4">
                  <c:v>448</c:v>
                </c:pt>
                <c:pt idx="5">
                  <c:v>495</c:v>
                </c:pt>
                <c:pt idx="6">
                  <c:v>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F-4BE4-9E40-C330E839BC9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[0]!profit</c:f>
              <c:numCache>
                <c:formatCode>General</c:formatCode>
                <c:ptCount val="7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41</c:v>
                </c:pt>
                <c:pt idx="4">
                  <c:v>42</c:v>
                </c:pt>
                <c:pt idx="5">
                  <c:v>45</c:v>
                </c:pt>
                <c:pt idx="6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0F-4BE4-9E40-C330E839B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3"/>
        <c:overlap val="100"/>
        <c:axId val="301268832"/>
        <c:axId val="301248864"/>
      </c:barChart>
      <c:catAx>
        <c:axId val="30126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48864"/>
        <c:crosses val="autoZero"/>
        <c:auto val="1"/>
        <c:lblAlgn val="ctr"/>
        <c:lblOffset val="100"/>
        <c:noMultiLvlLbl val="0"/>
      </c:catAx>
      <c:valAx>
        <c:axId val="301248864"/>
        <c:scaling>
          <c:orientation val="minMax"/>
          <c:min val="0"/>
        </c:scaling>
        <c:delete val="0"/>
        <c:axPos val="l"/>
        <c:majorGridlines>
          <c:spPr>
            <a:ln w="6350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  <a:alpha val="0"/>
                    </a:schemeClr>
                  </a:gs>
                  <a:gs pos="51000">
                    <a:schemeClr val="accent1">
                      <a:lumMod val="45000"/>
                      <a:lumOff val="55000"/>
                    </a:schemeClr>
                  </a:gs>
                  <a:gs pos="69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  <a:alpha val="2000"/>
                    </a:schemeClr>
                  </a:gs>
                </a:gsLst>
                <a:lin ang="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6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baseline="0">
              <a:solidFill>
                <a:schemeClr val="bg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654787035424494E-3"/>
          <c:y val="0.17171296296296296"/>
          <c:w val="0.98106904259291494"/>
          <c:h val="0.72088764946048411"/>
        </c:manualLayout>
      </c:layout>
      <c:areaChart>
        <c:grouping val="standard"/>
        <c:varyColors val="0"/>
        <c:ser>
          <c:idx val="1"/>
          <c:order val="1"/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[0]!compare02</c:f>
              <c:numCache>
                <c:formatCode>General</c:formatCode>
                <c:ptCount val="7"/>
                <c:pt idx="0">
                  <c:v>722</c:v>
                </c:pt>
                <c:pt idx="1">
                  <c:v>636</c:v>
                </c:pt>
                <c:pt idx="2">
                  <c:v>550</c:v>
                </c:pt>
                <c:pt idx="3">
                  <c:v>478</c:v>
                </c:pt>
                <c:pt idx="4">
                  <c:v>421</c:v>
                </c:pt>
                <c:pt idx="5">
                  <c:v>375</c:v>
                </c:pt>
                <c:pt idx="6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1-4E81-964F-6DE38AA5D33B}"/>
            </c:ext>
          </c:extLst>
        </c:ser>
        <c:ser>
          <c:idx val="3"/>
          <c:order val="3"/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[0]!compare2</c:f>
              <c:numCache>
                <c:formatCode>General</c:formatCode>
                <c:ptCount val="7"/>
                <c:pt idx="0">
                  <c:v>329</c:v>
                </c:pt>
                <c:pt idx="1">
                  <c:v>328</c:v>
                </c:pt>
                <c:pt idx="2">
                  <c:v>339</c:v>
                </c:pt>
                <c:pt idx="3">
                  <c:v>364</c:v>
                </c:pt>
                <c:pt idx="4">
                  <c:v>397</c:v>
                </c:pt>
                <c:pt idx="5">
                  <c:v>447</c:v>
                </c:pt>
                <c:pt idx="6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61-4E81-964F-6DE38AA5D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82304"/>
        <c:axId val="170384384"/>
      </c:area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[0]!compare01</c:f>
              <c:numCache>
                <c:formatCode>General</c:formatCode>
                <c:ptCount val="7"/>
                <c:pt idx="0">
                  <c:v>892</c:v>
                </c:pt>
                <c:pt idx="1">
                  <c:v>820</c:v>
                </c:pt>
                <c:pt idx="2">
                  <c:v>732</c:v>
                </c:pt>
                <c:pt idx="3">
                  <c:v>645</c:v>
                </c:pt>
                <c:pt idx="4">
                  <c:v>565</c:v>
                </c:pt>
                <c:pt idx="5">
                  <c:v>496</c:v>
                </c:pt>
                <c:pt idx="6">
                  <c:v>450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461-4E81-964F-6DE38AA5D33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[0]!compare1</c:f>
              <c:numCache>
                <c:formatCode>General</c:formatCode>
                <c:ptCount val="7"/>
                <c:pt idx="0">
                  <c:v>424</c:v>
                </c:pt>
                <c:pt idx="1">
                  <c:v>420</c:v>
                </c:pt>
                <c:pt idx="2">
                  <c:v>432</c:v>
                </c:pt>
                <c:pt idx="3">
                  <c:v>456</c:v>
                </c:pt>
                <c:pt idx="4">
                  <c:v>490</c:v>
                </c:pt>
                <c:pt idx="5">
                  <c:v>540</c:v>
                </c:pt>
                <c:pt idx="6">
                  <c:v>604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461-4E81-964F-6DE38AA5D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382304"/>
        <c:axId val="170384384"/>
      </c:lineChart>
      <c:catAx>
        <c:axId val="1703823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84384"/>
        <c:crosses val="autoZero"/>
        <c:auto val="1"/>
        <c:lblAlgn val="ctr"/>
        <c:lblOffset val="100"/>
        <c:noMultiLvlLbl val="0"/>
      </c:catAx>
      <c:valAx>
        <c:axId val="1703843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038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Calendar!$A$2" max="12" min="1" page="10" val="6"/>
</file>

<file path=xl/ctrlProps/ctrlProp2.xml><?xml version="1.0" encoding="utf-8"?>
<formControlPr xmlns="http://schemas.microsoft.com/office/spreadsheetml/2009/9/main" objectType="Drop" dropLines="12" dropStyle="combo" dx="16" fmlaLink="Calendar!$A$2" fmlaRange="Calendar!$E$3:$E$14" noThreeD="1" sel="6" val="0"/>
</file>

<file path=xl/ctrlProps/ctrlProp3.xml><?xml version="1.0" encoding="utf-8"?>
<formControlPr xmlns="http://schemas.microsoft.com/office/spreadsheetml/2009/9/main" objectType="Radio" firstButton="1" fmlaLink="Calendar!$A$20" lockText="1" noThreeD="1"/>
</file>

<file path=xl/ctrlProps/ctrlProp4.xml><?xml version="1.0" encoding="utf-8"?>
<formControlPr xmlns="http://schemas.microsoft.com/office/spreadsheetml/2009/9/main" objectType="Radio" checked="Checked" lockText="1" noThreeD="1"/>
</file>

<file path=xl/ctrlProps/ctrlProp5.xml><?xml version="1.0" encoding="utf-8"?>
<formControlPr xmlns="http://schemas.microsoft.com/office/spreadsheetml/2009/9/main" objectType="Spin" dx="22" fmlaLink="Calendar!$B$4" max="10" min="2" page="10" val="10"/>
</file>

<file path=xl/ctrlProps/ctrlProp6.xml><?xml version="1.0" encoding="utf-8"?>
<formControlPr xmlns="http://schemas.microsoft.com/office/spreadsheetml/2009/9/main" objectType="Spin" dx="22" fmlaLink="Calendar!$H$9" max="6" min="1" page="10" val="4"/>
</file>

<file path=xl/ctrlProps/ctrlProp7.xml><?xml version="1.0" encoding="utf-8"?>
<formControlPr xmlns="http://schemas.microsoft.com/office/spreadsheetml/2009/9/main" objectType="Drop" dropLines="5" dropStyle="combo" dx="16" fmlaLink="Calendar!$J$1" fmlaRange="Calendar!$I$2:$I$6" noThreeD="1" sel="1" val="0"/>
</file>

<file path=xl/ctrlProps/ctrlProp8.xml><?xml version="1.0" encoding="utf-8"?>
<formControlPr xmlns="http://schemas.microsoft.com/office/spreadsheetml/2009/9/main" objectType="Spin" dx="22" fmlaLink="Calendar!$J$1" max="5" min="1" page="10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Radio" firstButton="1" fmlaLink="Calendar!$B$10" lockText="1" noThreeD="1"/>
</file>

<file path=xl/ctrlProps/ctrlProp11.xml><?xml version="1.0" encoding="utf-8"?>
<formControlPr xmlns="http://schemas.microsoft.com/office/spreadsheetml/2009/9/main" objectType="Radio" checked="Checked" lockText="1" noThreeD="1"/>
</file>

<file path=xl/ctrlProps/ctrlProp12.xml><?xml version="1.0" encoding="utf-8"?>
<formControlPr xmlns="http://schemas.microsoft.com/office/spreadsheetml/2009/9/main" objectType="Spin" dx="22" fmlaLink="Calendar!$B$5" max="29" min="1" page="10" val="14"/>
</file>

<file path=xl/ctrlProps/ctrlProp13.xml><?xml version="1.0" encoding="utf-8"?>
<formControlPr xmlns="http://schemas.microsoft.com/office/spreadsheetml/2009/9/main" objectType="GBox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20867</xdr:colOff>
      <xdr:row>23</xdr:row>
      <xdr:rowOff>138376</xdr:rowOff>
    </xdr:from>
    <xdr:to>
      <xdr:col>11</xdr:col>
      <xdr:colOff>255799</xdr:colOff>
      <xdr:row>26</xdr:row>
      <xdr:rowOff>147449</xdr:rowOff>
    </xdr:to>
    <xdr:grpSp>
      <xdr:nvGrpSpPr>
        <xdr:cNvPr id="4" name="Групп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904787" y="5883856"/>
          <a:ext cx="3023852" cy="557713"/>
          <a:chOff x="904786" y="4206240"/>
          <a:chExt cx="2825732" cy="613484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9" name="Drop Down 5" hidden="1">
                <a:extLst>
                  <a:ext uri="{63B3BB69-23CF-44E3-9099-C40C66FF867C}">
                    <a14:compatExt spid="_x0000_s1029"/>
                  </a:ext>
                  <a:ext uri="{FF2B5EF4-FFF2-40B4-BE49-F238E27FC236}">
                    <a16:creationId xmlns:a16="http://schemas.microsoft.com/office/drawing/2014/main" id="{00000000-0008-0000-0000-000005040000}"/>
                  </a:ext>
                </a:extLst>
              </xdr:cNvPr>
              <xdr:cNvSpPr/>
            </xdr:nvSpPr>
            <xdr:spPr bwMode="auto">
              <a:xfrm>
                <a:off x="2199270" y="4229100"/>
                <a:ext cx="1531248" cy="563881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sp macro="" textlink="">
        <xdr:nvSpPr>
          <xdr:cNvPr id="13" name="Прямоугольник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369496" y="4219491"/>
            <a:ext cx="1887278" cy="590040"/>
          </a:xfrm>
          <a:prstGeom prst="rect">
            <a:avLst/>
          </a:prstGeom>
          <a:solidFill>
            <a:srgbClr val="202126"/>
          </a:solidFill>
          <a:ln>
            <a:noFill/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endar!F2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1516379" y="4206240"/>
            <a:ext cx="1623060" cy="6134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AF4CBC85-797A-470B-AB99-AB888D985401}" type="TxLink">
              <a:rPr lang="en-US" sz="1600" b="0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rPr>
              <a:pPr marL="0" indent="0" algn="ctr"/>
              <a:t>JUNE</a:t>
            </a:fld>
            <a:endParaRPr lang="en-US" sz="2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8" name="Spinner 4" hidden="1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000-000004040000}"/>
                  </a:ext>
                </a:extLst>
              </xdr:cNvPr>
              <xdr:cNvSpPr/>
            </xdr:nvSpPr>
            <xdr:spPr bwMode="auto">
              <a:xfrm>
                <a:off x="904786" y="4227112"/>
                <a:ext cx="462171" cy="562838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14</xdr:row>
          <xdr:rowOff>0</xdr:rowOff>
        </xdr:from>
        <xdr:to>
          <xdr:col>7</xdr:col>
          <xdr:colOff>236220</xdr:colOff>
          <xdr:row>16</xdr:row>
          <xdr:rowOff>38100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14</xdr:row>
          <xdr:rowOff>0</xdr:rowOff>
        </xdr:from>
        <xdr:to>
          <xdr:col>11</xdr:col>
          <xdr:colOff>76200</xdr:colOff>
          <xdr:row>16</xdr:row>
          <xdr:rowOff>38100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129540</xdr:colOff>
          <xdr:row>18</xdr:row>
          <xdr:rowOff>53340</xdr:rowOff>
        </xdr:from>
        <xdr:to>
          <xdr:col>8</xdr:col>
          <xdr:colOff>304800</xdr:colOff>
          <xdr:row>21</xdr:row>
          <xdr:rowOff>15240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76200</xdr:colOff>
          <xdr:row>18</xdr:row>
          <xdr:rowOff>53340</xdr:rowOff>
        </xdr:from>
        <xdr:to>
          <xdr:col>11</xdr:col>
          <xdr:colOff>251460</xdr:colOff>
          <xdr:row>21</xdr:row>
          <xdr:rowOff>15240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20867</xdr:colOff>
      <xdr:row>29</xdr:row>
      <xdr:rowOff>104775</xdr:rowOff>
    </xdr:from>
    <xdr:to>
      <xdr:col>11</xdr:col>
      <xdr:colOff>255799</xdr:colOff>
      <xdr:row>32</xdr:row>
      <xdr:rowOff>113848</xdr:rowOff>
    </xdr:to>
    <xdr:grpSp>
      <xdr:nvGrpSpPr>
        <xdr:cNvPr id="14" name="Группа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904787" y="6947535"/>
          <a:ext cx="3023852" cy="557713"/>
          <a:chOff x="904786" y="4206240"/>
          <a:chExt cx="2825732" cy="613484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38" name="Drop Down 14" hidden="1">
                <a:extLst>
                  <a:ext uri="{63B3BB69-23CF-44E3-9099-C40C66FF867C}">
                    <a14:compatExt spid="_x0000_s1038"/>
                  </a:ext>
                  <a:ext uri="{FF2B5EF4-FFF2-40B4-BE49-F238E27FC236}">
                    <a16:creationId xmlns:a16="http://schemas.microsoft.com/office/drawing/2014/main" id="{00000000-0008-0000-0000-00000E040000}"/>
                  </a:ext>
                </a:extLst>
              </xdr:cNvPr>
              <xdr:cNvSpPr/>
            </xdr:nvSpPr>
            <xdr:spPr bwMode="auto">
              <a:xfrm>
                <a:off x="2199270" y="4229100"/>
                <a:ext cx="1531248" cy="563881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sp macro="" textlink="">
        <xdr:nvSpPr>
          <xdr:cNvPr id="16" name="Прямоугольник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369497" y="4219492"/>
            <a:ext cx="1886996" cy="588397"/>
          </a:xfrm>
          <a:prstGeom prst="rect">
            <a:avLst/>
          </a:prstGeom>
          <a:solidFill>
            <a:srgbClr val="202126"/>
          </a:solidFill>
          <a:ln>
            <a:noFill/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endar!J2">
        <xdr:nvSpPr>
          <xdr:cNvPr id="17" name="TextBox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1516379" y="4206240"/>
            <a:ext cx="1623060" cy="6134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5522D1A5-0BB4-4E47-A47E-B76F3FB90F7D}" type="TxLink">
              <a:rPr lang="en-US" sz="2000" b="0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rPr>
              <a:pPr marL="0" indent="0" algn="ctr"/>
              <a:t>2021</a:t>
            </a:fld>
            <a:endParaRPr lang="en-US" sz="20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39" name="Spinner 15" hidden="1">
                <a:extLst>
                  <a:ext uri="{63B3BB69-23CF-44E3-9099-C40C66FF867C}">
                    <a14:compatExt spid="_x0000_s1039"/>
                  </a:ext>
                  <a:ext uri="{FF2B5EF4-FFF2-40B4-BE49-F238E27FC236}">
                    <a16:creationId xmlns:a16="http://schemas.microsoft.com/office/drawing/2014/main" id="{00000000-0008-0000-0000-00000F040000}"/>
                  </a:ext>
                </a:extLst>
              </xdr:cNvPr>
              <xdr:cNvSpPr/>
            </xdr:nvSpPr>
            <xdr:spPr bwMode="auto">
              <a:xfrm>
                <a:off x="904786" y="4227112"/>
                <a:ext cx="462171" cy="562838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2</xdr:row>
          <xdr:rowOff>38100</xdr:rowOff>
        </xdr:from>
        <xdr:to>
          <xdr:col>10</xdr:col>
          <xdr:colOff>190500</xdr:colOff>
          <xdr:row>4</xdr:row>
          <xdr:rowOff>121920</xdr:rowOff>
        </xdr:to>
        <xdr:sp macro="" textlink="">
          <xdr:nvSpPr>
            <xdr:cNvPr id="1040" name="Group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7432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Окно группы 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3</xdr:row>
          <xdr:rowOff>22860</xdr:rowOff>
        </xdr:from>
        <xdr:to>
          <xdr:col>6</xdr:col>
          <xdr:colOff>167640</xdr:colOff>
          <xdr:row>4</xdr:row>
          <xdr:rowOff>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99060</xdr:colOff>
          <xdr:row>3</xdr:row>
          <xdr:rowOff>22860</xdr:rowOff>
        </xdr:from>
        <xdr:to>
          <xdr:col>9</xdr:col>
          <xdr:colOff>152400</xdr:colOff>
          <xdr:row>4</xdr:row>
          <xdr:rowOff>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228600</xdr:colOff>
      <xdr:row>8</xdr:row>
      <xdr:rowOff>160020</xdr:rowOff>
    </xdr:from>
    <xdr:to>
      <xdr:col>22</xdr:col>
      <xdr:colOff>426027</xdr:colOff>
      <xdr:row>18</xdr:row>
      <xdr:rowOff>22860</xdr:rowOff>
    </xdr:to>
    <xdr:grpSp>
      <xdr:nvGrpSpPr>
        <xdr:cNvPr id="5" name="Групп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4168140" y="2164080"/>
          <a:ext cx="6293427" cy="2689860"/>
          <a:chOff x="4168140" y="1912620"/>
          <a:chExt cx="6293427" cy="2941320"/>
        </a:xfrm>
      </xdr:grpSpPr>
      <xdr:sp macro="" textlink="">
        <xdr:nvSpPr>
          <xdr:cNvPr id="2" name="Прямоугольник: скругленные углы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4168140" y="1912620"/>
            <a:ext cx="6293427" cy="2941320"/>
          </a:xfrm>
          <a:prstGeom prst="roundRect">
            <a:avLst>
              <a:gd name="adj" fmla="val 4740"/>
            </a:avLst>
          </a:prstGeom>
          <a:solidFill>
            <a:srgbClr val="0E142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graphicFrame macro="">
        <xdr:nvGraphicFramePr>
          <xdr:cNvPr id="21" name="Диаграмма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GraphicFramePr>
            <a:graphicFrameLocks/>
          </xdr:cNvGraphicFramePr>
        </xdr:nvGraphicFramePr>
        <xdr:xfrm>
          <a:off x="4168140" y="1981200"/>
          <a:ext cx="6111240" cy="28346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</xdr:colOff>
          <xdr:row>18</xdr:row>
          <xdr:rowOff>53340</xdr:rowOff>
        </xdr:from>
        <xdr:to>
          <xdr:col>5</xdr:col>
          <xdr:colOff>182880</xdr:colOff>
          <xdr:row>21</xdr:row>
          <xdr:rowOff>15240</xdr:rowOff>
        </xdr:to>
        <xdr:sp macro="" textlink="">
          <xdr:nvSpPr>
            <xdr:cNvPr id="1043" name="Spinner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15</xdr:col>
      <xdr:colOff>501697</xdr:colOff>
      <xdr:row>4</xdr:row>
      <xdr:rowOff>160020</xdr:rowOff>
    </xdr:from>
    <xdr:to>
      <xdr:col>18</xdr:col>
      <xdr:colOff>532177</xdr:colOff>
      <xdr:row>8</xdr:row>
      <xdr:rowOff>0</xdr:rowOff>
    </xdr:to>
    <xdr:sp macro="" textlink="">
      <xdr:nvSpPr>
        <xdr:cNvPr id="26" name="Прямоугольник: скругленные углы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270037" y="952500"/>
          <a:ext cx="1859280" cy="1051560"/>
        </a:xfrm>
        <a:prstGeom prst="roundRect">
          <a:avLst>
            <a:gd name="adj" fmla="val 10870"/>
          </a:avLst>
        </a:prstGeom>
        <a:gradFill flip="none" rotWithShape="1">
          <a:gsLst>
            <a:gs pos="20000">
              <a:srgbClr val="D172EF"/>
            </a:gs>
            <a:gs pos="55000">
              <a:srgbClr val="B166F5"/>
            </a:gs>
            <a:gs pos="76000">
              <a:srgbClr val="A573F6"/>
            </a:gs>
            <a:gs pos="100000">
              <a:srgbClr val="A181F8"/>
            </a:gs>
          </a:gsLst>
          <a:path path="circle">
            <a:fillToRect r="100000" b="100000"/>
          </a:path>
          <a:tileRect l="-100000" t="-10000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ru-RU" sz="1100"/>
        </a:p>
      </xdr:txBody>
    </xdr:sp>
    <xdr:clientData/>
  </xdr:twoCellAnchor>
  <xdr:twoCellAnchor>
    <xdr:from>
      <xdr:col>12</xdr:col>
      <xdr:colOff>228600</xdr:colOff>
      <xdr:row>4</xdr:row>
      <xdr:rowOff>160020</xdr:rowOff>
    </xdr:from>
    <xdr:to>
      <xdr:col>15</xdr:col>
      <xdr:colOff>259080</xdr:colOff>
      <xdr:row>8</xdr:row>
      <xdr:rowOff>0</xdr:rowOff>
    </xdr:to>
    <xdr:sp macro="" textlink="">
      <xdr:nvSpPr>
        <xdr:cNvPr id="27" name="Прямоугольник: скругленные углы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168140" y="952500"/>
          <a:ext cx="1859280" cy="1051560"/>
        </a:xfrm>
        <a:prstGeom prst="roundRect">
          <a:avLst>
            <a:gd name="adj" fmla="val 10870"/>
          </a:avLst>
        </a:prstGeom>
        <a:gradFill flip="none" rotWithShape="1">
          <a:gsLst>
            <a:gs pos="20000">
              <a:srgbClr val="24E6E1"/>
            </a:gs>
            <a:gs pos="55000">
              <a:srgbClr val="30A9E1"/>
            </a:gs>
            <a:gs pos="76000">
              <a:srgbClr val="4A8DDC"/>
            </a:gs>
            <a:gs pos="100000">
              <a:srgbClr val="A181F8"/>
            </a:gs>
          </a:gsLst>
          <a:path path="circle">
            <a:fillToRect r="100000" b="100000"/>
          </a:path>
          <a:tileRect l="-100000" t="-10000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ru-RU" sz="1100"/>
        </a:p>
      </xdr:txBody>
    </xdr:sp>
    <xdr:clientData/>
  </xdr:twoCellAnchor>
  <xdr:twoCellAnchor>
    <xdr:from>
      <xdr:col>12</xdr:col>
      <xdr:colOff>426720</xdr:colOff>
      <xdr:row>5</xdr:row>
      <xdr:rowOff>30480</xdr:rowOff>
    </xdr:from>
    <xdr:to>
      <xdr:col>15</xdr:col>
      <xdr:colOff>121920</xdr:colOff>
      <xdr:row>6</xdr:row>
      <xdr:rowOff>129540</xdr:rowOff>
    </xdr:to>
    <xdr:sp macro="" textlink="Processing!B1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366260" y="1028700"/>
          <a:ext cx="1524000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19BF569-CA08-44D9-857F-4A8D5EEEDDAB}" type="TxLink">
            <a:rPr lang="en-US" sz="1800" b="0" i="0" u="none" strike="noStrike">
              <a:solidFill>
                <a:srgbClr val="0E1420"/>
              </a:solidFill>
              <a:latin typeface="Calibri"/>
              <a:cs typeface="Calibri"/>
            </a:rPr>
            <a:pPr/>
            <a:t>Product Price</a:t>
          </a:fld>
          <a:endParaRPr lang="ru-RU" sz="1800">
            <a:solidFill>
              <a:srgbClr val="0E1420"/>
            </a:solidFill>
          </a:endParaRPr>
        </a:p>
      </xdr:txBody>
    </xdr:sp>
    <xdr:clientData/>
  </xdr:twoCellAnchor>
  <xdr:twoCellAnchor>
    <xdr:from>
      <xdr:col>16</xdr:col>
      <xdr:colOff>121920</xdr:colOff>
      <xdr:row>5</xdr:row>
      <xdr:rowOff>38100</xdr:rowOff>
    </xdr:from>
    <xdr:to>
      <xdr:col>18</xdr:col>
      <xdr:colOff>426720</xdr:colOff>
      <xdr:row>6</xdr:row>
      <xdr:rowOff>137160</xdr:rowOff>
    </xdr:to>
    <xdr:sp macro="" textlink="Processing!C1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499860" y="1036320"/>
          <a:ext cx="1524000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794568A-0690-4DA7-AD4A-090853C27921}" type="TxLink">
            <a:rPr lang="en-US" sz="1800" b="0" i="0" u="none" strike="noStrike">
              <a:solidFill>
                <a:srgbClr val="0E1420"/>
              </a:solidFill>
              <a:latin typeface="Calibri"/>
              <a:cs typeface="Calibri"/>
            </a:rPr>
            <a:pPr/>
            <a:t>Material Cost</a:t>
          </a:fld>
          <a:endParaRPr lang="ru-RU" sz="3200">
            <a:solidFill>
              <a:srgbClr val="0E1420"/>
            </a:solidFill>
          </a:endParaRPr>
        </a:p>
      </xdr:txBody>
    </xdr:sp>
    <xdr:clientData/>
  </xdr:twoCellAnchor>
  <xdr:twoCellAnchor>
    <xdr:from>
      <xdr:col>12</xdr:col>
      <xdr:colOff>464820</xdr:colOff>
      <xdr:row>6</xdr:row>
      <xdr:rowOff>76200</xdr:rowOff>
    </xdr:from>
    <xdr:to>
      <xdr:col>14</xdr:col>
      <xdr:colOff>541020</xdr:colOff>
      <xdr:row>7</xdr:row>
      <xdr:rowOff>190500</xdr:rowOff>
    </xdr:to>
    <xdr:sp macro="" textlink="Processing!E1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404360" y="1402080"/>
          <a:ext cx="129540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3E77C93-B710-4D3F-A193-1FD3B7D6B89E}" type="TxLink">
            <a:rPr lang="en-US" sz="2000" b="1" i="0" u="none" strike="noStrike">
              <a:ln>
                <a:noFill/>
              </a:ln>
              <a:solidFill>
                <a:srgbClr val="0E1420"/>
              </a:solidFill>
              <a:latin typeface="Calibri"/>
              <a:cs typeface="Calibri"/>
            </a:rPr>
            <a:pPr algn="ctr"/>
            <a:t> $3,366 </a:t>
          </a:fld>
          <a:endParaRPr lang="ru-RU" sz="2000">
            <a:ln>
              <a:noFill/>
            </a:ln>
            <a:solidFill>
              <a:srgbClr val="0E1420"/>
            </a:solidFill>
          </a:endParaRPr>
        </a:p>
      </xdr:txBody>
    </xdr:sp>
    <xdr:clientData/>
  </xdr:twoCellAnchor>
  <xdr:twoCellAnchor>
    <xdr:from>
      <xdr:col>16</xdr:col>
      <xdr:colOff>137160</xdr:colOff>
      <xdr:row>6</xdr:row>
      <xdr:rowOff>76200</xdr:rowOff>
    </xdr:from>
    <xdr:to>
      <xdr:col>18</xdr:col>
      <xdr:colOff>213360</xdr:colOff>
      <xdr:row>7</xdr:row>
      <xdr:rowOff>190500</xdr:rowOff>
    </xdr:to>
    <xdr:sp macro="" textlink="Processing!F1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6515100" y="1402080"/>
          <a:ext cx="129540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E9C77F48-553C-4E80-8B23-ACDDF3F69952}" type="TxLink">
            <a:rPr lang="en-US" sz="2000" b="1" i="0" u="none" strike="noStrike">
              <a:ln>
                <a:noFill/>
              </a:ln>
              <a:solidFill>
                <a:srgbClr val="0E1420"/>
              </a:solidFill>
              <a:latin typeface="Calibri"/>
              <a:cs typeface="Calibri"/>
            </a:rPr>
            <a:pPr algn="ctr"/>
            <a:t> $2,714 </a:t>
          </a:fld>
          <a:endParaRPr lang="ru-RU" sz="4000">
            <a:ln>
              <a:noFill/>
            </a:ln>
            <a:solidFill>
              <a:srgbClr val="0E1420"/>
            </a:solidFill>
          </a:endParaRPr>
        </a:p>
      </xdr:txBody>
    </xdr:sp>
    <xdr:clientData/>
  </xdr:twoCellAnchor>
  <xdr:twoCellAnchor>
    <xdr:from>
      <xdr:col>19</xdr:col>
      <xdr:colOff>152400</xdr:colOff>
      <xdr:row>4</xdr:row>
      <xdr:rowOff>160020</xdr:rowOff>
    </xdr:from>
    <xdr:to>
      <xdr:col>22</xdr:col>
      <xdr:colOff>403860</xdr:colOff>
      <xdr:row>6</xdr:row>
      <xdr:rowOff>121522</xdr:rowOff>
    </xdr:to>
    <xdr:sp macro="" textlink="">
      <xdr:nvSpPr>
        <xdr:cNvPr id="28" name="Прямоугольник: скругленные углы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373533" y="964353"/>
          <a:ext cx="2080260" cy="494902"/>
        </a:xfrm>
        <a:prstGeom prst="roundRect">
          <a:avLst>
            <a:gd name="adj" fmla="val 20468"/>
          </a:avLst>
        </a:prstGeom>
        <a:solidFill>
          <a:srgbClr val="0E142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144780</xdr:colOff>
      <xdr:row>6</xdr:row>
      <xdr:rowOff>190046</xdr:rowOff>
    </xdr:from>
    <xdr:to>
      <xdr:col>22</xdr:col>
      <xdr:colOff>396240</xdr:colOff>
      <xdr:row>8</xdr:row>
      <xdr:rowOff>0</xdr:rowOff>
    </xdr:to>
    <xdr:sp macro="" textlink="">
      <xdr:nvSpPr>
        <xdr:cNvPr id="29" name="Прямоугольник: скругленные углы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8365913" y="1527779"/>
          <a:ext cx="2080260" cy="487288"/>
        </a:xfrm>
        <a:prstGeom prst="roundRect">
          <a:avLst>
            <a:gd name="adj" fmla="val 20589"/>
          </a:avLst>
        </a:prstGeom>
        <a:solidFill>
          <a:srgbClr val="0E142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290407</xdr:colOff>
      <xdr:row>7</xdr:row>
      <xdr:rowOff>89377</xdr:rowOff>
    </xdr:from>
    <xdr:to>
      <xdr:col>19</xdr:col>
      <xdr:colOff>419947</xdr:colOff>
      <xdr:row>7</xdr:row>
      <xdr:rowOff>218813</xdr:rowOff>
    </xdr:to>
    <xdr:sp macro="" textlink="">
      <xdr:nvSpPr>
        <xdr:cNvPr id="36" name="Овал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8497147" y="1704817"/>
          <a:ext cx="129540" cy="129436"/>
        </a:xfrm>
        <a:prstGeom prst="ellipse">
          <a:avLst/>
        </a:prstGeom>
        <a:gradFill flip="none" rotWithShape="1">
          <a:gsLst>
            <a:gs pos="11000">
              <a:srgbClr val="0FFFF1"/>
            </a:gs>
            <a:gs pos="67000">
              <a:srgbClr val="00A29E"/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19</xdr:col>
      <xdr:colOff>460388</xdr:colOff>
      <xdr:row>7</xdr:row>
      <xdr:rowOff>17817</xdr:rowOff>
    </xdr:from>
    <xdr:to>
      <xdr:col>21</xdr:col>
      <xdr:colOff>381000</xdr:colOff>
      <xdr:row>7</xdr:row>
      <xdr:rowOff>282164</xdr:rowOff>
    </xdr:to>
    <xdr:sp macro="" textlink="Processing!G3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8667128" y="1633257"/>
          <a:ext cx="1139812" cy="264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fld id="{66F87D6E-8B75-48A1-99F7-9863B747E19E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Margin Profit</a:t>
          </a:fld>
          <a:endParaRPr lang="ru-RU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19</xdr:col>
      <xdr:colOff>460388</xdr:colOff>
      <xdr:row>5</xdr:row>
      <xdr:rowOff>9617</xdr:rowOff>
    </xdr:from>
    <xdr:to>
      <xdr:col>21</xdr:col>
      <xdr:colOff>445473</xdr:colOff>
      <xdr:row>6</xdr:row>
      <xdr:rowOff>51645</xdr:rowOff>
    </xdr:to>
    <xdr:sp macro="" textlink="Processing!H3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8667128" y="1007837"/>
          <a:ext cx="1204285" cy="3696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2A1B6F04-34B7-4E53-A640-0CEC773A50A7}" type="TxLink">
            <a:rPr lang="en-US" sz="18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AV:</a:t>
          </a:fld>
          <a:endParaRPr lang="ru-RU" sz="18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175803</xdr:colOff>
      <xdr:row>7</xdr:row>
      <xdr:rowOff>19929</xdr:rowOff>
    </xdr:from>
    <xdr:to>
      <xdr:col>22</xdr:col>
      <xdr:colOff>237462</xdr:colOff>
      <xdr:row>7</xdr:row>
      <xdr:rowOff>254914</xdr:rowOff>
    </xdr:to>
    <xdr:sp macro="" textlink="Processing!G4">
      <xdr:nvSpPr>
        <xdr:cNvPr id="38" name="Блок-схема: знак завершения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9601743" y="1635369"/>
          <a:ext cx="671259" cy="234985"/>
        </a:xfrm>
        <a:prstGeom prst="flowChartTerminator">
          <a:avLst/>
        </a:prstGeom>
        <a:gradFill flip="none" rotWithShape="1">
          <a:gsLst>
            <a:gs pos="1000">
              <a:srgbClr val="0FFFF1"/>
            </a:gs>
            <a:gs pos="44000">
              <a:srgbClr val="00A29E"/>
            </a:gs>
          </a:gsLst>
          <a:path path="circle">
            <a:fillToRect r="100000" b="100000"/>
          </a:path>
          <a:tileRect l="-100000" t="-10000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fld id="{D3E3A765-91BA-4F00-9294-2744285B7BE2}" type="TxLink">
            <a:rPr lang="en-US" sz="1100" b="1" i="0" u="none" strike="noStrike" kern="1200">
              <a:solidFill>
                <a:srgbClr val="66FFFF"/>
              </a:solidFill>
              <a:latin typeface="Calibri"/>
              <a:ea typeface="+mn-ea"/>
              <a:cs typeface="Calibri"/>
            </a:rPr>
            <a:pPr marL="0" indent="0" algn="ctr" defTabSz="914400" rtl="0" eaLnBrk="1" latinLnBrk="0" hangingPunct="1"/>
            <a:t>8.7%</a:t>
          </a:fld>
          <a:endParaRPr lang="ru-RU" sz="1100" b="1" i="0" u="none" strike="noStrike" kern="1200">
            <a:solidFill>
              <a:srgbClr val="66FFFF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369276</xdr:colOff>
      <xdr:row>5</xdr:row>
      <xdr:rowOff>24039</xdr:rowOff>
    </xdr:from>
    <xdr:to>
      <xdr:col>22</xdr:col>
      <xdr:colOff>249185</xdr:colOff>
      <xdr:row>6</xdr:row>
      <xdr:rowOff>51645</xdr:rowOff>
    </xdr:to>
    <xdr:sp macro="" textlink="Processing!H4">
      <xdr:nvSpPr>
        <xdr:cNvPr id="39" name="Блок-схема: знак завершения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9185616" y="1022259"/>
          <a:ext cx="1099109" cy="355266"/>
        </a:xfrm>
        <a:prstGeom prst="flowChartTerminator">
          <a:avLst/>
        </a:prstGeom>
        <a:gradFill flip="none" rotWithShape="1">
          <a:gsLst>
            <a:gs pos="20000">
              <a:srgbClr val="CF1BC3"/>
            </a:gs>
            <a:gs pos="55000">
              <a:srgbClr val="B204E2"/>
            </a:gs>
            <a:gs pos="76000">
              <a:srgbClr val="9803C1"/>
            </a:gs>
            <a:gs pos="100000">
              <a:srgbClr val="8203A5"/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fld id="{C42B1627-82F6-4737-AC92-DB9F11EEABCC}" type="TxLink">
            <a:rPr lang="en-US" sz="1800" b="1" i="0" u="none" strike="noStrike" kern="1200">
              <a:solidFill>
                <a:srgbClr val="F3CAFE"/>
              </a:solidFill>
              <a:latin typeface="Calibri"/>
              <a:ea typeface="+mn-ea"/>
              <a:cs typeface="Calibri"/>
            </a:rPr>
            <a:pPr marL="0" indent="0" algn="ctr" defTabSz="914400" rtl="0" eaLnBrk="1" latinLnBrk="0" hangingPunct="1"/>
            <a:t> $652 </a:t>
          </a:fld>
          <a:endParaRPr lang="ru-RU" sz="1800" b="1" i="0" u="none" strike="noStrike" kern="1200">
            <a:solidFill>
              <a:srgbClr val="F3CAFE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443948</xdr:colOff>
      <xdr:row>19</xdr:row>
      <xdr:rowOff>7620</xdr:rowOff>
    </xdr:from>
    <xdr:to>
      <xdr:col>22</xdr:col>
      <xdr:colOff>425064</xdr:colOff>
      <xdr:row>32</xdr:row>
      <xdr:rowOff>159026</xdr:rowOff>
    </xdr:to>
    <xdr:sp macro="" textlink="">
      <xdr:nvSpPr>
        <xdr:cNvPr id="60" name="Прямоугольник: скругленные углы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414591" y="5056698"/>
          <a:ext cx="3029116" cy="2563302"/>
        </a:xfrm>
        <a:prstGeom prst="roundRect">
          <a:avLst>
            <a:gd name="adj" fmla="val 5262"/>
          </a:avLst>
        </a:prstGeom>
        <a:solidFill>
          <a:srgbClr val="0E142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152400</xdr:colOff>
      <xdr:row>19</xdr:row>
      <xdr:rowOff>114300</xdr:rowOff>
    </xdr:from>
    <xdr:to>
      <xdr:col>22</xdr:col>
      <xdr:colOff>252624</xdr:colOff>
      <xdr:row>32</xdr:row>
      <xdr:rowOff>38100</xdr:rowOff>
    </xdr:to>
    <xdr:grpSp>
      <xdr:nvGrpSpPr>
        <xdr:cNvPr id="20" name="Группа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7139940" y="5128260"/>
          <a:ext cx="3148224" cy="2301240"/>
          <a:chOff x="7246620" y="5128260"/>
          <a:chExt cx="3148224" cy="2301240"/>
        </a:xfrm>
      </xdr:grpSpPr>
      <xdr:sp macro="" textlink="">
        <xdr:nvSpPr>
          <xdr:cNvPr id="45" name="Овал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10247244" y="6850380"/>
            <a:ext cx="147600" cy="147600"/>
          </a:xfrm>
          <a:prstGeom prst="ellipse">
            <a:avLst/>
          </a:prstGeom>
          <a:noFill/>
          <a:ln w="38100">
            <a:solidFill>
              <a:srgbClr val="8E1DC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7" name="Овал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10247244" y="7178040"/>
            <a:ext cx="147600" cy="147600"/>
          </a:xfrm>
          <a:prstGeom prst="ellipse">
            <a:avLst/>
          </a:prstGeom>
          <a:noFill/>
          <a:ln w="38100">
            <a:solidFill>
              <a:srgbClr val="CF1BC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grpSp>
        <xdr:nvGrpSpPr>
          <xdr:cNvPr id="18" name="Группа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GrpSpPr/>
        </xdr:nvGrpSpPr>
        <xdr:grpSpPr>
          <a:xfrm>
            <a:off x="7246620" y="5128260"/>
            <a:ext cx="2849880" cy="2203704"/>
            <a:chOff x="7246620" y="5128260"/>
            <a:chExt cx="2849880" cy="2203704"/>
          </a:xfrm>
        </xdr:grpSpPr>
        <xdr:sp macro="" textlink="">
          <xdr:nvSpPr>
            <xdr:cNvPr id="10" name="Овал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7909560" y="5646420"/>
              <a:ext cx="1501140" cy="1501140"/>
            </a:xfrm>
            <a:prstGeom prst="ellipse">
              <a:avLst/>
            </a:prstGeom>
            <a:noFill/>
            <a:ln w="69850">
              <a:solidFill>
                <a:srgbClr val="8E1DCB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graphicFrame macro="">
          <xdr:nvGraphicFramePr>
            <xdr:cNvPr id="41" name="Диаграмма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GraphicFramePr>
              <a:graphicFrameLocks/>
            </xdr:cNvGraphicFramePr>
          </xdr:nvGraphicFramePr>
          <xdr:xfrm>
            <a:off x="7246620" y="5128260"/>
            <a:ext cx="2849880" cy="220370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">
          <xdr:nvSpPr>
            <xdr:cNvPr id="15" name="Овал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8023517" y="5745480"/>
              <a:ext cx="1296000" cy="1296000"/>
            </a:xfrm>
            <a:prstGeom prst="ellipse">
              <a:avLst/>
            </a:prstGeom>
            <a:noFill/>
            <a:ln w="38100">
              <a:solidFill>
                <a:srgbClr val="0E142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</xdr:grp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9226164" y="6812280"/>
            <a:ext cx="1005840" cy="617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000">
                <a:ln>
                  <a:noFill/>
                </a:ln>
                <a:solidFill>
                  <a:schemeClr val="bg1"/>
                </a:solidFill>
              </a:rPr>
              <a:t>Added Value</a:t>
            </a:r>
          </a:p>
          <a:p>
            <a:pPr algn="r"/>
            <a:endParaRPr lang="en-US" sz="1000">
              <a:ln>
                <a:noFill/>
              </a:ln>
              <a:solidFill>
                <a:schemeClr val="bg1"/>
              </a:solidFill>
            </a:endParaRPr>
          </a:p>
          <a:p>
            <a:pPr algn="r"/>
            <a:r>
              <a:rPr lang="en-US" sz="1000">
                <a:ln>
                  <a:noFill/>
                </a:ln>
                <a:solidFill>
                  <a:schemeClr val="bg1"/>
                </a:solidFill>
              </a:rPr>
              <a:t>Material Cost</a:t>
            </a:r>
            <a:endParaRPr lang="ru-RU" sz="1000">
              <a:ln>
                <a:noFill/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</xdr:col>
      <xdr:colOff>228600</xdr:colOff>
      <xdr:row>19</xdr:row>
      <xdr:rowOff>7620</xdr:rowOff>
    </xdr:from>
    <xdr:to>
      <xdr:col>17</xdr:col>
      <xdr:colOff>265044</xdr:colOff>
      <xdr:row>32</xdr:row>
      <xdr:rowOff>159026</xdr:rowOff>
    </xdr:to>
    <xdr:sp macro="" textlink="">
      <xdr:nvSpPr>
        <xdr:cNvPr id="59" name="Прямоугольник: скругленные углы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4151243" y="5056698"/>
          <a:ext cx="3084444" cy="2563302"/>
        </a:xfrm>
        <a:prstGeom prst="roundRect">
          <a:avLst>
            <a:gd name="adj" fmla="val 5262"/>
          </a:avLst>
        </a:prstGeom>
        <a:solidFill>
          <a:srgbClr val="0E142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336276</xdr:colOff>
      <xdr:row>19</xdr:row>
      <xdr:rowOff>167640</xdr:rowOff>
    </xdr:from>
    <xdr:to>
      <xdr:col>18</xdr:col>
      <xdr:colOff>318027</xdr:colOff>
      <xdr:row>32</xdr:row>
      <xdr:rowOff>144780</xdr:rowOff>
    </xdr:to>
    <xdr:graphicFrame macro="">
      <xdr:nvGraphicFramePr>
        <xdr:cNvPr id="52" name="Диаграмма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405184</xdr:colOff>
      <xdr:row>26</xdr:row>
      <xdr:rowOff>175260</xdr:rowOff>
    </xdr:from>
    <xdr:to>
      <xdr:col>12</xdr:col>
      <xdr:colOff>549184</xdr:colOff>
      <xdr:row>27</xdr:row>
      <xdr:rowOff>136380</xdr:rowOff>
    </xdr:to>
    <xdr:sp macro="" textlink="">
      <xdr:nvSpPr>
        <xdr:cNvPr id="53" name="Овал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4327827" y="6523051"/>
          <a:ext cx="144000" cy="146651"/>
        </a:xfrm>
        <a:prstGeom prst="ellipse">
          <a:avLst/>
        </a:prstGeom>
        <a:noFill/>
        <a:ln w="38100">
          <a:solidFill>
            <a:srgbClr val="612A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405184</xdr:colOff>
      <xdr:row>28</xdr:row>
      <xdr:rowOff>123825</xdr:rowOff>
    </xdr:from>
    <xdr:to>
      <xdr:col>12</xdr:col>
      <xdr:colOff>549184</xdr:colOff>
      <xdr:row>29</xdr:row>
      <xdr:rowOff>84945</xdr:rowOff>
    </xdr:to>
    <xdr:sp macro="" textlink="">
      <xdr:nvSpPr>
        <xdr:cNvPr id="54" name="Овал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4327827" y="6842677"/>
          <a:ext cx="144000" cy="146651"/>
        </a:xfrm>
        <a:prstGeom prst="ellipse">
          <a:avLst/>
        </a:prstGeom>
        <a:noFill/>
        <a:ln w="38100">
          <a:solidFill>
            <a:srgbClr val="8E1DC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405184</xdr:colOff>
      <xdr:row>30</xdr:row>
      <xdr:rowOff>72390</xdr:rowOff>
    </xdr:from>
    <xdr:to>
      <xdr:col>12</xdr:col>
      <xdr:colOff>549184</xdr:colOff>
      <xdr:row>31</xdr:row>
      <xdr:rowOff>33510</xdr:rowOff>
    </xdr:to>
    <xdr:sp macro="" textlink="">
      <xdr:nvSpPr>
        <xdr:cNvPr id="55" name="Овал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4327827" y="7162303"/>
          <a:ext cx="144000" cy="146650"/>
        </a:xfrm>
        <a:prstGeom prst="ellipse">
          <a:avLst/>
        </a:prstGeom>
        <a:noFill/>
        <a:ln w="38100">
          <a:solidFill>
            <a:srgbClr val="CF1BC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405184</xdr:colOff>
      <xdr:row>23</xdr:row>
      <xdr:rowOff>89535</xdr:rowOff>
    </xdr:from>
    <xdr:to>
      <xdr:col>12</xdr:col>
      <xdr:colOff>549184</xdr:colOff>
      <xdr:row>24</xdr:row>
      <xdr:rowOff>50655</xdr:rowOff>
    </xdr:to>
    <xdr:sp macro="" textlink="">
      <xdr:nvSpPr>
        <xdr:cNvPr id="56" name="Овал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4327827" y="5880735"/>
          <a:ext cx="144000" cy="146650"/>
        </a:xfrm>
        <a:prstGeom prst="ellipse">
          <a:avLst/>
        </a:prstGeom>
        <a:noFill/>
        <a:ln w="38100">
          <a:solidFill>
            <a:srgbClr val="0383E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405184</xdr:colOff>
      <xdr:row>25</xdr:row>
      <xdr:rowOff>38100</xdr:rowOff>
    </xdr:from>
    <xdr:to>
      <xdr:col>12</xdr:col>
      <xdr:colOff>549184</xdr:colOff>
      <xdr:row>25</xdr:row>
      <xdr:rowOff>182100</xdr:rowOff>
    </xdr:to>
    <xdr:sp macro="" textlink="">
      <xdr:nvSpPr>
        <xdr:cNvPr id="57" name="Овал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4327827" y="6200361"/>
          <a:ext cx="144000" cy="144000"/>
        </a:xfrm>
        <a:prstGeom prst="ellipse">
          <a:avLst/>
        </a:prstGeom>
        <a:noFill/>
        <a:ln w="38100">
          <a:solidFill>
            <a:srgbClr val="0260A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603304</xdr:colOff>
      <xdr:row>23</xdr:row>
      <xdr:rowOff>22860</xdr:rowOff>
    </xdr:from>
    <xdr:to>
      <xdr:col>14</xdr:col>
      <xdr:colOff>298504</xdr:colOff>
      <xdr:row>32</xdr:row>
      <xdr:rowOff>68580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525947" y="5814060"/>
          <a:ext cx="914400" cy="171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Salary</a:t>
          </a:r>
          <a:endParaRPr lang="ru-RU">
            <a:solidFill>
              <a:schemeClr val="bg1"/>
            </a:solidFill>
            <a:effectLst/>
          </a:endParaRPr>
        </a:p>
        <a:p>
          <a:endParaRPr lang="en-US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Profit</a:t>
          </a:r>
          <a:endParaRPr lang="ru-RU" sz="1000">
            <a:solidFill>
              <a:schemeClr val="bg1"/>
            </a:solidFill>
            <a:effectLst/>
          </a:endParaRPr>
        </a:p>
        <a:p>
          <a:endParaRPr lang="en-US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000">
              <a:ln>
                <a:noFill/>
              </a:ln>
              <a:solidFill>
                <a:schemeClr val="bg1"/>
              </a:solidFill>
            </a:rPr>
            <a:t>Assets </a:t>
          </a:r>
          <a:endParaRPr lang="ru-RU" sz="1000">
            <a:ln>
              <a:noFill/>
            </a:ln>
            <a:solidFill>
              <a:schemeClr val="bg1"/>
            </a:solidFill>
          </a:endParaRPr>
        </a:p>
        <a:p>
          <a:pPr algn="l"/>
          <a:endParaRPr lang="en-US" sz="1000">
            <a:ln>
              <a:noFill/>
            </a:ln>
            <a:solidFill>
              <a:schemeClr val="bg1"/>
            </a:solidFill>
          </a:endParaRPr>
        </a:p>
        <a:p>
          <a:pPr algn="l"/>
          <a:r>
            <a:rPr lang="en-US" sz="1000">
              <a:solidFill>
                <a:schemeClr val="bg1"/>
              </a:solidFill>
            </a:rPr>
            <a:t>Resource</a:t>
          </a:r>
        </a:p>
        <a:p>
          <a:pPr algn="l"/>
          <a:endParaRPr lang="en-US" sz="1000">
            <a:ln>
              <a:noFill/>
            </a:ln>
            <a:solidFill>
              <a:schemeClr val="bg1"/>
            </a:solidFill>
          </a:endParaRPr>
        </a:p>
        <a:p>
          <a:pPr algn="l"/>
          <a:r>
            <a:rPr lang="en-US" sz="1000">
              <a:ln>
                <a:noFill/>
              </a:ln>
              <a:solidFill>
                <a:schemeClr val="bg1"/>
              </a:solidFill>
            </a:rPr>
            <a:t>Depreciation</a:t>
          </a:r>
        </a:p>
      </xdr:txBody>
    </xdr:sp>
    <xdr:clientData/>
  </xdr:twoCellAnchor>
  <xdr:twoCellAnchor>
    <xdr:from>
      <xdr:col>18</xdr:col>
      <xdr:colOff>438150</xdr:colOff>
      <xdr:row>25</xdr:row>
      <xdr:rowOff>66675</xdr:rowOff>
    </xdr:from>
    <xdr:to>
      <xdr:col>19</xdr:col>
      <xdr:colOff>472440</xdr:colOff>
      <xdr:row>27</xdr:row>
      <xdr:rowOff>85725</xdr:rowOff>
    </xdr:to>
    <xdr:sp macro="" textlink="Processing!I2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8067675" y="6162675"/>
          <a:ext cx="64389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50CAAC31-B1B9-40CD-8E84-C43CB1550981}" type="TxLink">
            <a:rPr lang="en-US" sz="1800" b="0" i="0" u="none" strike="noStrike">
              <a:ln>
                <a:noFill/>
              </a:ln>
              <a:solidFill>
                <a:srgbClr val="CF1BC3"/>
              </a:solidFill>
              <a:latin typeface="Calibri"/>
              <a:cs typeface="Calibri"/>
            </a:rPr>
            <a:pPr algn="ctr"/>
            <a:t>81%</a:t>
          </a:fld>
          <a:endParaRPr lang="ru-RU" sz="1400">
            <a:ln>
              <a:noFill/>
            </a:ln>
            <a:solidFill>
              <a:srgbClr val="CF1BC3"/>
            </a:solidFill>
          </a:endParaRPr>
        </a:p>
      </xdr:txBody>
    </xdr:sp>
    <xdr:clientData/>
  </xdr:twoCellAnchor>
  <xdr:twoCellAnchor>
    <xdr:from>
      <xdr:col>19</xdr:col>
      <xdr:colOff>333375</xdr:colOff>
      <xdr:row>25</xdr:row>
      <xdr:rowOff>104775</xdr:rowOff>
    </xdr:from>
    <xdr:to>
      <xdr:col>20</xdr:col>
      <xdr:colOff>367665</xdr:colOff>
      <xdr:row>27</xdr:row>
      <xdr:rowOff>123825</xdr:rowOff>
    </xdr:to>
    <xdr:sp macro="" textlink="Processing!G2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8572500" y="6200775"/>
          <a:ext cx="64389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CC142DF5-0700-426E-BDC6-E93ED669D363}" type="TxLink">
            <a:rPr lang="en-US" sz="1800" b="0" i="0" u="none" strike="noStrike">
              <a:ln>
                <a:noFill/>
              </a:ln>
              <a:solidFill>
                <a:srgbClr val="8E1DCB"/>
              </a:solidFill>
              <a:latin typeface="Calibri"/>
              <a:cs typeface="Calibri"/>
            </a:rPr>
            <a:pPr algn="ctr"/>
            <a:t>19%</a:t>
          </a:fld>
          <a:endParaRPr lang="ru-RU" sz="1800">
            <a:ln>
              <a:noFill/>
            </a:ln>
            <a:solidFill>
              <a:srgbClr val="8E1DCB"/>
            </a:solidFill>
          </a:endParaRPr>
        </a:p>
      </xdr:txBody>
    </xdr:sp>
    <xdr:clientData/>
  </xdr:twoCellAnchor>
  <xdr:twoCellAnchor>
    <xdr:from>
      <xdr:col>19</xdr:col>
      <xdr:colOff>323850</xdr:colOff>
      <xdr:row>25</xdr:row>
      <xdr:rowOff>114300</xdr:rowOff>
    </xdr:from>
    <xdr:to>
      <xdr:col>19</xdr:col>
      <xdr:colOff>466725</xdr:colOff>
      <xdr:row>27</xdr:row>
      <xdr:rowOff>76200</xdr:rowOff>
    </xdr:to>
    <xdr:cxnSp macro="">
      <xdr:nvCxnSpPr>
        <xdr:cNvPr id="22" name="Прямая соединительная линия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8562975" y="6210300"/>
          <a:ext cx="142875" cy="32385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606254</xdr:colOff>
      <xdr:row>12</xdr:row>
      <xdr:rowOff>340659</xdr:rowOff>
    </xdr:from>
    <xdr:to>
      <xdr:col>28</xdr:col>
      <xdr:colOff>480060</xdr:colOff>
      <xdr:row>32</xdr:row>
      <xdr:rowOff>171256</xdr:rowOff>
    </xdr:to>
    <xdr:sp macro="" textlink="">
      <xdr:nvSpPr>
        <xdr:cNvPr id="64" name="Прямоугольник: скругленные углы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10641794" y="3899199"/>
          <a:ext cx="3531406" cy="3663457"/>
        </a:xfrm>
        <a:prstGeom prst="roundRect">
          <a:avLst>
            <a:gd name="adj" fmla="val 5262"/>
          </a:avLst>
        </a:prstGeom>
        <a:solidFill>
          <a:srgbClr val="0E142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38100</xdr:colOff>
      <xdr:row>13</xdr:row>
      <xdr:rowOff>19050</xdr:rowOff>
    </xdr:from>
    <xdr:to>
      <xdr:col>28</xdr:col>
      <xdr:colOff>428725</xdr:colOff>
      <xdr:row>32</xdr:row>
      <xdr:rowOff>114299</xdr:rowOff>
    </xdr:to>
    <xdr:graphicFrame macro="">
      <xdr:nvGraphicFramePr>
        <xdr:cNvPr id="63" name="Диаграмма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</xdr:row>
          <xdr:rowOff>175260</xdr:rowOff>
        </xdr:from>
        <xdr:to>
          <xdr:col>29</xdr:col>
          <xdr:colOff>190500</xdr:colOff>
          <xdr:row>4</xdr:row>
          <xdr:rowOff>182880</xdr:rowOff>
        </xdr:to>
        <xdr:sp macro="" textlink="">
          <xdr:nvSpPr>
            <xdr:cNvPr id="1044" name="Group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23</xdr:col>
      <xdr:colOff>9653</xdr:colOff>
      <xdr:row>4</xdr:row>
      <xdr:rowOff>170330</xdr:rowOff>
    </xdr:from>
    <xdr:to>
      <xdr:col>28</xdr:col>
      <xdr:colOff>493059</xdr:colOff>
      <xdr:row>12</xdr:row>
      <xdr:rowOff>125507</xdr:rowOff>
    </xdr:to>
    <xdr:sp macro="" textlink="">
      <xdr:nvSpPr>
        <xdr:cNvPr id="70" name="Прямоугольник: скругленные углы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0677653" y="950259"/>
          <a:ext cx="3531406" cy="2707342"/>
        </a:xfrm>
        <a:prstGeom prst="roundRect">
          <a:avLst>
            <a:gd name="adj" fmla="val 5262"/>
          </a:avLst>
        </a:prstGeom>
        <a:solidFill>
          <a:srgbClr val="0E142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80682</xdr:colOff>
      <xdr:row>5</xdr:row>
      <xdr:rowOff>53788</xdr:rowOff>
    </xdr:from>
    <xdr:to>
      <xdr:col>28</xdr:col>
      <xdr:colOff>470682</xdr:colOff>
      <xdr:row>12</xdr:row>
      <xdr:rowOff>17930</xdr:rowOff>
    </xdr:to>
    <xdr:graphicFrame macro="">
      <xdr:nvGraphicFramePr>
        <xdr:cNvPr id="69" name="Диаграмма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0</xdr:row>
      <xdr:rowOff>0</xdr:rowOff>
    </xdr:from>
    <xdr:to>
      <xdr:col>22</xdr:col>
      <xdr:colOff>524493</xdr:colOff>
      <xdr:row>3</xdr:row>
      <xdr:rowOff>85366</xdr:rowOff>
    </xdr:to>
    <xdr:sp macro="" textlink="">
      <xdr:nvSpPr>
        <xdr:cNvPr id="71" name="Прямоугольник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3962400" y="0"/>
          <a:ext cx="6620493" cy="6232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600">
              <a:ln w="12700">
                <a:noFill/>
                <a:prstDash val="solid"/>
              </a:ln>
              <a:gradFill>
                <a:gsLst>
                  <a:gs pos="67000">
                    <a:srgbClr val="CD1BFD"/>
                  </a:gs>
                  <a:gs pos="20000">
                    <a:srgbClr val="66FFFF"/>
                  </a:gs>
                  <a:gs pos="100000">
                    <a:srgbClr val="B002E0"/>
                  </a:gs>
                </a:gsLst>
                <a:lin ang="0" scaled="0"/>
              </a:gradFill>
              <a:latin typeface="Arial" panose="020B0604020202020204" pitchFamily="34" charset="0"/>
              <a:cs typeface="Arial" panose="020B0604020202020204" pitchFamily="34" charset="0"/>
            </a:rPr>
            <a:t>ADDED VALUE REPORT</a:t>
          </a:r>
          <a:endParaRPr lang="ru-RU" sz="3600">
            <a:ln w="12700">
              <a:noFill/>
              <a:prstDash val="solid"/>
            </a:ln>
            <a:gradFill>
              <a:gsLst>
                <a:gs pos="67000">
                  <a:srgbClr val="CD1BFD"/>
                </a:gs>
                <a:gs pos="20000">
                  <a:srgbClr val="66FFFF"/>
                </a:gs>
                <a:gs pos="100000">
                  <a:srgbClr val="B002E0"/>
                </a:gs>
              </a:gsLst>
              <a:lin ang="0" scaled="0"/>
            </a:gra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290407</xdr:colOff>
      <xdr:row>5</xdr:row>
      <xdr:rowOff>139981</xdr:rowOff>
    </xdr:from>
    <xdr:to>
      <xdr:col>19</xdr:col>
      <xdr:colOff>419947</xdr:colOff>
      <xdr:row>5</xdr:row>
      <xdr:rowOff>269417</xdr:rowOff>
    </xdr:to>
    <xdr:sp macro="" textlink="">
      <xdr:nvSpPr>
        <xdr:cNvPr id="65" name="Овал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8497147" y="1138201"/>
          <a:ext cx="129540" cy="129436"/>
        </a:xfrm>
        <a:prstGeom prst="ellipse">
          <a:avLst/>
        </a:prstGeom>
        <a:gradFill flip="none" rotWithShape="1">
          <a:gsLst>
            <a:gs pos="11000">
              <a:srgbClr val="E795FD"/>
            </a:gs>
            <a:gs pos="67000">
              <a:srgbClr val="7030A0"/>
            </a:gs>
          </a:gsLst>
          <a:path path="circle">
            <a:fillToRect l="50000" t="50000" r="50000" b="50000"/>
          </a:path>
          <a:tileRect/>
        </a:gradFill>
        <a:ln>
          <a:solidFill>
            <a:srgbClr val="8203A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table.com/en/templates/interactive-calendar-with-visualiza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table.com/en/templates/interactive-calendar-with-visualiz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xceltable.com/en/templates/interactive-calendar-with-visual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X152"/>
  <sheetViews>
    <sheetView showRowColHeaders="0" tabSelected="1" topLeftCell="A25" zoomScaleNormal="100" workbookViewId="0">
      <selection activeCell="C36" sqref="C36"/>
    </sheetView>
  </sheetViews>
  <sheetFormatPr defaultRowHeight="14.4" x14ac:dyDescent="0.3"/>
  <cols>
    <col min="1" max="1" width="10.5546875" customWidth="1"/>
    <col min="2" max="2" width="2.33203125" customWidth="1"/>
    <col min="3" max="3" width="5.109375" customWidth="1"/>
    <col min="4" max="4" width="2.88671875" customWidth="1"/>
    <col min="5" max="11" width="4.6640625" customWidth="1"/>
    <col min="12" max="12" width="3.88671875" customWidth="1"/>
  </cols>
  <sheetData>
    <row r="1" spans="1:50" s="6" customFormat="1" x14ac:dyDescent="0.3"/>
    <row r="2" spans="1:50" s="6" customFormat="1" x14ac:dyDescent="0.3"/>
    <row r="3" spans="1:50" s="6" customFormat="1" x14ac:dyDescent="0.3"/>
    <row r="4" spans="1:50" s="6" customFormat="1" ht="19.2" customHeight="1" x14ac:dyDescent="0.3">
      <c r="E4" s="10"/>
      <c r="F4" s="11" t="s">
        <v>22</v>
      </c>
      <c r="H4" s="12"/>
      <c r="I4" s="10" t="s">
        <v>23</v>
      </c>
      <c r="Y4" s="53"/>
      <c r="AA4" s="32"/>
    </row>
    <row r="5" spans="1:50" ht="16.2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26.25" customHeight="1" x14ac:dyDescent="0.3">
      <c r="A6" s="6"/>
      <c r="B6" s="6"/>
      <c r="C6" s="48"/>
      <c r="D6" s="38"/>
      <c r="E6" s="55">
        <f>Calendar!J2</f>
        <v>2021</v>
      </c>
      <c r="F6" s="55"/>
      <c r="G6" s="38"/>
      <c r="H6" s="38"/>
      <c r="I6" s="38"/>
      <c r="J6" s="39"/>
      <c r="K6" s="40" t="str">
        <f>CHOOSE(Calendar!A2,"January", "February", "March", "April", "May", "June", "July", "August", "September", "October", "November", "December")</f>
        <v>June</v>
      </c>
      <c r="L6" s="3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s="5" customFormat="1" ht="23.25" customHeight="1" x14ac:dyDescent="0.3">
      <c r="A7" s="7"/>
      <c r="B7" s="7"/>
      <c r="C7" s="49" t="s">
        <v>20</v>
      </c>
      <c r="D7" s="41"/>
      <c r="E7" s="42" t="str">
        <f>Calendar!B11</f>
        <v>MO</v>
      </c>
      <c r="F7" s="42" t="str">
        <f>Calendar!B12</f>
        <v>TU</v>
      </c>
      <c r="G7" s="42" t="str">
        <f>Calendar!B13</f>
        <v>WE</v>
      </c>
      <c r="H7" s="42" t="str">
        <f>Calendar!B14</f>
        <v>TH</v>
      </c>
      <c r="I7" s="42" t="str">
        <f>Calendar!B15</f>
        <v>FR</v>
      </c>
      <c r="J7" s="42" t="str">
        <f>Calendar!B16</f>
        <v>SA</v>
      </c>
      <c r="K7" s="43" t="str">
        <f>Calendar!B17</f>
        <v>SU</v>
      </c>
      <c r="L7" s="4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30.75" customHeight="1" x14ac:dyDescent="0.3">
      <c r="A8" s="6"/>
      <c r="B8" s="6"/>
      <c r="C8" s="50" t="s">
        <v>9</v>
      </c>
      <c r="D8" s="41"/>
      <c r="E8" s="45" t="str">
        <f t="array" ref="E8:K13">IF(MONTH(Calendar)=MONTH(Calendar!B6),DAY(Calendar),"")</f>
        <v/>
      </c>
      <c r="F8" s="41">
        <v>1</v>
      </c>
      <c r="G8" s="41">
        <v>2</v>
      </c>
      <c r="H8" s="41">
        <v>3</v>
      </c>
      <c r="I8" s="41">
        <v>4</v>
      </c>
      <c r="J8" s="45">
        <v>5</v>
      </c>
      <c r="K8" s="46">
        <v>6</v>
      </c>
      <c r="L8" s="3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30.75" customHeight="1" x14ac:dyDescent="0.3">
      <c r="A9" s="6"/>
      <c r="B9" s="6"/>
      <c r="C9" s="50" t="s">
        <v>10</v>
      </c>
      <c r="D9" s="41"/>
      <c r="E9" s="45">
        <v>7</v>
      </c>
      <c r="F9" s="41">
        <v>8</v>
      </c>
      <c r="G9" s="41">
        <v>9</v>
      </c>
      <c r="H9" s="41">
        <v>10</v>
      </c>
      <c r="I9" s="41">
        <v>11</v>
      </c>
      <c r="J9" s="45">
        <v>12</v>
      </c>
      <c r="K9" s="46">
        <v>13</v>
      </c>
      <c r="L9" s="3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 t="s">
        <v>61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30.75" customHeight="1" x14ac:dyDescent="0.3">
      <c r="A10" s="6"/>
      <c r="B10" s="6"/>
      <c r="C10" s="50" t="s">
        <v>11</v>
      </c>
      <c r="D10" s="41"/>
      <c r="E10" s="45">
        <v>14</v>
      </c>
      <c r="F10" s="41">
        <v>15</v>
      </c>
      <c r="G10" s="41">
        <v>16</v>
      </c>
      <c r="H10" s="41">
        <v>17</v>
      </c>
      <c r="I10" s="41">
        <v>18</v>
      </c>
      <c r="J10" s="45">
        <v>19</v>
      </c>
      <c r="K10" s="46">
        <v>20</v>
      </c>
      <c r="L10" s="3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 ht="30.75" customHeight="1" x14ac:dyDescent="0.3">
      <c r="A11" s="6"/>
      <c r="B11" s="6"/>
      <c r="C11" s="50" t="s">
        <v>12</v>
      </c>
      <c r="D11" s="41"/>
      <c r="E11" s="45">
        <v>21</v>
      </c>
      <c r="F11" s="41">
        <v>22</v>
      </c>
      <c r="G11" s="41">
        <v>23</v>
      </c>
      <c r="H11" s="41">
        <v>24</v>
      </c>
      <c r="I11" s="41">
        <v>25</v>
      </c>
      <c r="J11" s="45">
        <v>26</v>
      </c>
      <c r="K11" s="46">
        <v>27</v>
      </c>
      <c r="L11" s="3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 ht="30.75" customHeight="1" x14ac:dyDescent="0.3">
      <c r="A12" s="6"/>
      <c r="B12" s="6"/>
      <c r="C12" s="50" t="s">
        <v>13</v>
      </c>
      <c r="D12" s="41"/>
      <c r="E12" s="45">
        <v>28</v>
      </c>
      <c r="F12" s="41">
        <v>29</v>
      </c>
      <c r="G12" s="41">
        <v>30</v>
      </c>
      <c r="H12" s="41" t="str">
        <v/>
      </c>
      <c r="I12" s="41" t="str">
        <v/>
      </c>
      <c r="J12" s="45" t="str">
        <v/>
      </c>
      <c r="K12" s="46" t="str">
        <v/>
      </c>
      <c r="L12" s="47"/>
      <c r="M12" s="8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 ht="30.75" customHeight="1" x14ac:dyDescent="0.3">
      <c r="A13" s="6"/>
      <c r="B13" s="6"/>
      <c r="C13" s="50" t="s">
        <v>14</v>
      </c>
      <c r="D13" s="41"/>
      <c r="E13" s="45" t="str">
        <v/>
      </c>
      <c r="F13" s="41" t="str">
        <v/>
      </c>
      <c r="G13" s="41" t="str">
        <v/>
      </c>
      <c r="H13" s="41" t="str">
        <v/>
      </c>
      <c r="I13" s="41" t="str">
        <v/>
      </c>
      <c r="J13" s="45" t="str">
        <v/>
      </c>
      <c r="K13" s="46" t="str">
        <v/>
      </c>
      <c r="L13" s="3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 ht="12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</row>
    <row r="15" spans="1:50" ht="14.4" customHeight="1" x14ac:dyDescent="0.3">
      <c r="A15" s="6"/>
      <c r="B15" s="6"/>
      <c r="C15" s="62" t="s">
        <v>16</v>
      </c>
      <c r="D15" s="63"/>
      <c r="E15" s="64"/>
      <c r="F15" s="56" t="s">
        <v>15</v>
      </c>
      <c r="G15" s="57"/>
      <c r="H15" s="58"/>
      <c r="I15" s="68" t="s">
        <v>45</v>
      </c>
      <c r="J15" s="69"/>
      <c r="K15" s="69"/>
      <c r="L15" s="69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 ht="14.4" customHeight="1" x14ac:dyDescent="0.3">
      <c r="A16" s="6"/>
      <c r="B16" s="6"/>
      <c r="C16" s="65"/>
      <c r="D16" s="66"/>
      <c r="E16" s="67"/>
      <c r="F16" s="59"/>
      <c r="G16" s="60"/>
      <c r="H16" s="61"/>
      <c r="I16" s="68"/>
      <c r="J16" s="69"/>
      <c r="K16" s="69"/>
      <c r="L16" s="69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 ht="14.4" customHeight="1" x14ac:dyDescent="0.3">
      <c r="A17" s="6"/>
      <c r="B17" s="6"/>
      <c r="C17" s="14"/>
      <c r="D17" s="14"/>
      <c r="E17" s="14"/>
      <c r="F17" s="15"/>
      <c r="G17" s="15"/>
      <c r="H17" s="15"/>
      <c r="I17" s="13"/>
      <c r="J17" s="13"/>
      <c r="K17" s="13"/>
      <c r="L17" s="1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 x14ac:dyDescent="0.3">
      <c r="A18" s="6"/>
      <c r="B18" s="6"/>
      <c r="C18" s="71" t="s">
        <v>17</v>
      </c>
      <c r="D18" s="71"/>
      <c r="E18" s="71"/>
      <c r="F18" s="72" t="s">
        <v>18</v>
      </c>
      <c r="G18" s="72"/>
      <c r="H18" s="72"/>
      <c r="I18" s="72"/>
      <c r="J18" s="73" t="s">
        <v>19</v>
      </c>
      <c r="K18" s="73"/>
      <c r="L18" s="7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 x14ac:dyDescent="0.3">
      <c r="A19" s="6"/>
      <c r="B19" s="74">
        <f>Calendar!B5</f>
        <v>14</v>
      </c>
      <c r="C19" s="74"/>
      <c r="D19" s="74"/>
      <c r="E19" s="6"/>
      <c r="F19" s="74">
        <f>Calendar!B4</f>
        <v>10</v>
      </c>
      <c r="G19" s="74"/>
      <c r="H19" s="74"/>
      <c r="I19" s="6"/>
      <c r="J19" s="70">
        <f>Calendar!H9</f>
        <v>4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 x14ac:dyDescent="0.3">
      <c r="A20" s="6"/>
      <c r="B20" s="74"/>
      <c r="C20" s="74"/>
      <c r="D20" s="74"/>
      <c r="E20" s="6"/>
      <c r="F20" s="74"/>
      <c r="G20" s="74"/>
      <c r="H20" s="74"/>
      <c r="I20" s="6"/>
      <c r="J20" s="70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 x14ac:dyDescent="0.3">
      <c r="A21" s="6"/>
      <c r="B21" s="74"/>
      <c r="C21" s="74"/>
      <c r="D21" s="74"/>
      <c r="E21" s="6"/>
      <c r="F21" s="74"/>
      <c r="G21" s="74"/>
      <c r="H21" s="74"/>
      <c r="I21" s="6"/>
      <c r="J21" s="7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29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34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29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21" x14ac:dyDescent="0.4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21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54"/>
      <c r="N40" s="54"/>
      <c r="O40" s="54"/>
      <c r="P40" s="54"/>
      <c r="Q40" s="54"/>
      <c r="R40" s="54"/>
      <c r="S40" s="54"/>
      <c r="T40" s="54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50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x14ac:dyDescent="0.3"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x14ac:dyDescent="0.3"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x14ac:dyDescent="0.3"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3:50" x14ac:dyDescent="0.3"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3:50" x14ac:dyDescent="0.3"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3:50" x14ac:dyDescent="0.3"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3:50" x14ac:dyDescent="0.3"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3:50" x14ac:dyDescent="0.3"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3:50" x14ac:dyDescent="0.3"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3:50" x14ac:dyDescent="0.3"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3:50" x14ac:dyDescent="0.3"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3:50" x14ac:dyDescent="0.3"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3:50" x14ac:dyDescent="0.3"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3:50" x14ac:dyDescent="0.3"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3:50" x14ac:dyDescent="0.3"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3:50" x14ac:dyDescent="0.3"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3:50" x14ac:dyDescent="0.3"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3:50" x14ac:dyDescent="0.3"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3:50" x14ac:dyDescent="0.3"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3:50" x14ac:dyDescent="0.3"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3:50" x14ac:dyDescent="0.3"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3:50" x14ac:dyDescent="0.3"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3:50" x14ac:dyDescent="0.3"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3:50" x14ac:dyDescent="0.3"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3:50" x14ac:dyDescent="0.3"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3:50" x14ac:dyDescent="0.3"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3:50" x14ac:dyDescent="0.3"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3:50" x14ac:dyDescent="0.3"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3:50" x14ac:dyDescent="0.3"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3:50" x14ac:dyDescent="0.3"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3:50" x14ac:dyDescent="0.3"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3:50" x14ac:dyDescent="0.3"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3:50" x14ac:dyDescent="0.3"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3:50" x14ac:dyDescent="0.3"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3:50" x14ac:dyDescent="0.3"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3:50" x14ac:dyDescent="0.3"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3:50" x14ac:dyDescent="0.3"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3:50" x14ac:dyDescent="0.3"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3:50" x14ac:dyDescent="0.3"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3:50" x14ac:dyDescent="0.3"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3:50" x14ac:dyDescent="0.3"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3:50" x14ac:dyDescent="0.3"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3:50" x14ac:dyDescent="0.3"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3:50" x14ac:dyDescent="0.3"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3:50" x14ac:dyDescent="0.3"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3:50" x14ac:dyDescent="0.3"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3:50" x14ac:dyDescent="0.3"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3:50" x14ac:dyDescent="0.3"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3:50" x14ac:dyDescent="0.3"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3:50" x14ac:dyDescent="0.3"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3:50" x14ac:dyDescent="0.3"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3:50" x14ac:dyDescent="0.3"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3:50" x14ac:dyDescent="0.3"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3:50" x14ac:dyDescent="0.3"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3:50" x14ac:dyDescent="0.3"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3:50" x14ac:dyDescent="0.3"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3:50" x14ac:dyDescent="0.3"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3:50" x14ac:dyDescent="0.3"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3:50" x14ac:dyDescent="0.3"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3:50" x14ac:dyDescent="0.3"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3:50" x14ac:dyDescent="0.3"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3:50" x14ac:dyDescent="0.3"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3:50" x14ac:dyDescent="0.3"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3:50" x14ac:dyDescent="0.3"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3:50" x14ac:dyDescent="0.3"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3:50" x14ac:dyDescent="0.3"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3:50" x14ac:dyDescent="0.3"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3:50" x14ac:dyDescent="0.3"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3:50" x14ac:dyDescent="0.3"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3:50" x14ac:dyDescent="0.3"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3:50" x14ac:dyDescent="0.3"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3:50" x14ac:dyDescent="0.3"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3:50" x14ac:dyDescent="0.3"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3:50" x14ac:dyDescent="0.3"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3:50" x14ac:dyDescent="0.3"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3:50" x14ac:dyDescent="0.3"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3:50" x14ac:dyDescent="0.3"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3:50" x14ac:dyDescent="0.3"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3:50" x14ac:dyDescent="0.3"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3:50" x14ac:dyDescent="0.3"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3:50" x14ac:dyDescent="0.3"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3:50" x14ac:dyDescent="0.3"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3:50" x14ac:dyDescent="0.3"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3:50" x14ac:dyDescent="0.3"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3:50" x14ac:dyDescent="0.3"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3:50" x14ac:dyDescent="0.3"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3:50" x14ac:dyDescent="0.3"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3:50" x14ac:dyDescent="0.3"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3:50" x14ac:dyDescent="0.3"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3:50" x14ac:dyDescent="0.3"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3:50" x14ac:dyDescent="0.3"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</sheetData>
  <mergeCells count="10">
    <mergeCell ref="E6:F6"/>
    <mergeCell ref="F15:H16"/>
    <mergeCell ref="C15:E16"/>
    <mergeCell ref="I15:L16"/>
    <mergeCell ref="J19:J21"/>
    <mergeCell ref="C18:E18"/>
    <mergeCell ref="F18:I18"/>
    <mergeCell ref="J18:L18"/>
    <mergeCell ref="F19:H21"/>
    <mergeCell ref="B19:D2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Spinner 4">
              <controlPr defaultSize="0" autoPict="0">
                <anchor moveWithCells="1" sizeWithCells="1">
                  <from>
                    <xdr:col>2</xdr:col>
                    <xdr:colOff>22860</xdr:colOff>
                    <xdr:row>23</xdr:row>
                    <xdr:rowOff>160020</xdr:rowOff>
                  </from>
                  <to>
                    <xdr:col>3</xdr:col>
                    <xdr:colOff>167640</xdr:colOff>
                    <xdr:row>26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rop Down 5">
              <controlPr defaultSize="0" autoLine="0" autoPict="0">
                <anchor moveWithCells="1">
                  <from>
                    <xdr:col>6</xdr:col>
                    <xdr:colOff>220980</xdr:colOff>
                    <xdr:row>23</xdr:row>
                    <xdr:rowOff>160020</xdr:rowOff>
                  </from>
                  <to>
                    <xdr:col>11</xdr:col>
                    <xdr:colOff>259080</xdr:colOff>
                    <xdr:row>26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Option Button 10">
              <controlPr defaultSize="0" autoFill="0" autoLine="0" autoPict="0">
                <anchor moveWithCells="1">
                  <from>
                    <xdr:col>4</xdr:col>
                    <xdr:colOff>167640</xdr:colOff>
                    <xdr:row>14</xdr:row>
                    <xdr:rowOff>0</xdr:rowOff>
                  </from>
                  <to>
                    <xdr:col>7</xdr:col>
                    <xdr:colOff>236220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Option Button 11">
              <controlPr defaultSize="0" autoFill="0" autoLine="0" autoPict="0">
                <anchor moveWithCells="1">
                  <from>
                    <xdr:col>8</xdr:col>
                    <xdr:colOff>152400</xdr:colOff>
                    <xdr:row>14</xdr:row>
                    <xdr:rowOff>0</xdr:rowOff>
                  </from>
                  <to>
                    <xdr:col>11</xdr:col>
                    <xdr:colOff>76200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Spinner 12">
              <controlPr defaultSize="0" autoPict="0">
                <anchor moveWithCells="1" sizeWithCells="1">
                  <from>
                    <xdr:col>7</xdr:col>
                    <xdr:colOff>129540</xdr:colOff>
                    <xdr:row>18</xdr:row>
                    <xdr:rowOff>53340</xdr:rowOff>
                  </from>
                  <to>
                    <xdr:col>8</xdr:col>
                    <xdr:colOff>304800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Spinner 13">
              <controlPr defaultSize="0" autoPict="0">
                <anchor moveWithCells="1" sizeWithCells="1">
                  <from>
                    <xdr:col>10</xdr:col>
                    <xdr:colOff>76200</xdr:colOff>
                    <xdr:row>18</xdr:row>
                    <xdr:rowOff>53340</xdr:rowOff>
                  </from>
                  <to>
                    <xdr:col>11</xdr:col>
                    <xdr:colOff>251460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Drop Down 14">
              <controlPr defaultSize="0" autoLine="0" autoPict="0">
                <anchor moveWithCells="1">
                  <from>
                    <xdr:col>6</xdr:col>
                    <xdr:colOff>213360</xdr:colOff>
                    <xdr:row>29</xdr:row>
                    <xdr:rowOff>129540</xdr:rowOff>
                  </from>
                  <to>
                    <xdr:col>11</xdr:col>
                    <xdr:colOff>259080</xdr:colOff>
                    <xdr:row>32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Spinner 15">
              <controlPr defaultSize="0" autoPict="0">
                <anchor moveWithCells="1" sizeWithCells="1">
                  <from>
                    <xdr:col>2</xdr:col>
                    <xdr:colOff>22860</xdr:colOff>
                    <xdr:row>29</xdr:row>
                    <xdr:rowOff>121920</xdr:rowOff>
                  </from>
                  <to>
                    <xdr:col>3</xdr:col>
                    <xdr:colOff>160020</xdr:colOff>
                    <xdr:row>32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2" name="Group Box 16">
              <controlPr defaultSize="0" autoFill="0" autoPict="0">
                <anchor moveWithCells="1">
                  <from>
                    <xdr:col>3</xdr:col>
                    <xdr:colOff>22860</xdr:colOff>
                    <xdr:row>2</xdr:row>
                    <xdr:rowOff>38100</xdr:rowOff>
                  </from>
                  <to>
                    <xdr:col>10</xdr:col>
                    <xdr:colOff>190500</xdr:colOff>
                    <xdr:row>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Option Button 17">
              <controlPr defaultSize="0" autoFill="0" autoLine="0" autoPict="0">
                <anchor moveWithCells="1">
                  <from>
                    <xdr:col>4</xdr:col>
                    <xdr:colOff>114300</xdr:colOff>
                    <xdr:row>3</xdr:row>
                    <xdr:rowOff>22860</xdr:rowOff>
                  </from>
                  <to>
                    <xdr:col>6</xdr:col>
                    <xdr:colOff>167640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Option Button 18">
              <controlPr defaultSize="0" autoFill="0" autoLine="0" autoPict="0">
                <anchor moveWithCells="1">
                  <from>
                    <xdr:col>7</xdr:col>
                    <xdr:colOff>99060</xdr:colOff>
                    <xdr:row>3</xdr:row>
                    <xdr:rowOff>22860</xdr:rowOff>
                  </from>
                  <to>
                    <xdr:col>9</xdr:col>
                    <xdr:colOff>152400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Spinner 19">
              <controlPr defaultSize="0" autoPict="0">
                <anchor moveWithCells="1" sizeWithCells="1">
                  <from>
                    <xdr:col>4</xdr:col>
                    <xdr:colOff>7620</xdr:colOff>
                    <xdr:row>18</xdr:row>
                    <xdr:rowOff>53340</xdr:rowOff>
                  </from>
                  <to>
                    <xdr:col>5</xdr:col>
                    <xdr:colOff>182880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Group Box 20">
              <controlPr defaultSize="0" autoFill="0" autoPict="0">
                <anchor moveWithCells="1">
                  <from>
                    <xdr:col>25</xdr:col>
                    <xdr:colOff>0</xdr:colOff>
                    <xdr:row>1</xdr:row>
                    <xdr:rowOff>175260</xdr:rowOff>
                  </from>
                  <to>
                    <xdr:col>29</xdr:col>
                    <xdr:colOff>190500</xdr:colOff>
                    <xdr:row>4</xdr:row>
                    <xdr:rowOff>182880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0" id="{DAD541FC-A2E6-47AC-8B96-5B2F6657EF7A}">
            <xm:f>IF(Calendar!$A$20=1,AND(E8&gt;=Calendar!$B$5,E8&lt;=Calendar!$B$8-1),AND(E8&gt;=DAY(Calendar!$I$10),E8&lt;=DAY(Calendar!$I$11)))</xm:f>
            <x14:dxf>
              <font>
                <color theme="0"/>
              </font>
              <fill>
                <patternFill>
                  <bgColor rgb="FF0099FF"/>
                </patternFill>
              </fill>
            </x14:dxf>
          </x14:cfRule>
          <xm:sqref>E8:K13</xm:sqref>
        </x14:conditionalFormatting>
        <x14:conditionalFormatting xmlns:xm="http://schemas.microsoft.com/office/excel/2006/main">
          <x14:cfRule type="expression" priority="15" id="{A0A3608D-1850-41D9-A2D7-D58C248B2719}">
            <xm:f>Calendar!$B$10=1</xm:f>
            <x14:dxf>
              <font>
                <color rgb="FFCD1BFD"/>
              </font>
            </x14:dxf>
          </x14:cfRule>
          <xm:sqref>F4</xm:sqref>
        </x14:conditionalFormatting>
        <x14:conditionalFormatting xmlns:xm="http://schemas.microsoft.com/office/excel/2006/main">
          <x14:cfRule type="expression" priority="14" id="{7957ADC8-34CC-4644-9AD2-CAED7C5EC08B}">
            <xm:f>Calendar!$B$10=2</xm:f>
            <x14:dxf>
              <font>
                <color rgb="FFCD1BFD"/>
              </font>
            </x14:dxf>
          </x14:cfRule>
          <xm:sqref>I4</xm:sqref>
        </x14:conditionalFormatting>
        <x14:conditionalFormatting xmlns:xm="http://schemas.microsoft.com/office/excel/2006/main">
          <x14:cfRule type="expression" priority="13" id="{9F5AAE35-40CA-4BE0-9718-C1329362875B}">
            <xm:f>Calendar!$A$20=1</xm:f>
            <x14:dxf>
              <font>
                <color rgb="FFCD1BFD"/>
              </font>
            </x14:dxf>
          </x14:cfRule>
          <xm:sqref>F15:H16</xm:sqref>
        </x14:conditionalFormatting>
        <x14:conditionalFormatting xmlns:xm="http://schemas.microsoft.com/office/excel/2006/main">
          <x14:cfRule type="expression" priority="12" id="{6DFBB82C-D319-457C-B03C-A684347099D2}">
            <xm:f>Calendar!$A$20=2</xm:f>
            <x14:dxf>
              <font>
                <color rgb="FF0099FF"/>
              </font>
            </x14:dxf>
          </x14:cfRule>
          <xm:sqref>I15:L16</xm:sqref>
        </x14:conditionalFormatting>
        <x14:conditionalFormatting xmlns:xm="http://schemas.microsoft.com/office/excel/2006/main">
          <x14:cfRule type="expression" priority="11" id="{D347B7CC-4062-4C2D-83F1-016056B8361A}">
            <xm:f>Calendar!$A$20=2</xm:f>
            <x14:dxf>
              <font>
                <color theme="1"/>
              </font>
            </x14:dxf>
          </x14:cfRule>
          <xm:sqref>C18:I18</xm:sqref>
        </x14:conditionalFormatting>
        <x14:conditionalFormatting xmlns:xm="http://schemas.microsoft.com/office/excel/2006/main">
          <x14:cfRule type="expression" priority="10" id="{252F819D-630F-4E4F-849F-937966E57D66}">
            <xm:f>Calendar!$A$20=1</xm:f>
            <x14:dxf>
              <font>
                <color theme="1"/>
              </font>
            </x14:dxf>
          </x14:cfRule>
          <xm:sqref>J18:L18</xm:sqref>
        </x14:conditionalFormatting>
        <x14:conditionalFormatting xmlns:xm="http://schemas.microsoft.com/office/excel/2006/main">
          <x14:cfRule type="expression" priority="9" id="{820B34DE-4909-4A31-95A9-9332591AD84C}">
            <xm:f>Calendar!$A$20=1</xm:f>
            <x14:dxf>
              <font>
                <color theme="1"/>
              </font>
            </x14:dxf>
          </x14:cfRule>
          <xm:sqref>J19:J21</xm:sqref>
        </x14:conditionalFormatting>
        <x14:conditionalFormatting xmlns:xm="http://schemas.microsoft.com/office/excel/2006/main">
          <x14:cfRule type="expression" priority="8" id="{B1C09DAC-8C0C-4CF2-B06F-DDA9B867B344}">
            <xm:f>Calendar!$A$20=2</xm:f>
            <x14:dxf>
              <font>
                <color theme="1"/>
              </font>
            </x14:dxf>
          </x14:cfRule>
          <xm:sqref>B19:H21</xm:sqref>
        </x14:conditionalFormatting>
        <x14:conditionalFormatting xmlns:xm="http://schemas.microsoft.com/office/excel/2006/main">
          <x14:cfRule type="expression" priority="7" id="{21159D2C-A138-4B81-B466-068A621A7E8D}">
            <xm:f>Calendar!$B$10=1</xm:f>
            <x14:dxf>
              <font>
                <color theme="0"/>
              </font>
            </x14:dxf>
          </x14:cfRule>
          <xm:sqref>J8:J13</xm:sqref>
        </x14:conditionalFormatting>
        <x14:conditionalFormatting xmlns:xm="http://schemas.microsoft.com/office/excel/2006/main">
          <x14:cfRule type="expression" priority="6" id="{E38DFA28-FBCA-4E36-9E14-E634F51E3CEA}">
            <xm:f>Calendar!$B$10=2</xm:f>
            <x14:dxf>
              <font>
                <color theme="0"/>
              </font>
            </x14:dxf>
          </x14:cfRule>
          <xm:sqref>E8:E13</xm:sqref>
        </x14:conditionalFormatting>
        <x14:conditionalFormatting xmlns:xm="http://schemas.microsoft.com/office/excel/2006/main">
          <x14:cfRule type="expression" priority="5" id="{9DD46D43-F5B0-492F-89A7-3DDA4222172E}">
            <xm:f>Calendar!$B$10=2</xm:f>
            <x14:dxf>
              <font>
                <color rgb="FFCD1BFD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4" id="{383C8216-DBE1-49AC-92A5-AF15264B3076}">
            <xm:f>Calendar!$B$10=1</xm:f>
            <x14:dxf>
              <font>
                <color rgb="FFCD1BFD"/>
              </font>
            </x14:dxf>
          </x14:cfRule>
          <xm:sqref>E7</xm:sqref>
        </x14:conditionalFormatting>
        <x14:conditionalFormatting xmlns:xm="http://schemas.microsoft.com/office/excel/2006/main">
          <x14:cfRule type="expression" priority="2" id="{9260317C-DD6C-4218-9E6C-55BD75038B40}">
            <xm:f>Calendar!$B$10=2</xm:f>
            <x14:dxf>
              <font>
                <color rgb="FFCD1BFD"/>
              </font>
            </x14:dxf>
          </x14:cfRule>
          <xm:sqref>Y4</xm:sqref>
        </x14:conditionalFormatting>
        <x14:conditionalFormatting xmlns:xm="http://schemas.microsoft.com/office/excel/2006/main">
          <x14:cfRule type="expression" priority="1" id="{A304DC2B-6547-423E-AC3C-A220D597B455}">
            <xm:f>Calendar!$B$10=2</xm:f>
            <x14:dxf>
              <font>
                <color rgb="FFCD1BFD"/>
              </font>
            </x14:dxf>
          </x14:cfRule>
          <xm:sqref>AA4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5E03-EBCB-4459-9241-1FA19AE02564}">
  <sheetPr codeName="Лист4"/>
  <dimension ref="A1:AM32"/>
  <sheetViews>
    <sheetView workbookViewId="0">
      <selection activeCell="T1" sqref="T1:AM1"/>
    </sheetView>
  </sheetViews>
  <sheetFormatPr defaultRowHeight="14.4" x14ac:dyDescent="0.3"/>
  <cols>
    <col min="4" max="4" width="10.109375" bestFit="1" customWidth="1"/>
    <col min="5" max="5" width="9.5546875" bestFit="1" customWidth="1"/>
    <col min="8" max="8" width="10.88671875" bestFit="1" customWidth="1"/>
    <col min="10" max="10" width="13.109375" customWidth="1"/>
    <col min="11" max="11" width="10.88671875" bestFit="1" customWidth="1"/>
    <col min="12" max="12" width="11.6640625" customWidth="1"/>
  </cols>
  <sheetData>
    <row r="1" spans="1:39" ht="30" x14ac:dyDescent="0.4">
      <c r="A1" s="26" t="s">
        <v>20</v>
      </c>
      <c r="B1" s="28" t="s">
        <v>51</v>
      </c>
      <c r="C1" s="28" t="s">
        <v>50</v>
      </c>
      <c r="D1" s="26" t="s">
        <v>5</v>
      </c>
      <c r="E1" s="31">
        <f ca="1">_xlfn.AGGREGATE(9,6,E2:E32)</f>
        <v>3366</v>
      </c>
      <c r="F1" s="31">
        <f ca="1">_xlfn.AGGREGATE(9,6,F2:F32)</f>
        <v>2714</v>
      </c>
      <c r="G1" s="35" t="s">
        <v>60</v>
      </c>
      <c r="I1" s="28" t="s">
        <v>50</v>
      </c>
      <c r="J1" s="35" t="s">
        <v>52</v>
      </c>
      <c r="K1" s="35" t="s">
        <v>57</v>
      </c>
      <c r="L1" s="35" t="s">
        <v>53</v>
      </c>
      <c r="M1" s="35" t="s">
        <v>54</v>
      </c>
      <c r="N1" s="35" t="s">
        <v>55</v>
      </c>
      <c r="O1" s="31">
        <f ca="1">_xlfn.AGGREGATE(9,6,O2:O32)</f>
        <v>946</v>
      </c>
      <c r="P1" s="31">
        <f t="shared" ref="P1:S1" ca="1" si="0">_xlfn.AGGREGATE(9,6,P2:P32)</f>
        <v>272</v>
      </c>
      <c r="Q1" s="31">
        <f t="shared" ca="1" si="0"/>
        <v>684</v>
      </c>
      <c r="R1" s="31">
        <f t="shared" ca="1" si="0"/>
        <v>293</v>
      </c>
      <c r="S1" s="31">
        <f t="shared" ca="1" si="0"/>
        <v>1171</v>
      </c>
      <c r="T1" s="75" t="s">
        <v>68</v>
      </c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</row>
    <row r="2" spans="1:39" x14ac:dyDescent="0.3">
      <c r="A2" s="27">
        <v>1</v>
      </c>
      <c r="B2">
        <f>INDEX(Data!$B$2:$C$1827,MATCH(D2,Data!$A$2:$A$1827,0),1)</f>
        <v>754</v>
      </c>
      <c r="C2">
        <f>INDEX(Data!$B$2:$C$1827,MATCH(D2,Data!$A$2:$A$1827,0),2)</f>
        <v>657</v>
      </c>
      <c r="D2" s="3">
        <f>DATE(Calendar!$J$2,Calendar!$A$2,A2)</f>
        <v>44348</v>
      </c>
      <c r="E2" t="e">
        <f ca="1">IF(AND(D2&gt;=Calendar!$B$22,D2&lt;=Calendar!$B$23),B2,NA())</f>
        <v>#N/A</v>
      </c>
      <c r="F2" t="e">
        <f ca="1">IF(AND(D2&gt;=Calendar!$B$22,D2&lt;=Calendar!$B$23),C2,NA())</f>
        <v>#N/A</v>
      </c>
      <c r="G2" s="30">
        <f ca="1">(E1-F1)/E1</f>
        <v>0.19370172311348782</v>
      </c>
      <c r="I2" s="33">
        <f ca="1">1-G2</f>
        <v>0.80629827688651212</v>
      </c>
      <c r="J2" cm="1">
        <f t="array" ref="J2">INDEX(Data!$D$2:$H$1827,MATCH($D2,Data!$A$2:$A$1827,0),COLUMN()-9)</f>
        <v>229</v>
      </c>
      <c r="K2" cm="1">
        <f t="array" ref="K2">INDEX(Data!$D$2:$H$1827,MATCH($D2,Data!$A$2:$A$1827,0),COLUMN()-9)</f>
        <v>66</v>
      </c>
      <c r="L2" cm="1">
        <f t="array" ref="L2">INDEX(Data!$D$2:$H$1827,MATCH($D2,Data!$A$2:$A$1827,0),COLUMN()-9)</f>
        <v>165</v>
      </c>
      <c r="M2" cm="1">
        <f t="array" ref="M2">INDEX(Data!$D$2:$H$1827,MATCH($D2,Data!$A$2:$A$1827,0),COLUMN()-9)</f>
        <v>56</v>
      </c>
      <c r="N2" cm="1">
        <f t="array" ref="N2">INDEX(Data!$D$2:$H$1827,MATCH($D2,Data!$A$2:$A$1827,0),COLUMN()-9)</f>
        <v>238</v>
      </c>
      <c r="O2" t="e">
        <f ca="1">IF(AND($D2&gt;=Calendar!$B$22,$D2&lt;=Calendar!$B$23),J2,NA())</f>
        <v>#N/A</v>
      </c>
      <c r="P2" t="e">
        <f ca="1">IF(AND($D2&gt;=Calendar!$B$22,$D2&lt;=Calendar!$B$23),K2,NA())</f>
        <v>#N/A</v>
      </c>
      <c r="Q2" t="e">
        <f ca="1">IF(AND($D2&gt;=Calendar!$B$22,$D2&lt;=Calendar!$B$23),L2,NA())</f>
        <v>#N/A</v>
      </c>
      <c r="R2" t="e">
        <f ca="1">IF(AND($D2&gt;=Calendar!$B$22,$D2&lt;=Calendar!$B$23),M2,NA())</f>
        <v>#N/A</v>
      </c>
      <c r="S2" t="e">
        <f ca="1">IF(AND($D2&gt;=Calendar!$B$22,$D2&lt;=Calendar!$B$23),N2,NA())</f>
        <v>#N/A</v>
      </c>
    </row>
    <row r="3" spans="1:39" x14ac:dyDescent="0.3">
      <c r="A3" s="27">
        <v>2</v>
      </c>
      <c r="B3">
        <f>INDEX(Data!$B$2:$C$1827,MATCH(D3,Data!$A$2:$A$1827,0),1)</f>
        <v>711</v>
      </c>
      <c r="C3">
        <f>INDEX(Data!$B$2:$C$1827,MATCH(D3,Data!$A$2:$A$1827,0),2)</f>
        <v>616</v>
      </c>
      <c r="D3" s="3">
        <f>DATE(Calendar!$J$2,Calendar!$A$2,A3)</f>
        <v>44349</v>
      </c>
      <c r="E3" t="e">
        <f ca="1">IF(AND(D3&gt;=Calendar!$B$22,D3&lt;=Calendar!$B$23),B3,NA())</f>
        <v>#N/A</v>
      </c>
      <c r="F3" t="e">
        <f ca="1">IF(AND(D3&gt;=Calendar!$B$22,D3&lt;=Calendar!$B$23),C3,NA())</f>
        <v>#N/A</v>
      </c>
      <c r="G3" s="26" t="s">
        <v>67</v>
      </c>
      <c r="H3" s="26" t="s">
        <v>66</v>
      </c>
      <c r="J3" cm="1">
        <f t="array" ref="J3">INDEX(Data!$D$2:$H$1827,MATCH($D3,Data!$A$2:$A$1827,0),COLUMN()-9)</f>
        <v>215</v>
      </c>
      <c r="K3" cm="1">
        <f t="array" ref="K3">INDEX(Data!$D$2:$H$1827,MATCH($D3,Data!$A$2:$A$1827,0),COLUMN()-9)</f>
        <v>62</v>
      </c>
      <c r="L3" cm="1">
        <f t="array" ref="L3">INDEX(Data!$D$2:$H$1827,MATCH($D3,Data!$A$2:$A$1827,0),COLUMN()-9)</f>
        <v>155</v>
      </c>
      <c r="M3" cm="1">
        <f t="array" ref="M3">INDEX(Data!$D$2:$H$1827,MATCH($D3,Data!$A$2:$A$1827,0),COLUMN()-9)</f>
        <v>53</v>
      </c>
      <c r="N3" cm="1">
        <f t="array" ref="N3">INDEX(Data!$D$2:$H$1827,MATCH($D3,Data!$A$2:$A$1827,0),COLUMN()-9)</f>
        <v>226</v>
      </c>
      <c r="O3" t="e">
        <f ca="1">IF(AND($D3&gt;=Calendar!$B$22,$D3&lt;=Calendar!$B$23),J3,NA())</f>
        <v>#N/A</v>
      </c>
      <c r="P3" t="e">
        <f ca="1">IF(AND($D3&gt;=Calendar!$B$22,$D3&lt;=Calendar!$B$23),K3,NA())</f>
        <v>#N/A</v>
      </c>
      <c r="Q3" t="e">
        <f ca="1">IF(AND($D3&gt;=Calendar!$B$22,$D3&lt;=Calendar!$B$23),L3,NA())</f>
        <v>#N/A</v>
      </c>
      <c r="R3" t="e">
        <f ca="1">IF(AND($D3&gt;=Calendar!$B$22,$D3&lt;=Calendar!$B$23),M3,NA())</f>
        <v>#N/A</v>
      </c>
      <c r="S3" t="e">
        <f ca="1">IF(AND($D3&gt;=Calendar!$B$22,$D3&lt;=Calendar!$B$23),N3,NA())</f>
        <v>#N/A</v>
      </c>
    </row>
    <row r="4" spans="1:39" x14ac:dyDescent="0.3">
      <c r="A4" s="27">
        <v>3</v>
      </c>
      <c r="B4">
        <f>INDEX(Data!$B$2:$C$1827,MATCH(D4,Data!$A$2:$A$1827,0),1)</f>
        <v>693</v>
      </c>
      <c r="C4">
        <f>INDEX(Data!$B$2:$C$1827,MATCH(D4,Data!$A$2:$A$1827,0),2)</f>
        <v>597</v>
      </c>
      <c r="D4" s="3">
        <f>DATE(Calendar!$J$2,Calendar!$A$2,A4)</f>
        <v>44350</v>
      </c>
      <c r="E4" t="e">
        <f ca="1">IF(AND(D4&gt;=Calendar!$B$22,D4&lt;=Calendar!$B$23),B4,NA())</f>
        <v>#N/A</v>
      </c>
      <c r="F4" t="e">
        <f ca="1">IF(AND(D4&gt;=Calendar!$B$22,D4&lt;=Calendar!$B$23),C4,NA())</f>
        <v>#N/A</v>
      </c>
      <c r="G4" s="52">
        <f ca="1">(E1-(E1-R1))/E1</f>
        <v>8.7046939988116454E-2</v>
      </c>
      <c r="H4" s="31">
        <f ca="1">E1-F1</f>
        <v>652</v>
      </c>
      <c r="I4" s="18"/>
      <c r="J4" cm="1">
        <f t="array" ref="J4">INDEX(Data!$D$2:$H$1827,MATCH($D4,Data!$A$2:$A$1827,0),COLUMN()-9)</f>
        <v>208</v>
      </c>
      <c r="K4" cm="1">
        <f t="array" ref="K4">INDEX(Data!$D$2:$H$1827,MATCH($D4,Data!$A$2:$A$1827,0),COLUMN()-9)</f>
        <v>60</v>
      </c>
      <c r="L4" cm="1">
        <f t="array" ref="L4">INDEX(Data!$D$2:$H$1827,MATCH($D4,Data!$A$2:$A$1827,0),COLUMN()-9)</f>
        <v>150</v>
      </c>
      <c r="M4" cm="1">
        <f t="array" ref="M4">INDEX(Data!$D$2:$H$1827,MATCH($D4,Data!$A$2:$A$1827,0),COLUMN()-9)</f>
        <v>53</v>
      </c>
      <c r="N4" cm="1">
        <f t="array" ref="N4">INDEX(Data!$D$2:$H$1827,MATCH($D4,Data!$A$2:$A$1827,0),COLUMN()-9)</f>
        <v>222</v>
      </c>
      <c r="O4" t="e">
        <f ca="1">IF(AND($D4&gt;=Calendar!$B$22,$D4&lt;=Calendar!$B$23),J4,NA())</f>
        <v>#N/A</v>
      </c>
      <c r="P4" t="e">
        <f ca="1">IF(AND($D4&gt;=Calendar!$B$22,$D4&lt;=Calendar!$B$23),K4,NA())</f>
        <v>#N/A</v>
      </c>
      <c r="Q4" t="e">
        <f ca="1">IF(AND($D4&gt;=Calendar!$B$22,$D4&lt;=Calendar!$B$23),L4,NA())</f>
        <v>#N/A</v>
      </c>
      <c r="R4" t="e">
        <f ca="1">IF(AND($D4&gt;=Calendar!$B$22,$D4&lt;=Calendar!$B$23),M4,NA())</f>
        <v>#N/A</v>
      </c>
      <c r="S4" t="e">
        <f ca="1">IF(AND($D4&gt;=Calendar!$B$22,$D4&lt;=Calendar!$B$23),N4,NA())</f>
        <v>#N/A</v>
      </c>
    </row>
    <row r="5" spans="1:39" x14ac:dyDescent="0.3">
      <c r="A5" s="27">
        <v>4</v>
      </c>
      <c r="B5">
        <f>INDEX(Data!$B$2:$C$1827,MATCH(D5,Data!$A$2:$A$1827,0),1)</f>
        <v>695</v>
      </c>
      <c r="C5">
        <f>INDEX(Data!$B$2:$C$1827,MATCH(D5,Data!$A$2:$A$1827,0),2)</f>
        <v>601</v>
      </c>
      <c r="D5" s="3">
        <f>DATE(Calendar!$J$2,Calendar!$A$2,A5)</f>
        <v>44351</v>
      </c>
      <c r="E5" t="e">
        <f ca="1">IF(AND(D5&gt;=Calendar!$B$22,D5&lt;=Calendar!$B$23),B5,NA())</f>
        <v>#N/A</v>
      </c>
      <c r="F5" t="e">
        <f ca="1">IF(AND(D5&gt;=Calendar!$B$22,D5&lt;=Calendar!$B$23),C5,NA())</f>
        <v>#N/A</v>
      </c>
      <c r="J5" cm="1">
        <f t="array" ref="J5">INDEX(Data!$D$2:$H$1827,MATCH($D5,Data!$A$2:$A$1827,0),COLUMN()-9)</f>
        <v>210</v>
      </c>
      <c r="K5" cm="1">
        <f t="array" ref="K5">INDEX(Data!$D$2:$H$1827,MATCH($D5,Data!$A$2:$A$1827,0),COLUMN()-9)</f>
        <v>60</v>
      </c>
      <c r="L5" cm="1">
        <f t="array" ref="L5">INDEX(Data!$D$2:$H$1827,MATCH($D5,Data!$A$2:$A$1827,0),COLUMN()-9)</f>
        <v>151</v>
      </c>
      <c r="M5" cm="1">
        <f t="array" ref="M5">INDEX(Data!$D$2:$H$1827,MATCH($D5,Data!$A$2:$A$1827,0),COLUMN()-9)</f>
        <v>53</v>
      </c>
      <c r="N5" cm="1">
        <f t="array" ref="N5">INDEX(Data!$D$2:$H$1827,MATCH($D5,Data!$A$2:$A$1827,0),COLUMN()-9)</f>
        <v>221</v>
      </c>
      <c r="O5" t="e">
        <f ca="1">IF(AND($D5&gt;=Calendar!$B$22,$D5&lt;=Calendar!$B$23),J5,NA())</f>
        <v>#N/A</v>
      </c>
      <c r="P5" t="e">
        <f ca="1">IF(AND($D5&gt;=Calendar!$B$22,$D5&lt;=Calendar!$B$23),K5,NA())</f>
        <v>#N/A</v>
      </c>
      <c r="Q5" t="e">
        <f ca="1">IF(AND($D5&gt;=Calendar!$B$22,$D5&lt;=Calendar!$B$23),L5,NA())</f>
        <v>#N/A</v>
      </c>
      <c r="R5" t="e">
        <f ca="1">IF(AND($D5&gt;=Calendar!$B$22,$D5&lt;=Calendar!$B$23),M5,NA())</f>
        <v>#N/A</v>
      </c>
      <c r="S5" t="e">
        <f ca="1">IF(AND($D5&gt;=Calendar!$B$22,$D5&lt;=Calendar!$B$23),N5,NA())</f>
        <v>#N/A</v>
      </c>
    </row>
    <row r="6" spans="1:39" x14ac:dyDescent="0.3">
      <c r="A6" s="27">
        <v>5</v>
      </c>
      <c r="B6">
        <f>INDEX(Data!$B$2:$C$1827,MATCH(D6,Data!$A$2:$A$1827,0),1)</f>
        <v>720</v>
      </c>
      <c r="C6">
        <f>INDEX(Data!$B$2:$C$1827,MATCH(D6,Data!$A$2:$A$1827,0),2)</f>
        <v>624</v>
      </c>
      <c r="D6" s="3">
        <f>DATE(Calendar!$J$2,Calendar!$A$2,A6)</f>
        <v>44352</v>
      </c>
      <c r="E6" t="e">
        <f ca="1">IF(AND(D6&gt;=Calendar!$B$22,D6&lt;=Calendar!$B$23),B6,NA())</f>
        <v>#N/A</v>
      </c>
      <c r="F6" t="e">
        <f ca="1">IF(AND(D6&gt;=Calendar!$B$22,D6&lt;=Calendar!$B$23),C6,NA())</f>
        <v>#N/A</v>
      </c>
      <c r="G6" s="51"/>
      <c r="J6" cm="1">
        <f t="array" ref="J6">INDEX(Data!$D$2:$H$1827,MATCH($D6,Data!$A$2:$A$1827,0),COLUMN()-9)</f>
        <v>218</v>
      </c>
      <c r="K6" cm="1">
        <f t="array" ref="K6">INDEX(Data!$D$2:$H$1827,MATCH($D6,Data!$A$2:$A$1827,0),COLUMN()-9)</f>
        <v>62</v>
      </c>
      <c r="L6" cm="1">
        <f t="array" ref="L6">INDEX(Data!$D$2:$H$1827,MATCH($D6,Data!$A$2:$A$1827,0),COLUMN()-9)</f>
        <v>157</v>
      </c>
      <c r="M6" cm="1">
        <f t="array" ref="M6">INDEX(Data!$D$2:$H$1827,MATCH($D6,Data!$A$2:$A$1827,0),COLUMN()-9)</f>
        <v>55</v>
      </c>
      <c r="N6" cm="1">
        <f t="array" ref="N6">INDEX(Data!$D$2:$H$1827,MATCH($D6,Data!$A$2:$A$1827,0),COLUMN()-9)</f>
        <v>228</v>
      </c>
      <c r="O6" t="e">
        <f ca="1">IF(AND($D6&gt;=Calendar!$B$22,$D6&lt;=Calendar!$B$23),J6,NA())</f>
        <v>#N/A</v>
      </c>
      <c r="P6" t="e">
        <f ca="1">IF(AND($D6&gt;=Calendar!$B$22,$D6&lt;=Calendar!$B$23),K6,NA())</f>
        <v>#N/A</v>
      </c>
      <c r="Q6" t="e">
        <f ca="1">IF(AND($D6&gt;=Calendar!$B$22,$D6&lt;=Calendar!$B$23),L6,NA())</f>
        <v>#N/A</v>
      </c>
      <c r="R6" t="e">
        <f ca="1">IF(AND($D6&gt;=Calendar!$B$22,$D6&lt;=Calendar!$B$23),M6,NA())</f>
        <v>#N/A</v>
      </c>
      <c r="S6" t="e">
        <f ca="1">IF(AND($D6&gt;=Calendar!$B$22,$D6&lt;=Calendar!$B$23),N6,NA())</f>
        <v>#N/A</v>
      </c>
    </row>
    <row r="7" spans="1:39" x14ac:dyDescent="0.3">
      <c r="A7" s="27">
        <v>6</v>
      </c>
      <c r="B7">
        <f>INDEX(Data!$B$2:$C$1827,MATCH(D7,Data!$A$2:$A$1827,0),1)</f>
        <v>769</v>
      </c>
      <c r="C7">
        <f>INDEX(Data!$B$2:$C$1827,MATCH(D7,Data!$A$2:$A$1827,0),2)</f>
        <v>672</v>
      </c>
      <c r="D7" s="3">
        <f>DATE(Calendar!$J$2,Calendar!$A$2,A7)</f>
        <v>44353</v>
      </c>
      <c r="E7" t="e">
        <f ca="1">IF(AND(D7&gt;=Calendar!$B$22,D7&lt;=Calendar!$B$23),B7,NA())</f>
        <v>#N/A</v>
      </c>
      <c r="F7" t="e">
        <f ca="1">IF(AND(D7&gt;=Calendar!$B$22,D7&lt;=Calendar!$B$23),C7,NA())</f>
        <v>#N/A</v>
      </c>
      <c r="G7" s="51"/>
      <c r="J7" cm="1">
        <f t="array" ref="J7">INDEX(Data!$D$2:$H$1827,MATCH($D7,Data!$A$2:$A$1827,0),COLUMN()-9)</f>
        <v>235</v>
      </c>
      <c r="K7" cm="1">
        <f t="array" ref="K7">INDEX(Data!$D$2:$H$1827,MATCH($D7,Data!$A$2:$A$1827,0),COLUMN()-9)</f>
        <v>67</v>
      </c>
      <c r="L7" cm="1">
        <f t="array" ref="L7">INDEX(Data!$D$2:$H$1827,MATCH($D7,Data!$A$2:$A$1827,0),COLUMN()-9)</f>
        <v>169</v>
      </c>
      <c r="M7" cm="1">
        <f t="array" ref="M7">INDEX(Data!$D$2:$H$1827,MATCH($D7,Data!$A$2:$A$1827,0),COLUMN()-9)</f>
        <v>57</v>
      </c>
      <c r="N7" cm="1">
        <f t="array" ref="N7">INDEX(Data!$D$2:$H$1827,MATCH($D7,Data!$A$2:$A$1827,0),COLUMN()-9)</f>
        <v>241</v>
      </c>
      <c r="O7" t="e">
        <f ca="1">IF(AND($D7&gt;=Calendar!$B$22,$D7&lt;=Calendar!$B$23),J7,NA())</f>
        <v>#N/A</v>
      </c>
      <c r="P7" t="e">
        <f ca="1">IF(AND($D7&gt;=Calendar!$B$22,$D7&lt;=Calendar!$B$23),K7,NA())</f>
        <v>#N/A</v>
      </c>
      <c r="Q7" t="e">
        <f ca="1">IF(AND($D7&gt;=Calendar!$B$22,$D7&lt;=Calendar!$B$23),L7,NA())</f>
        <v>#N/A</v>
      </c>
      <c r="R7" t="e">
        <f ca="1">IF(AND($D7&gt;=Calendar!$B$22,$D7&lt;=Calendar!$B$23),M7,NA())</f>
        <v>#N/A</v>
      </c>
      <c r="S7" t="e">
        <f ca="1">IF(AND($D7&gt;=Calendar!$B$22,$D7&lt;=Calendar!$B$23),N7,NA())</f>
        <v>#N/A</v>
      </c>
    </row>
    <row r="8" spans="1:39" x14ac:dyDescent="0.3">
      <c r="A8" s="27">
        <v>7</v>
      </c>
      <c r="B8">
        <f>INDEX(Data!$B$2:$C$1827,MATCH(D8,Data!$A$2:$A$1827,0),1)</f>
        <v>825</v>
      </c>
      <c r="C8">
        <f>INDEX(Data!$B$2:$C$1827,MATCH(D8,Data!$A$2:$A$1827,0),2)</f>
        <v>730</v>
      </c>
      <c r="D8" s="3">
        <f>DATE(Calendar!$J$2,Calendar!$A$2,A8)</f>
        <v>44354</v>
      </c>
      <c r="E8" t="e">
        <f ca="1">IF(AND(D8&gt;=Calendar!$B$22,D8&lt;=Calendar!$B$23),B8,NA())</f>
        <v>#N/A</v>
      </c>
      <c r="F8" t="e">
        <f ca="1">IF(AND(D8&gt;=Calendar!$B$22,D8&lt;=Calendar!$B$23),C8,NA())</f>
        <v>#N/A</v>
      </c>
      <c r="J8" cm="1">
        <f t="array" ref="J8">INDEX(Data!$D$2:$H$1827,MATCH($D8,Data!$A$2:$A$1827,0),COLUMN()-9)</f>
        <v>255</v>
      </c>
      <c r="K8" cm="1">
        <f t="array" ref="K8">INDEX(Data!$D$2:$H$1827,MATCH($D8,Data!$A$2:$A$1827,0),COLUMN()-9)</f>
        <v>73</v>
      </c>
      <c r="L8" cm="1">
        <f t="array" ref="L8">INDEX(Data!$D$2:$H$1827,MATCH($D8,Data!$A$2:$A$1827,0),COLUMN()-9)</f>
        <v>183</v>
      </c>
      <c r="M8" cm="1">
        <f t="array" ref="M8">INDEX(Data!$D$2:$H$1827,MATCH($D8,Data!$A$2:$A$1827,0),COLUMN()-9)</f>
        <v>59</v>
      </c>
      <c r="N8" cm="1">
        <f t="array" ref="N8">INDEX(Data!$D$2:$H$1827,MATCH($D8,Data!$A$2:$A$1827,0),COLUMN()-9)</f>
        <v>255</v>
      </c>
      <c r="O8" t="e">
        <f ca="1">IF(AND($D8&gt;=Calendar!$B$22,$D8&lt;=Calendar!$B$23),J8,NA())</f>
        <v>#N/A</v>
      </c>
      <c r="P8" t="e">
        <f ca="1">IF(AND($D8&gt;=Calendar!$B$22,$D8&lt;=Calendar!$B$23),K8,NA())</f>
        <v>#N/A</v>
      </c>
      <c r="Q8" t="e">
        <f ca="1">IF(AND($D8&gt;=Calendar!$B$22,$D8&lt;=Calendar!$B$23),L8,NA())</f>
        <v>#N/A</v>
      </c>
      <c r="R8" t="e">
        <f ca="1">IF(AND($D8&gt;=Calendar!$B$22,$D8&lt;=Calendar!$B$23),M8,NA())</f>
        <v>#N/A</v>
      </c>
      <c r="S8" t="e">
        <f ca="1">IF(AND($D8&gt;=Calendar!$B$22,$D8&lt;=Calendar!$B$23),N8,NA())</f>
        <v>#N/A</v>
      </c>
    </row>
    <row r="9" spans="1:39" x14ac:dyDescent="0.3">
      <c r="A9" s="27">
        <v>8</v>
      </c>
      <c r="B9">
        <f>INDEX(Data!$B$2:$C$1827,MATCH(D9,Data!$A$2:$A$1827,0),1)</f>
        <v>873</v>
      </c>
      <c r="C9">
        <f>INDEX(Data!$B$2:$C$1827,MATCH(D9,Data!$A$2:$A$1827,0),2)</f>
        <v>774</v>
      </c>
      <c r="D9" s="3">
        <f>DATE(Calendar!$J$2,Calendar!$A$2,A9)</f>
        <v>44355</v>
      </c>
      <c r="E9" t="e">
        <f ca="1">IF(AND(D9&gt;=Calendar!$B$22,D9&lt;=Calendar!$B$23),B9,NA())</f>
        <v>#N/A</v>
      </c>
      <c r="F9" t="e">
        <f ca="1">IF(AND(D9&gt;=Calendar!$B$22,D9&lt;=Calendar!$B$23),C9,NA())</f>
        <v>#N/A</v>
      </c>
      <c r="J9" cm="1">
        <f t="array" ref="J9">INDEX(Data!$D$2:$H$1827,MATCH($D9,Data!$A$2:$A$1827,0),COLUMN()-9)</f>
        <v>270</v>
      </c>
      <c r="K9" cm="1">
        <f t="array" ref="K9">INDEX(Data!$D$2:$H$1827,MATCH($D9,Data!$A$2:$A$1827,0),COLUMN()-9)</f>
        <v>78</v>
      </c>
      <c r="L9" cm="1">
        <f t="array" ref="L9">INDEX(Data!$D$2:$H$1827,MATCH($D9,Data!$A$2:$A$1827,0),COLUMN()-9)</f>
        <v>194</v>
      </c>
      <c r="M9" cm="1">
        <f t="array" ref="M9">INDEX(Data!$D$2:$H$1827,MATCH($D9,Data!$A$2:$A$1827,0),COLUMN()-9)</f>
        <v>62</v>
      </c>
      <c r="N9" cm="1">
        <f t="array" ref="N9">INDEX(Data!$D$2:$H$1827,MATCH($D9,Data!$A$2:$A$1827,0),COLUMN()-9)</f>
        <v>269</v>
      </c>
      <c r="O9" t="e">
        <f ca="1">IF(AND($D9&gt;=Calendar!$B$22,$D9&lt;=Calendar!$B$23),J9,NA())</f>
        <v>#N/A</v>
      </c>
      <c r="P9" t="e">
        <f ca="1">IF(AND($D9&gt;=Calendar!$B$22,$D9&lt;=Calendar!$B$23),K9,NA())</f>
        <v>#N/A</v>
      </c>
      <c r="Q9" t="e">
        <f ca="1">IF(AND($D9&gt;=Calendar!$B$22,$D9&lt;=Calendar!$B$23),L9,NA())</f>
        <v>#N/A</v>
      </c>
      <c r="R9" t="e">
        <f ca="1">IF(AND($D9&gt;=Calendar!$B$22,$D9&lt;=Calendar!$B$23),M9,NA())</f>
        <v>#N/A</v>
      </c>
      <c r="S9" t="e">
        <f ca="1">IF(AND($D9&gt;=Calendar!$B$22,$D9&lt;=Calendar!$B$23),N9,NA())</f>
        <v>#N/A</v>
      </c>
    </row>
    <row r="10" spans="1:39" x14ac:dyDescent="0.3">
      <c r="A10" s="27">
        <v>9</v>
      </c>
      <c r="B10">
        <f>INDEX(Data!$B$2:$C$1827,MATCH(D10,Data!$A$2:$A$1827,0),1)</f>
        <v>909</v>
      </c>
      <c r="C10">
        <f>INDEX(Data!$B$2:$C$1827,MATCH(D10,Data!$A$2:$A$1827,0),2)</f>
        <v>799</v>
      </c>
      <c r="D10" s="3">
        <f>DATE(Calendar!$J$2,Calendar!$A$2,A10)</f>
        <v>44356</v>
      </c>
      <c r="E10" t="e">
        <f ca="1">IF(AND(D10&gt;=Calendar!$B$22,D10&lt;=Calendar!$B$23),B10,NA())</f>
        <v>#N/A</v>
      </c>
      <c r="F10" t="e">
        <f ca="1">IF(AND(D10&gt;=Calendar!$B$22,D10&lt;=Calendar!$B$23),C10,NA())</f>
        <v>#N/A</v>
      </c>
      <c r="J10" cm="1">
        <f t="array" ref="J10">INDEX(Data!$D$2:$H$1827,MATCH($D10,Data!$A$2:$A$1827,0),COLUMN()-9)</f>
        <v>279</v>
      </c>
      <c r="K10" cm="1">
        <f t="array" ref="K10">INDEX(Data!$D$2:$H$1827,MATCH($D10,Data!$A$2:$A$1827,0),COLUMN()-9)</f>
        <v>80</v>
      </c>
      <c r="L10" cm="1">
        <f t="array" ref="L10">INDEX(Data!$D$2:$H$1827,MATCH($D10,Data!$A$2:$A$1827,0),COLUMN()-9)</f>
        <v>201</v>
      </c>
      <c r="M10" cm="1">
        <f t="array" ref="M10">INDEX(Data!$D$2:$H$1827,MATCH($D10,Data!$A$2:$A$1827,0),COLUMN()-9)</f>
        <v>66</v>
      </c>
      <c r="N10" cm="1">
        <f t="array" ref="N10">INDEX(Data!$D$2:$H$1827,MATCH($D10,Data!$A$2:$A$1827,0),COLUMN()-9)</f>
        <v>283</v>
      </c>
      <c r="O10" t="e">
        <f ca="1">IF(AND($D10&gt;=Calendar!$B$22,$D10&lt;=Calendar!$B$23),J10,NA())</f>
        <v>#N/A</v>
      </c>
      <c r="P10" t="e">
        <f ca="1">IF(AND($D10&gt;=Calendar!$B$22,$D10&lt;=Calendar!$B$23),K10,NA())</f>
        <v>#N/A</v>
      </c>
      <c r="Q10" t="e">
        <f ca="1">IF(AND($D10&gt;=Calendar!$B$22,$D10&lt;=Calendar!$B$23),L10,NA())</f>
        <v>#N/A</v>
      </c>
      <c r="R10" t="e">
        <f ca="1">IF(AND($D10&gt;=Calendar!$B$22,$D10&lt;=Calendar!$B$23),M10,NA())</f>
        <v>#N/A</v>
      </c>
      <c r="S10" t="e">
        <f ca="1">IF(AND($D10&gt;=Calendar!$B$22,$D10&lt;=Calendar!$B$23),N10,NA())</f>
        <v>#N/A</v>
      </c>
    </row>
    <row r="11" spans="1:39" x14ac:dyDescent="0.3">
      <c r="A11" s="27">
        <v>10</v>
      </c>
      <c r="B11">
        <f>INDEX(Data!$B$2:$C$1827,MATCH(D11,Data!$A$2:$A$1827,0),1)</f>
        <v>937</v>
      </c>
      <c r="C11">
        <f>INDEX(Data!$B$2:$C$1827,MATCH(D11,Data!$A$2:$A$1827,0),2)</f>
        <v>812</v>
      </c>
      <c r="D11" s="3">
        <f>DATE(Calendar!$J$2,Calendar!$A$2,A11)</f>
        <v>44357</v>
      </c>
      <c r="E11" t="e">
        <f ca="1">IF(AND(D11&gt;=Calendar!$B$22,D11&lt;=Calendar!$B$23),B11,NA())</f>
        <v>#N/A</v>
      </c>
      <c r="F11" t="e">
        <f ca="1">IF(AND(D11&gt;=Calendar!$B$22,D11&lt;=Calendar!$B$23),C11,NA())</f>
        <v>#N/A</v>
      </c>
      <c r="J11" cm="1">
        <f t="array" ref="J11">INDEX(Data!$D$2:$H$1827,MATCH($D11,Data!$A$2:$A$1827,0),COLUMN()-9)</f>
        <v>284</v>
      </c>
      <c r="K11" cm="1">
        <f t="array" ref="K11">INDEX(Data!$D$2:$H$1827,MATCH($D11,Data!$A$2:$A$1827,0),COLUMN()-9)</f>
        <v>81</v>
      </c>
      <c r="L11" cm="1">
        <f t="array" ref="L11">INDEX(Data!$D$2:$H$1827,MATCH($D11,Data!$A$2:$A$1827,0),COLUMN()-9)</f>
        <v>204</v>
      </c>
      <c r="M11" cm="1">
        <f t="array" ref="M11">INDEX(Data!$D$2:$H$1827,MATCH($D11,Data!$A$2:$A$1827,0),COLUMN()-9)</f>
        <v>71</v>
      </c>
      <c r="N11" cm="1">
        <f t="array" ref="N11">INDEX(Data!$D$2:$H$1827,MATCH($D11,Data!$A$2:$A$1827,0),COLUMN()-9)</f>
        <v>297</v>
      </c>
      <c r="O11" t="e">
        <f ca="1">IF(AND($D11&gt;=Calendar!$B$22,$D11&lt;=Calendar!$B$23),J11,NA())</f>
        <v>#N/A</v>
      </c>
      <c r="P11" t="e">
        <f ca="1">IF(AND($D11&gt;=Calendar!$B$22,$D11&lt;=Calendar!$B$23),K11,NA())</f>
        <v>#N/A</v>
      </c>
      <c r="Q11" t="e">
        <f ca="1">IF(AND($D11&gt;=Calendar!$B$22,$D11&lt;=Calendar!$B$23),L11,NA())</f>
        <v>#N/A</v>
      </c>
      <c r="R11" t="e">
        <f ca="1">IF(AND($D11&gt;=Calendar!$B$22,$D11&lt;=Calendar!$B$23),M11,NA())</f>
        <v>#N/A</v>
      </c>
      <c r="S11" t="e">
        <f ca="1">IF(AND($D11&gt;=Calendar!$B$22,$D11&lt;=Calendar!$B$23),N11,NA())</f>
        <v>#N/A</v>
      </c>
    </row>
    <row r="12" spans="1:39" x14ac:dyDescent="0.3">
      <c r="A12" s="27">
        <v>11</v>
      </c>
      <c r="B12">
        <f>INDEX(Data!$B$2:$C$1827,MATCH(D12,Data!$A$2:$A$1827,0),1)</f>
        <v>956</v>
      </c>
      <c r="C12">
        <f>INDEX(Data!$B$2:$C$1827,MATCH(D12,Data!$A$2:$A$1827,0),2)</f>
        <v>816</v>
      </c>
      <c r="D12" s="3">
        <f>DATE(Calendar!$J$2,Calendar!$A$2,A12)</f>
        <v>44358</v>
      </c>
      <c r="E12" t="e">
        <f ca="1">IF(AND(D12&gt;=Calendar!$B$22,D12&lt;=Calendar!$B$23),B12,NA())</f>
        <v>#N/A</v>
      </c>
      <c r="F12" t="e">
        <f ca="1">IF(AND(D12&gt;=Calendar!$B$22,D12&lt;=Calendar!$B$23),C12,NA())</f>
        <v>#N/A</v>
      </c>
      <c r="J12" cm="1">
        <f t="array" ref="J12">INDEX(Data!$D$2:$H$1827,MATCH($D12,Data!$A$2:$A$1827,0),COLUMN()-9)</f>
        <v>285</v>
      </c>
      <c r="K12" cm="1">
        <f t="array" ref="K12">INDEX(Data!$D$2:$H$1827,MATCH($D12,Data!$A$2:$A$1827,0),COLUMN()-9)</f>
        <v>82</v>
      </c>
      <c r="L12" cm="1">
        <f t="array" ref="L12">INDEX(Data!$D$2:$H$1827,MATCH($D12,Data!$A$2:$A$1827,0),COLUMN()-9)</f>
        <v>205</v>
      </c>
      <c r="M12" cm="1">
        <f t="array" ref="M12">INDEX(Data!$D$2:$H$1827,MATCH($D12,Data!$A$2:$A$1827,0),COLUMN()-9)</f>
        <v>75</v>
      </c>
      <c r="N12" cm="1">
        <f t="array" ref="N12">INDEX(Data!$D$2:$H$1827,MATCH($D12,Data!$A$2:$A$1827,0),COLUMN()-9)</f>
        <v>309</v>
      </c>
      <c r="O12" t="e">
        <f ca="1">IF(AND($D12&gt;=Calendar!$B$22,$D12&lt;=Calendar!$B$23),J12,NA())</f>
        <v>#N/A</v>
      </c>
      <c r="P12" t="e">
        <f ca="1">IF(AND($D12&gt;=Calendar!$B$22,$D12&lt;=Calendar!$B$23),K12,NA())</f>
        <v>#N/A</v>
      </c>
      <c r="Q12" t="e">
        <f ca="1">IF(AND($D12&gt;=Calendar!$B$22,$D12&lt;=Calendar!$B$23),L12,NA())</f>
        <v>#N/A</v>
      </c>
      <c r="R12" t="e">
        <f ca="1">IF(AND($D12&gt;=Calendar!$B$22,$D12&lt;=Calendar!$B$23),M12,NA())</f>
        <v>#N/A</v>
      </c>
      <c r="S12" t="e">
        <f ca="1">IF(AND($D12&gt;=Calendar!$B$22,$D12&lt;=Calendar!$B$23),N12,NA())</f>
        <v>#N/A</v>
      </c>
    </row>
    <row r="13" spans="1:39" x14ac:dyDescent="0.3">
      <c r="A13" s="27">
        <v>12</v>
      </c>
      <c r="B13">
        <f>INDEX(Data!$B$2:$C$1827,MATCH(D13,Data!$A$2:$A$1827,0),1)</f>
        <v>956</v>
      </c>
      <c r="C13">
        <f>INDEX(Data!$B$2:$C$1827,MATCH(D13,Data!$A$2:$A$1827,0),2)</f>
        <v>811</v>
      </c>
      <c r="D13" s="3">
        <f>DATE(Calendar!$J$2,Calendar!$A$2,A13)</f>
        <v>44359</v>
      </c>
      <c r="E13" t="e">
        <f ca="1">IF(AND(D13&gt;=Calendar!$B$22,D13&lt;=Calendar!$B$23),B13,NA())</f>
        <v>#N/A</v>
      </c>
      <c r="F13" t="e">
        <f ca="1">IF(AND(D13&gt;=Calendar!$B$22,D13&lt;=Calendar!$B$23),C13,NA())</f>
        <v>#N/A</v>
      </c>
      <c r="J13" cm="1">
        <f t="array" ref="J13">INDEX(Data!$D$2:$H$1827,MATCH($D13,Data!$A$2:$A$1827,0),COLUMN()-9)</f>
        <v>283</v>
      </c>
      <c r="K13" cm="1">
        <f t="array" ref="K13">INDEX(Data!$D$2:$H$1827,MATCH($D13,Data!$A$2:$A$1827,0),COLUMN()-9)</f>
        <v>81</v>
      </c>
      <c r="L13" cm="1">
        <f t="array" ref="L13">INDEX(Data!$D$2:$H$1827,MATCH($D13,Data!$A$2:$A$1827,0),COLUMN()-9)</f>
        <v>204</v>
      </c>
      <c r="M13" cm="1">
        <f t="array" ref="M13">INDEX(Data!$D$2:$H$1827,MATCH($D13,Data!$A$2:$A$1827,0),COLUMN()-9)</f>
        <v>76</v>
      </c>
      <c r="N13" cm="1">
        <f t="array" ref="N13">INDEX(Data!$D$2:$H$1827,MATCH($D13,Data!$A$2:$A$1827,0),COLUMN()-9)</f>
        <v>312</v>
      </c>
      <c r="O13" t="e">
        <f ca="1">IF(AND($D13&gt;=Calendar!$B$22,$D13&lt;=Calendar!$B$23),J13,NA())</f>
        <v>#N/A</v>
      </c>
      <c r="P13" t="e">
        <f ca="1">IF(AND($D13&gt;=Calendar!$B$22,$D13&lt;=Calendar!$B$23),K13,NA())</f>
        <v>#N/A</v>
      </c>
      <c r="Q13" t="e">
        <f ca="1">IF(AND($D13&gt;=Calendar!$B$22,$D13&lt;=Calendar!$B$23),L13,NA())</f>
        <v>#N/A</v>
      </c>
      <c r="R13" t="e">
        <f ca="1">IF(AND($D13&gt;=Calendar!$B$22,$D13&lt;=Calendar!$B$23),M13,NA())</f>
        <v>#N/A</v>
      </c>
      <c r="S13" t="e">
        <f ca="1">IF(AND($D13&gt;=Calendar!$B$22,$D13&lt;=Calendar!$B$23),N13,NA())</f>
        <v>#N/A</v>
      </c>
    </row>
    <row r="14" spans="1:39" x14ac:dyDescent="0.3">
      <c r="A14" s="27">
        <v>13</v>
      </c>
      <c r="B14">
        <f>INDEX(Data!$B$2:$C$1827,MATCH(D14,Data!$A$2:$A$1827,0),1)</f>
        <v>936</v>
      </c>
      <c r="C14">
        <f>INDEX(Data!$B$2:$C$1827,MATCH(D14,Data!$A$2:$A$1827,0),2)</f>
        <v>780</v>
      </c>
      <c r="D14" s="3">
        <f>DATE(Calendar!$J$2,Calendar!$A$2,A14)</f>
        <v>44360</v>
      </c>
      <c r="E14" t="e">
        <f ca="1">IF(AND(D14&gt;=Calendar!$B$22,D14&lt;=Calendar!$B$23),B14,NA())</f>
        <v>#N/A</v>
      </c>
      <c r="F14" t="e">
        <f ca="1">IF(AND(D14&gt;=Calendar!$B$22,D14&lt;=Calendar!$B$23),C14,NA())</f>
        <v>#N/A</v>
      </c>
      <c r="J14" cm="1">
        <f t="array" ref="J14">INDEX(Data!$D$2:$H$1827,MATCH($D14,Data!$A$2:$A$1827,0),COLUMN()-9)</f>
        <v>273</v>
      </c>
      <c r="K14" cm="1">
        <f t="array" ref="K14">INDEX(Data!$D$2:$H$1827,MATCH($D14,Data!$A$2:$A$1827,0),COLUMN()-9)</f>
        <v>78</v>
      </c>
      <c r="L14" cm="1">
        <f t="array" ref="L14">INDEX(Data!$D$2:$H$1827,MATCH($D14,Data!$A$2:$A$1827,0),COLUMN()-9)</f>
        <v>195</v>
      </c>
      <c r="M14" cm="1">
        <f t="array" ref="M14">INDEX(Data!$D$2:$H$1827,MATCH($D14,Data!$A$2:$A$1827,0),COLUMN()-9)</f>
        <v>78</v>
      </c>
      <c r="N14" cm="1">
        <f t="array" ref="N14">INDEX(Data!$D$2:$H$1827,MATCH($D14,Data!$A$2:$A$1827,0),COLUMN()-9)</f>
        <v>312</v>
      </c>
      <c r="O14" t="e">
        <f ca="1">IF(AND($D14&gt;=Calendar!$B$22,$D14&lt;=Calendar!$B$23),J14,NA())</f>
        <v>#N/A</v>
      </c>
      <c r="P14" t="e">
        <f ca="1">IF(AND($D14&gt;=Calendar!$B$22,$D14&lt;=Calendar!$B$23),K14,NA())</f>
        <v>#N/A</v>
      </c>
      <c r="Q14" t="e">
        <f ca="1">IF(AND($D14&gt;=Calendar!$B$22,$D14&lt;=Calendar!$B$23),L14,NA())</f>
        <v>#N/A</v>
      </c>
      <c r="R14" t="e">
        <f ca="1">IF(AND($D14&gt;=Calendar!$B$22,$D14&lt;=Calendar!$B$23),M14,NA())</f>
        <v>#N/A</v>
      </c>
      <c r="S14" t="e">
        <f ca="1">IF(AND($D14&gt;=Calendar!$B$22,$D14&lt;=Calendar!$B$23),N14,NA())</f>
        <v>#N/A</v>
      </c>
    </row>
    <row r="15" spans="1:39" x14ac:dyDescent="0.3">
      <c r="A15" s="27">
        <v>14</v>
      </c>
      <c r="B15">
        <f>INDEX(Data!$B$2:$C$1827,MATCH(D15,Data!$A$2:$A$1827,0),1)</f>
        <v>892</v>
      </c>
      <c r="C15">
        <f>INDEX(Data!$B$2:$C$1827,MATCH(D15,Data!$A$2:$A$1827,0),2)</f>
        <v>722</v>
      </c>
      <c r="D15" s="3">
        <f>DATE(Calendar!$J$2,Calendar!$A$2,A15)</f>
        <v>44361</v>
      </c>
      <c r="E15" t="e">
        <f ca="1">IF(AND(D15&gt;=Calendar!$B$22,D15&lt;=Calendar!$B$23),B15,NA())</f>
        <v>#N/A</v>
      </c>
      <c r="F15" t="e">
        <f ca="1">IF(AND(D15&gt;=Calendar!$B$22,D15&lt;=Calendar!$B$23),C15,NA())</f>
        <v>#N/A</v>
      </c>
      <c r="J15" cm="1">
        <f t="array" ref="J15">INDEX(Data!$D$2:$H$1827,MATCH($D15,Data!$A$2:$A$1827,0),COLUMN()-9)</f>
        <v>252</v>
      </c>
      <c r="K15" cm="1">
        <f t="array" ref="K15">INDEX(Data!$D$2:$H$1827,MATCH($D15,Data!$A$2:$A$1827,0),COLUMN()-9)</f>
        <v>72</v>
      </c>
      <c r="L15" cm="1">
        <f t="array" ref="L15">INDEX(Data!$D$2:$H$1827,MATCH($D15,Data!$A$2:$A$1827,0),COLUMN()-9)</f>
        <v>181</v>
      </c>
      <c r="M15" cm="1">
        <f t="array" ref="M15">INDEX(Data!$D$2:$H$1827,MATCH($D15,Data!$A$2:$A$1827,0),COLUMN()-9)</f>
        <v>78</v>
      </c>
      <c r="N15" cm="1">
        <f t="array" ref="N15">INDEX(Data!$D$2:$H$1827,MATCH($D15,Data!$A$2:$A$1827,0),COLUMN()-9)</f>
        <v>309</v>
      </c>
      <c r="O15" t="e">
        <f ca="1">IF(AND($D15&gt;=Calendar!$B$22,$D15&lt;=Calendar!$B$23),J15,NA())</f>
        <v>#N/A</v>
      </c>
      <c r="P15" t="e">
        <f ca="1">IF(AND($D15&gt;=Calendar!$B$22,$D15&lt;=Calendar!$B$23),K15,NA())</f>
        <v>#N/A</v>
      </c>
      <c r="Q15" t="e">
        <f ca="1">IF(AND($D15&gt;=Calendar!$B$22,$D15&lt;=Calendar!$B$23),L15,NA())</f>
        <v>#N/A</v>
      </c>
      <c r="R15" t="e">
        <f ca="1">IF(AND($D15&gt;=Calendar!$B$22,$D15&lt;=Calendar!$B$23),M15,NA())</f>
        <v>#N/A</v>
      </c>
      <c r="S15" t="e">
        <f ca="1">IF(AND($D15&gt;=Calendar!$B$22,$D15&lt;=Calendar!$B$23),N15,NA())</f>
        <v>#N/A</v>
      </c>
    </row>
    <row r="16" spans="1:39" x14ac:dyDescent="0.3">
      <c r="A16" s="27">
        <v>15</v>
      </c>
      <c r="B16">
        <f>INDEX(Data!$B$2:$C$1827,MATCH(D16,Data!$A$2:$A$1827,0),1)</f>
        <v>820</v>
      </c>
      <c r="C16">
        <f>INDEX(Data!$B$2:$C$1827,MATCH(D16,Data!$A$2:$A$1827,0),2)</f>
        <v>636</v>
      </c>
      <c r="D16" s="3">
        <f>DATE(Calendar!$J$2,Calendar!$A$2,A16)</f>
        <v>44362</v>
      </c>
      <c r="E16" t="e">
        <f ca="1">IF(AND(D16&gt;=Calendar!$B$22,D16&lt;=Calendar!$B$23),B16,NA())</f>
        <v>#N/A</v>
      </c>
      <c r="F16" t="e">
        <f ca="1">IF(AND(D16&gt;=Calendar!$B$22,D16&lt;=Calendar!$B$23),C16,NA())</f>
        <v>#N/A</v>
      </c>
      <c r="J16" cm="1">
        <f t="array" ref="J16">INDEX(Data!$D$2:$H$1827,MATCH($D16,Data!$A$2:$A$1827,0),COLUMN()-9)</f>
        <v>222</v>
      </c>
      <c r="K16" cm="1">
        <f t="array" ref="K16">INDEX(Data!$D$2:$H$1827,MATCH($D16,Data!$A$2:$A$1827,0),COLUMN()-9)</f>
        <v>64</v>
      </c>
      <c r="L16" cm="1">
        <f t="array" ref="L16">INDEX(Data!$D$2:$H$1827,MATCH($D16,Data!$A$2:$A$1827,0),COLUMN()-9)</f>
        <v>160</v>
      </c>
      <c r="M16" cm="1">
        <f t="array" ref="M16">INDEX(Data!$D$2:$H$1827,MATCH($D16,Data!$A$2:$A$1827,0),COLUMN()-9)</f>
        <v>77</v>
      </c>
      <c r="N16" cm="1">
        <f t="array" ref="N16">INDEX(Data!$D$2:$H$1827,MATCH($D16,Data!$A$2:$A$1827,0),COLUMN()-9)</f>
        <v>297</v>
      </c>
      <c r="O16" t="e">
        <f ca="1">IF(AND($D16&gt;=Calendar!$B$22,$D16&lt;=Calendar!$B$23),J16,NA())</f>
        <v>#N/A</v>
      </c>
      <c r="P16" t="e">
        <f ca="1">IF(AND($D16&gt;=Calendar!$B$22,$D16&lt;=Calendar!$B$23),K16,NA())</f>
        <v>#N/A</v>
      </c>
      <c r="Q16" t="e">
        <f ca="1">IF(AND($D16&gt;=Calendar!$B$22,$D16&lt;=Calendar!$B$23),L16,NA())</f>
        <v>#N/A</v>
      </c>
      <c r="R16" t="e">
        <f ca="1">IF(AND($D16&gt;=Calendar!$B$22,$D16&lt;=Calendar!$B$23),M16,NA())</f>
        <v>#N/A</v>
      </c>
      <c r="S16" t="e">
        <f ca="1">IF(AND($D16&gt;=Calendar!$B$22,$D16&lt;=Calendar!$B$23),N16,NA())</f>
        <v>#N/A</v>
      </c>
    </row>
    <row r="17" spans="1:19" x14ac:dyDescent="0.3">
      <c r="A17" s="27">
        <v>16</v>
      </c>
      <c r="B17">
        <f>INDEX(Data!$B$2:$C$1827,MATCH(D17,Data!$A$2:$A$1827,0),1)</f>
        <v>732</v>
      </c>
      <c r="C17">
        <f>INDEX(Data!$B$2:$C$1827,MATCH(D17,Data!$A$2:$A$1827,0),2)</f>
        <v>550</v>
      </c>
      <c r="D17" s="3">
        <f>DATE(Calendar!$J$2,Calendar!$A$2,A17)</f>
        <v>44363</v>
      </c>
      <c r="E17" t="e">
        <f ca="1">IF(AND(D17&gt;=Calendar!$B$22,D17&lt;=Calendar!$B$23),B17,NA())</f>
        <v>#N/A</v>
      </c>
      <c r="F17" t="e">
        <f ca="1">IF(AND(D17&gt;=Calendar!$B$22,D17&lt;=Calendar!$B$23),C17,NA())</f>
        <v>#N/A</v>
      </c>
      <c r="J17" cm="1">
        <f t="array" ref="J17">INDEX(Data!$D$2:$H$1827,MATCH($D17,Data!$A$2:$A$1827,0),COLUMN()-9)</f>
        <v>192</v>
      </c>
      <c r="K17" cm="1">
        <f t="array" ref="K17">INDEX(Data!$D$2:$H$1827,MATCH($D17,Data!$A$2:$A$1827,0),COLUMN()-9)</f>
        <v>55</v>
      </c>
      <c r="L17" cm="1">
        <f t="array" ref="L17">INDEX(Data!$D$2:$H$1827,MATCH($D17,Data!$A$2:$A$1827,0),COLUMN()-9)</f>
        <v>138</v>
      </c>
      <c r="M17" cm="1">
        <f t="array" ref="M17">INDEX(Data!$D$2:$H$1827,MATCH($D17,Data!$A$2:$A$1827,0),COLUMN()-9)</f>
        <v>72</v>
      </c>
      <c r="N17" cm="1">
        <f t="array" ref="N17">INDEX(Data!$D$2:$H$1827,MATCH($D17,Data!$A$2:$A$1827,0),COLUMN()-9)</f>
        <v>275</v>
      </c>
      <c r="O17" t="e">
        <f ca="1">IF(AND($D17&gt;=Calendar!$B$22,$D17&lt;=Calendar!$B$23),J17,NA())</f>
        <v>#N/A</v>
      </c>
      <c r="P17" t="e">
        <f ca="1">IF(AND($D17&gt;=Calendar!$B$22,$D17&lt;=Calendar!$B$23),K17,NA())</f>
        <v>#N/A</v>
      </c>
      <c r="Q17" t="e">
        <f ca="1">IF(AND($D17&gt;=Calendar!$B$22,$D17&lt;=Calendar!$B$23),L17,NA())</f>
        <v>#N/A</v>
      </c>
      <c r="R17" t="e">
        <f ca="1">IF(AND($D17&gt;=Calendar!$B$22,$D17&lt;=Calendar!$B$23),M17,NA())</f>
        <v>#N/A</v>
      </c>
      <c r="S17" t="e">
        <f ca="1">IF(AND($D17&gt;=Calendar!$B$22,$D17&lt;=Calendar!$B$23),N17,NA())</f>
        <v>#N/A</v>
      </c>
    </row>
    <row r="18" spans="1:19" x14ac:dyDescent="0.3">
      <c r="A18" s="27">
        <v>17</v>
      </c>
      <c r="B18">
        <f>INDEX(Data!$B$2:$C$1827,MATCH(D18,Data!$A$2:$A$1827,0),1)</f>
        <v>645</v>
      </c>
      <c r="C18">
        <f>INDEX(Data!$B$2:$C$1827,MATCH(D18,Data!$A$2:$A$1827,0),2)</f>
        <v>478</v>
      </c>
      <c r="D18" s="3">
        <f>DATE(Calendar!$J$2,Calendar!$A$2,A18)</f>
        <v>44364</v>
      </c>
      <c r="E18" t="e">
        <f ca="1">IF(AND(D18&gt;=Calendar!$B$22,D18&lt;=Calendar!$B$23),B18,NA())</f>
        <v>#N/A</v>
      </c>
      <c r="F18" t="e">
        <f ca="1">IF(AND(D18&gt;=Calendar!$B$22,D18&lt;=Calendar!$B$23),C18,NA())</f>
        <v>#N/A</v>
      </c>
      <c r="J18" cm="1">
        <f t="array" ref="J18">INDEX(Data!$D$2:$H$1827,MATCH($D18,Data!$A$2:$A$1827,0),COLUMN()-9)</f>
        <v>167</v>
      </c>
      <c r="K18" cm="1">
        <f t="array" ref="K18">INDEX(Data!$D$2:$H$1827,MATCH($D18,Data!$A$2:$A$1827,0),COLUMN()-9)</f>
        <v>48</v>
      </c>
      <c r="L18" cm="1">
        <f t="array" ref="L18">INDEX(Data!$D$2:$H$1827,MATCH($D18,Data!$A$2:$A$1827,0),COLUMN()-9)</f>
        <v>120</v>
      </c>
      <c r="M18" cm="1">
        <f t="array" ref="M18">INDEX(Data!$D$2:$H$1827,MATCH($D18,Data!$A$2:$A$1827,0),COLUMN()-9)</f>
        <v>64</v>
      </c>
      <c r="N18" cm="1">
        <f t="array" ref="N18">INDEX(Data!$D$2:$H$1827,MATCH($D18,Data!$A$2:$A$1827,0),COLUMN()-9)</f>
        <v>246</v>
      </c>
      <c r="O18" t="e">
        <f ca="1">IF(AND($D18&gt;=Calendar!$B$22,$D18&lt;=Calendar!$B$23),J18,NA())</f>
        <v>#N/A</v>
      </c>
      <c r="P18" t="e">
        <f ca="1">IF(AND($D18&gt;=Calendar!$B$22,$D18&lt;=Calendar!$B$23),K18,NA())</f>
        <v>#N/A</v>
      </c>
      <c r="Q18" t="e">
        <f ca="1">IF(AND($D18&gt;=Calendar!$B$22,$D18&lt;=Calendar!$B$23),L18,NA())</f>
        <v>#N/A</v>
      </c>
      <c r="R18" t="e">
        <f ca="1">IF(AND($D18&gt;=Calendar!$B$22,$D18&lt;=Calendar!$B$23),M18,NA())</f>
        <v>#N/A</v>
      </c>
      <c r="S18" t="e">
        <f ca="1">IF(AND($D18&gt;=Calendar!$B$22,$D18&lt;=Calendar!$B$23),N18,NA())</f>
        <v>#N/A</v>
      </c>
    </row>
    <row r="19" spans="1:19" x14ac:dyDescent="0.3">
      <c r="A19" s="27">
        <v>18</v>
      </c>
      <c r="B19">
        <f>INDEX(Data!$B$2:$C$1827,MATCH(D19,Data!$A$2:$A$1827,0),1)</f>
        <v>565</v>
      </c>
      <c r="C19">
        <f>INDEX(Data!$B$2:$C$1827,MATCH(D19,Data!$A$2:$A$1827,0),2)</f>
        <v>421</v>
      </c>
      <c r="D19" s="3">
        <f>DATE(Calendar!$J$2,Calendar!$A$2,A19)</f>
        <v>44365</v>
      </c>
      <c r="E19" t="e">
        <f ca="1">IF(AND(D19&gt;=Calendar!$B$22,D19&lt;=Calendar!$B$23),B19,NA())</f>
        <v>#N/A</v>
      </c>
      <c r="F19" t="e">
        <f ca="1">IF(AND(D19&gt;=Calendar!$B$22,D19&lt;=Calendar!$B$23),C19,NA())</f>
        <v>#N/A</v>
      </c>
      <c r="J19" cm="1">
        <f t="array" ref="J19">INDEX(Data!$D$2:$H$1827,MATCH($D19,Data!$A$2:$A$1827,0),COLUMN()-9)</f>
        <v>147</v>
      </c>
      <c r="K19" cm="1">
        <f t="array" ref="K19">INDEX(Data!$D$2:$H$1827,MATCH($D19,Data!$A$2:$A$1827,0),COLUMN()-9)</f>
        <v>42</v>
      </c>
      <c r="L19" cm="1">
        <f t="array" ref="L19">INDEX(Data!$D$2:$H$1827,MATCH($D19,Data!$A$2:$A$1827,0),COLUMN()-9)</f>
        <v>106</v>
      </c>
      <c r="M19" cm="1">
        <f t="array" ref="M19">INDEX(Data!$D$2:$H$1827,MATCH($D19,Data!$A$2:$A$1827,0),COLUMN()-9)</f>
        <v>57</v>
      </c>
      <c r="N19" cm="1">
        <f t="array" ref="N19">INDEX(Data!$D$2:$H$1827,MATCH($D19,Data!$A$2:$A$1827,0),COLUMN()-9)</f>
        <v>213</v>
      </c>
      <c r="O19" t="e">
        <f ca="1">IF(AND($D19&gt;=Calendar!$B$22,$D19&lt;=Calendar!$B$23),J19,NA())</f>
        <v>#N/A</v>
      </c>
      <c r="P19" t="e">
        <f ca="1">IF(AND($D19&gt;=Calendar!$B$22,$D19&lt;=Calendar!$B$23),K19,NA())</f>
        <v>#N/A</v>
      </c>
      <c r="Q19" t="e">
        <f ca="1">IF(AND($D19&gt;=Calendar!$B$22,$D19&lt;=Calendar!$B$23),L19,NA())</f>
        <v>#N/A</v>
      </c>
      <c r="R19" t="e">
        <f ca="1">IF(AND($D19&gt;=Calendar!$B$22,$D19&lt;=Calendar!$B$23),M19,NA())</f>
        <v>#N/A</v>
      </c>
      <c r="S19" t="e">
        <f ca="1">IF(AND($D19&gt;=Calendar!$B$22,$D19&lt;=Calendar!$B$23),N19,NA())</f>
        <v>#N/A</v>
      </c>
    </row>
    <row r="20" spans="1:19" x14ac:dyDescent="0.3">
      <c r="A20" s="27">
        <v>19</v>
      </c>
      <c r="B20">
        <f>INDEX(Data!$B$2:$C$1827,MATCH(D20,Data!$A$2:$A$1827,0),1)</f>
        <v>496</v>
      </c>
      <c r="C20">
        <f>INDEX(Data!$B$2:$C$1827,MATCH(D20,Data!$A$2:$A$1827,0),2)</f>
        <v>375</v>
      </c>
      <c r="D20" s="3">
        <f>DATE(Calendar!$J$2,Calendar!$A$2,A20)</f>
        <v>44366</v>
      </c>
      <c r="E20" t="e">
        <f ca="1">IF(AND(D20&gt;=Calendar!$B$22,D20&lt;=Calendar!$B$23),B20,NA())</f>
        <v>#N/A</v>
      </c>
      <c r="F20" t="e">
        <f ca="1">IF(AND(D20&gt;=Calendar!$B$22,D20&lt;=Calendar!$B$23),C20,NA())</f>
        <v>#N/A</v>
      </c>
      <c r="J20" cm="1">
        <f t="array" ref="J20">INDEX(Data!$D$2:$H$1827,MATCH($D20,Data!$A$2:$A$1827,0),COLUMN()-9)</f>
        <v>131</v>
      </c>
      <c r="K20" cm="1">
        <f t="array" ref="K20">INDEX(Data!$D$2:$H$1827,MATCH($D20,Data!$A$2:$A$1827,0),COLUMN()-9)</f>
        <v>38</v>
      </c>
      <c r="L20" cm="1">
        <f t="array" ref="L20">INDEX(Data!$D$2:$H$1827,MATCH($D20,Data!$A$2:$A$1827,0),COLUMN()-9)</f>
        <v>94</v>
      </c>
      <c r="M20" cm="1">
        <f t="array" ref="M20">INDEX(Data!$D$2:$H$1827,MATCH($D20,Data!$A$2:$A$1827,0),COLUMN()-9)</f>
        <v>48</v>
      </c>
      <c r="N20" cm="1">
        <f t="array" ref="N20">INDEX(Data!$D$2:$H$1827,MATCH($D20,Data!$A$2:$A$1827,0),COLUMN()-9)</f>
        <v>185</v>
      </c>
      <c r="O20" t="e">
        <f ca="1">IF(AND($D20&gt;=Calendar!$B$22,$D20&lt;=Calendar!$B$23),J20,NA())</f>
        <v>#N/A</v>
      </c>
      <c r="P20" t="e">
        <f ca="1">IF(AND($D20&gt;=Calendar!$B$22,$D20&lt;=Calendar!$B$23),K20,NA())</f>
        <v>#N/A</v>
      </c>
      <c r="Q20" t="e">
        <f ca="1">IF(AND($D20&gt;=Calendar!$B$22,$D20&lt;=Calendar!$B$23),L20,NA())</f>
        <v>#N/A</v>
      </c>
      <c r="R20" t="e">
        <f ca="1">IF(AND($D20&gt;=Calendar!$B$22,$D20&lt;=Calendar!$B$23),M20,NA())</f>
        <v>#N/A</v>
      </c>
      <c r="S20" t="e">
        <f ca="1">IF(AND($D20&gt;=Calendar!$B$22,$D20&lt;=Calendar!$B$23),N20,NA())</f>
        <v>#N/A</v>
      </c>
    </row>
    <row r="21" spans="1:19" x14ac:dyDescent="0.3">
      <c r="A21" s="27">
        <v>20</v>
      </c>
      <c r="B21">
        <f>INDEX(Data!$B$2:$C$1827,MATCH(D21,Data!$A$2:$A$1827,0),1)</f>
        <v>450</v>
      </c>
      <c r="C21">
        <f>INDEX(Data!$B$2:$C$1827,MATCH(D21,Data!$A$2:$A$1827,0),2)</f>
        <v>346</v>
      </c>
      <c r="D21" s="3">
        <f>DATE(Calendar!$J$2,Calendar!$A$2,A21)</f>
        <v>44367</v>
      </c>
      <c r="E21" t="e">
        <f ca="1">IF(AND(D21&gt;=Calendar!$B$22,D21&lt;=Calendar!$B$23),B21,NA())</f>
        <v>#N/A</v>
      </c>
      <c r="F21" t="e">
        <f ca="1">IF(AND(D21&gt;=Calendar!$B$22,D21&lt;=Calendar!$B$23),C21,NA())</f>
        <v>#N/A</v>
      </c>
      <c r="J21" cm="1">
        <f t="array" ref="J21">INDEX(Data!$D$2:$H$1827,MATCH($D21,Data!$A$2:$A$1827,0),COLUMN()-9)</f>
        <v>121</v>
      </c>
      <c r="K21" cm="1">
        <f t="array" ref="K21">INDEX(Data!$D$2:$H$1827,MATCH($D21,Data!$A$2:$A$1827,0),COLUMN()-9)</f>
        <v>34</v>
      </c>
      <c r="L21" cm="1">
        <f t="array" ref="L21">INDEX(Data!$D$2:$H$1827,MATCH($D21,Data!$A$2:$A$1827,0),COLUMN()-9)</f>
        <v>87</v>
      </c>
      <c r="M21" cm="1">
        <f t="array" ref="M21">INDEX(Data!$D$2:$H$1827,MATCH($D21,Data!$A$2:$A$1827,0),COLUMN()-9)</f>
        <v>43</v>
      </c>
      <c r="N21" cm="1">
        <f t="array" ref="N21">INDEX(Data!$D$2:$H$1827,MATCH($D21,Data!$A$2:$A$1827,0),COLUMN()-9)</f>
        <v>165</v>
      </c>
      <c r="O21" t="e">
        <f ca="1">IF(AND($D21&gt;=Calendar!$B$22,$D21&lt;=Calendar!$B$23),J21,NA())</f>
        <v>#N/A</v>
      </c>
      <c r="P21" t="e">
        <f ca="1">IF(AND($D21&gt;=Calendar!$B$22,$D21&lt;=Calendar!$B$23),K21,NA())</f>
        <v>#N/A</v>
      </c>
      <c r="Q21" t="e">
        <f ca="1">IF(AND($D21&gt;=Calendar!$B$22,$D21&lt;=Calendar!$B$23),L21,NA())</f>
        <v>#N/A</v>
      </c>
      <c r="R21" t="e">
        <f ca="1">IF(AND($D21&gt;=Calendar!$B$22,$D21&lt;=Calendar!$B$23),M21,NA())</f>
        <v>#N/A</v>
      </c>
      <c r="S21" t="e">
        <f ca="1">IF(AND($D21&gt;=Calendar!$B$22,$D21&lt;=Calendar!$B$23),N21,NA())</f>
        <v>#N/A</v>
      </c>
    </row>
    <row r="22" spans="1:19" x14ac:dyDescent="0.3">
      <c r="A22" s="27">
        <v>21</v>
      </c>
      <c r="B22">
        <f>INDEX(Data!$B$2:$C$1827,MATCH(D22,Data!$A$2:$A$1827,0),1)</f>
        <v>424</v>
      </c>
      <c r="C22">
        <f>INDEX(Data!$B$2:$C$1827,MATCH(D22,Data!$A$2:$A$1827,0),2)</f>
        <v>329</v>
      </c>
      <c r="D22" s="3">
        <f>DATE(Calendar!$J$2,Calendar!$A$2,A22)</f>
        <v>44368</v>
      </c>
      <c r="E22">
        <f ca="1">IF(AND(D22&gt;=Calendar!$B$22,D22&lt;=Calendar!$B$23),B22,NA())</f>
        <v>424</v>
      </c>
      <c r="F22">
        <f ca="1">IF(AND(D22&gt;=Calendar!$B$22,D22&lt;=Calendar!$B$23),C22,NA())</f>
        <v>329</v>
      </c>
      <c r="J22" cm="1">
        <f t="array" ref="J22">INDEX(Data!$D$2:$H$1827,MATCH($D22,Data!$A$2:$A$1827,0),COLUMN()-9)</f>
        <v>115</v>
      </c>
      <c r="K22" cm="1">
        <f t="array" ref="K22">INDEX(Data!$D$2:$H$1827,MATCH($D22,Data!$A$2:$A$1827,0),COLUMN()-9)</f>
        <v>33</v>
      </c>
      <c r="L22" cm="1">
        <f t="array" ref="L22">INDEX(Data!$D$2:$H$1827,MATCH($D22,Data!$A$2:$A$1827,0),COLUMN()-9)</f>
        <v>83</v>
      </c>
      <c r="M22" cm="1">
        <f t="array" ref="M22">INDEX(Data!$D$2:$H$1827,MATCH($D22,Data!$A$2:$A$1827,0),COLUMN()-9)</f>
        <v>39</v>
      </c>
      <c r="N22" cm="1">
        <f t="array" ref="N22">INDEX(Data!$D$2:$H$1827,MATCH($D22,Data!$A$2:$A$1827,0),COLUMN()-9)</f>
        <v>154</v>
      </c>
      <c r="O22">
        <f ca="1">IF(AND($D22&gt;=Calendar!$B$22,$D22&lt;=Calendar!$B$23),J22,NA())</f>
        <v>115</v>
      </c>
      <c r="P22">
        <f ca="1">IF(AND($D22&gt;=Calendar!$B$22,$D22&lt;=Calendar!$B$23),K22,NA())</f>
        <v>33</v>
      </c>
      <c r="Q22">
        <f ca="1">IF(AND($D22&gt;=Calendar!$B$22,$D22&lt;=Calendar!$B$23),L22,NA())</f>
        <v>83</v>
      </c>
      <c r="R22">
        <f ca="1">IF(AND($D22&gt;=Calendar!$B$22,$D22&lt;=Calendar!$B$23),M22,NA())</f>
        <v>39</v>
      </c>
      <c r="S22">
        <f ca="1">IF(AND($D22&gt;=Calendar!$B$22,$D22&lt;=Calendar!$B$23),N22,NA())</f>
        <v>154</v>
      </c>
    </row>
    <row r="23" spans="1:19" x14ac:dyDescent="0.3">
      <c r="A23" s="27">
        <v>22</v>
      </c>
      <c r="B23">
        <f>INDEX(Data!$B$2:$C$1827,MATCH(D23,Data!$A$2:$A$1827,0),1)</f>
        <v>420</v>
      </c>
      <c r="C23">
        <f>INDEX(Data!$B$2:$C$1827,MATCH(D23,Data!$A$2:$A$1827,0),2)</f>
        <v>328</v>
      </c>
      <c r="D23" s="3">
        <f>DATE(Calendar!$J$2,Calendar!$A$2,A23)</f>
        <v>44369</v>
      </c>
      <c r="E23">
        <f ca="1">IF(AND(D23&gt;=Calendar!$B$22,D23&lt;=Calendar!$B$23),B23,NA())</f>
        <v>420</v>
      </c>
      <c r="F23">
        <f ca="1">IF(AND(D23&gt;=Calendar!$B$22,D23&lt;=Calendar!$B$23),C23,NA())</f>
        <v>328</v>
      </c>
      <c r="J23" cm="1">
        <f t="array" ref="J23">INDEX(Data!$D$2:$H$1827,MATCH($D23,Data!$A$2:$A$1827,0),COLUMN()-9)</f>
        <v>114</v>
      </c>
      <c r="K23" cm="1">
        <f t="array" ref="K23">INDEX(Data!$D$2:$H$1827,MATCH($D23,Data!$A$2:$A$1827,0),COLUMN()-9)</f>
        <v>33</v>
      </c>
      <c r="L23" cm="1">
        <f t="array" ref="L23">INDEX(Data!$D$2:$H$1827,MATCH($D23,Data!$A$2:$A$1827,0),COLUMN()-9)</f>
        <v>83</v>
      </c>
      <c r="M23" cm="1">
        <f t="array" ref="M23">INDEX(Data!$D$2:$H$1827,MATCH($D23,Data!$A$2:$A$1827,0),COLUMN()-9)</f>
        <v>39</v>
      </c>
      <c r="N23" cm="1">
        <f t="array" ref="N23">INDEX(Data!$D$2:$H$1827,MATCH($D23,Data!$A$2:$A$1827,0),COLUMN()-9)</f>
        <v>151</v>
      </c>
      <c r="O23">
        <f ca="1">IF(AND($D23&gt;=Calendar!$B$22,$D23&lt;=Calendar!$B$23),J23,NA())</f>
        <v>114</v>
      </c>
      <c r="P23">
        <f ca="1">IF(AND($D23&gt;=Calendar!$B$22,$D23&lt;=Calendar!$B$23),K23,NA())</f>
        <v>33</v>
      </c>
      <c r="Q23">
        <f ca="1">IF(AND($D23&gt;=Calendar!$B$22,$D23&lt;=Calendar!$B$23),L23,NA())</f>
        <v>83</v>
      </c>
      <c r="R23">
        <f ca="1">IF(AND($D23&gt;=Calendar!$B$22,$D23&lt;=Calendar!$B$23),M23,NA())</f>
        <v>39</v>
      </c>
      <c r="S23">
        <f ca="1">IF(AND($D23&gt;=Calendar!$B$22,$D23&lt;=Calendar!$B$23),N23,NA())</f>
        <v>151</v>
      </c>
    </row>
    <row r="24" spans="1:19" x14ac:dyDescent="0.3">
      <c r="A24" s="27">
        <v>23</v>
      </c>
      <c r="B24">
        <f>INDEX(Data!$B$2:$C$1827,MATCH(D24,Data!$A$2:$A$1827,0),1)</f>
        <v>432</v>
      </c>
      <c r="C24">
        <f>INDEX(Data!$B$2:$C$1827,MATCH(D24,Data!$A$2:$A$1827,0),2)</f>
        <v>339</v>
      </c>
      <c r="D24" s="3">
        <f>DATE(Calendar!$J$2,Calendar!$A$2,A24)</f>
        <v>44370</v>
      </c>
      <c r="E24">
        <f ca="1">IF(AND(D24&gt;=Calendar!$B$22,D24&lt;=Calendar!$B$23),B24,NA())</f>
        <v>432</v>
      </c>
      <c r="F24">
        <f ca="1">IF(AND(D24&gt;=Calendar!$B$22,D24&lt;=Calendar!$B$23),C24,NA())</f>
        <v>339</v>
      </c>
      <c r="J24" cm="1">
        <f t="array" ref="J24">INDEX(Data!$D$2:$H$1827,MATCH($D24,Data!$A$2:$A$1827,0),COLUMN()-9)</f>
        <v>118</v>
      </c>
      <c r="K24" cm="1">
        <f t="array" ref="K24">INDEX(Data!$D$2:$H$1827,MATCH($D24,Data!$A$2:$A$1827,0),COLUMN()-9)</f>
        <v>34</v>
      </c>
      <c r="L24" cm="1">
        <f t="array" ref="L24">INDEX(Data!$D$2:$H$1827,MATCH($D24,Data!$A$2:$A$1827,0),COLUMN()-9)</f>
        <v>86</v>
      </c>
      <c r="M24" cm="1">
        <f t="array" ref="M24">INDEX(Data!$D$2:$H$1827,MATCH($D24,Data!$A$2:$A$1827,0),COLUMN()-9)</f>
        <v>39</v>
      </c>
      <c r="N24" cm="1">
        <f t="array" ref="N24">INDEX(Data!$D$2:$H$1827,MATCH($D24,Data!$A$2:$A$1827,0),COLUMN()-9)</f>
        <v>155</v>
      </c>
      <c r="O24">
        <f ca="1">IF(AND($D24&gt;=Calendar!$B$22,$D24&lt;=Calendar!$B$23),J24,NA())</f>
        <v>118</v>
      </c>
      <c r="P24">
        <f ca="1">IF(AND($D24&gt;=Calendar!$B$22,$D24&lt;=Calendar!$B$23),K24,NA())</f>
        <v>34</v>
      </c>
      <c r="Q24">
        <f ca="1">IF(AND($D24&gt;=Calendar!$B$22,$D24&lt;=Calendar!$B$23),L24,NA())</f>
        <v>86</v>
      </c>
      <c r="R24">
        <f ca="1">IF(AND($D24&gt;=Calendar!$B$22,$D24&lt;=Calendar!$B$23),M24,NA())</f>
        <v>39</v>
      </c>
      <c r="S24">
        <f ca="1">IF(AND($D24&gt;=Calendar!$B$22,$D24&lt;=Calendar!$B$23),N24,NA())</f>
        <v>155</v>
      </c>
    </row>
    <row r="25" spans="1:19" x14ac:dyDescent="0.3">
      <c r="A25" s="27">
        <v>24</v>
      </c>
      <c r="B25">
        <f>INDEX(Data!$B$2:$C$1827,MATCH(D25,Data!$A$2:$A$1827,0),1)</f>
        <v>456</v>
      </c>
      <c r="C25">
        <f>INDEX(Data!$B$2:$C$1827,MATCH(D25,Data!$A$2:$A$1827,0),2)</f>
        <v>364</v>
      </c>
      <c r="D25" s="3">
        <f>DATE(Calendar!$J$2,Calendar!$A$2,A25)</f>
        <v>44371</v>
      </c>
      <c r="E25">
        <f ca="1">IF(AND(D25&gt;=Calendar!$B$22,D25&lt;=Calendar!$B$23),B25,NA())</f>
        <v>456</v>
      </c>
      <c r="F25">
        <f ca="1">IF(AND(D25&gt;=Calendar!$B$22,D25&lt;=Calendar!$B$23),C25,NA())</f>
        <v>364</v>
      </c>
      <c r="J25" cm="1">
        <f t="array" ref="J25">INDEX(Data!$D$2:$H$1827,MATCH($D25,Data!$A$2:$A$1827,0),COLUMN()-9)</f>
        <v>127</v>
      </c>
      <c r="K25" cm="1">
        <f t="array" ref="K25">INDEX(Data!$D$2:$H$1827,MATCH($D25,Data!$A$2:$A$1827,0),COLUMN()-9)</f>
        <v>36</v>
      </c>
      <c r="L25" cm="1">
        <f t="array" ref="L25">INDEX(Data!$D$2:$H$1827,MATCH($D25,Data!$A$2:$A$1827,0),COLUMN()-9)</f>
        <v>92</v>
      </c>
      <c r="M25" cm="1">
        <f t="array" ref="M25">INDEX(Data!$D$2:$H$1827,MATCH($D25,Data!$A$2:$A$1827,0),COLUMN()-9)</f>
        <v>41</v>
      </c>
      <c r="N25" cm="1">
        <f t="array" ref="N25">INDEX(Data!$D$2:$H$1827,MATCH($D25,Data!$A$2:$A$1827,0),COLUMN()-9)</f>
        <v>160</v>
      </c>
      <c r="O25">
        <f ca="1">IF(AND($D25&gt;=Calendar!$B$22,$D25&lt;=Calendar!$B$23),J25,NA())</f>
        <v>127</v>
      </c>
      <c r="P25">
        <f ca="1">IF(AND($D25&gt;=Calendar!$B$22,$D25&lt;=Calendar!$B$23),K25,NA())</f>
        <v>36</v>
      </c>
      <c r="Q25">
        <f ca="1">IF(AND($D25&gt;=Calendar!$B$22,$D25&lt;=Calendar!$B$23),L25,NA())</f>
        <v>92</v>
      </c>
      <c r="R25">
        <f ca="1">IF(AND($D25&gt;=Calendar!$B$22,$D25&lt;=Calendar!$B$23),M25,NA())</f>
        <v>41</v>
      </c>
      <c r="S25">
        <f ca="1">IF(AND($D25&gt;=Calendar!$B$22,$D25&lt;=Calendar!$B$23),N25,NA())</f>
        <v>160</v>
      </c>
    </row>
    <row r="26" spans="1:19" x14ac:dyDescent="0.3">
      <c r="A26" s="27">
        <v>25</v>
      </c>
      <c r="B26">
        <f>INDEX(Data!$B$2:$C$1827,MATCH(D26,Data!$A$2:$A$1827,0),1)</f>
        <v>490</v>
      </c>
      <c r="C26">
        <f>INDEX(Data!$B$2:$C$1827,MATCH(D26,Data!$A$2:$A$1827,0),2)</f>
        <v>397</v>
      </c>
      <c r="D26" s="3">
        <f>DATE(Calendar!$J$2,Calendar!$A$2,A26)</f>
        <v>44372</v>
      </c>
      <c r="E26">
        <f ca="1">IF(AND(D26&gt;=Calendar!$B$22,D26&lt;=Calendar!$B$23),B26,NA())</f>
        <v>490</v>
      </c>
      <c r="F26">
        <f ca="1">IF(AND(D26&gt;=Calendar!$B$22,D26&lt;=Calendar!$B$23),C26,NA())</f>
        <v>397</v>
      </c>
      <c r="J26" cm="1">
        <f t="array" ref="J26">INDEX(Data!$D$2:$H$1827,MATCH($D26,Data!$A$2:$A$1827,0),COLUMN()-9)</f>
        <v>138</v>
      </c>
      <c r="K26" cm="1">
        <f t="array" ref="K26">INDEX(Data!$D$2:$H$1827,MATCH($D26,Data!$A$2:$A$1827,0),COLUMN()-9)</f>
        <v>40</v>
      </c>
      <c r="L26" cm="1">
        <f t="array" ref="L26">INDEX(Data!$D$2:$H$1827,MATCH($D26,Data!$A$2:$A$1827,0),COLUMN()-9)</f>
        <v>100</v>
      </c>
      <c r="M26" cm="1">
        <f t="array" ref="M26">INDEX(Data!$D$2:$H$1827,MATCH($D26,Data!$A$2:$A$1827,0),COLUMN()-9)</f>
        <v>42</v>
      </c>
      <c r="N26" cm="1">
        <f t="array" ref="N26">INDEX(Data!$D$2:$H$1827,MATCH($D26,Data!$A$2:$A$1827,0),COLUMN()-9)</f>
        <v>170</v>
      </c>
      <c r="O26">
        <f ca="1">IF(AND($D26&gt;=Calendar!$B$22,$D26&lt;=Calendar!$B$23),J26,NA())</f>
        <v>138</v>
      </c>
      <c r="P26">
        <f ca="1">IF(AND($D26&gt;=Calendar!$B$22,$D26&lt;=Calendar!$B$23),K26,NA())</f>
        <v>40</v>
      </c>
      <c r="Q26">
        <f ca="1">IF(AND($D26&gt;=Calendar!$B$22,$D26&lt;=Calendar!$B$23),L26,NA())</f>
        <v>100</v>
      </c>
      <c r="R26">
        <f ca="1">IF(AND($D26&gt;=Calendar!$B$22,$D26&lt;=Calendar!$B$23),M26,NA())</f>
        <v>42</v>
      </c>
      <c r="S26">
        <f ca="1">IF(AND($D26&gt;=Calendar!$B$22,$D26&lt;=Calendar!$B$23),N26,NA())</f>
        <v>170</v>
      </c>
    </row>
    <row r="27" spans="1:19" x14ac:dyDescent="0.3">
      <c r="A27" s="27">
        <v>26</v>
      </c>
      <c r="B27">
        <f>INDEX(Data!$B$2:$C$1827,MATCH(D27,Data!$A$2:$A$1827,0),1)</f>
        <v>540</v>
      </c>
      <c r="C27">
        <f>INDEX(Data!$B$2:$C$1827,MATCH(D27,Data!$A$2:$A$1827,0),2)</f>
        <v>447</v>
      </c>
      <c r="D27" s="3">
        <f>DATE(Calendar!$J$2,Calendar!$A$2,A27)</f>
        <v>44373</v>
      </c>
      <c r="E27">
        <f ca="1">IF(AND(D27&gt;=Calendar!$B$22,D27&lt;=Calendar!$B$23),B27,NA())</f>
        <v>540</v>
      </c>
      <c r="F27">
        <f ca="1">IF(AND(D27&gt;=Calendar!$B$22,D27&lt;=Calendar!$B$23),C27,NA())</f>
        <v>447</v>
      </c>
      <c r="J27" cm="1">
        <f t="array" ref="J27">INDEX(Data!$D$2:$H$1827,MATCH($D27,Data!$A$2:$A$1827,0),COLUMN()-9)</f>
        <v>156</v>
      </c>
      <c r="K27" cm="1">
        <f t="array" ref="K27">INDEX(Data!$D$2:$H$1827,MATCH($D27,Data!$A$2:$A$1827,0),COLUMN()-9)</f>
        <v>45</v>
      </c>
      <c r="L27" cm="1">
        <f t="array" ref="L27">INDEX(Data!$D$2:$H$1827,MATCH($D27,Data!$A$2:$A$1827,0),COLUMN()-9)</f>
        <v>112</v>
      </c>
      <c r="M27" cm="1">
        <f t="array" ref="M27">INDEX(Data!$D$2:$H$1827,MATCH($D27,Data!$A$2:$A$1827,0),COLUMN()-9)</f>
        <v>45</v>
      </c>
      <c r="N27" cm="1">
        <f t="array" ref="N27">INDEX(Data!$D$2:$H$1827,MATCH($D27,Data!$A$2:$A$1827,0),COLUMN()-9)</f>
        <v>182</v>
      </c>
      <c r="O27">
        <f ca="1">IF(AND($D27&gt;=Calendar!$B$22,$D27&lt;=Calendar!$B$23),J27,NA())</f>
        <v>156</v>
      </c>
      <c r="P27">
        <f ca="1">IF(AND($D27&gt;=Calendar!$B$22,$D27&lt;=Calendar!$B$23),K27,NA())</f>
        <v>45</v>
      </c>
      <c r="Q27">
        <f ca="1">IF(AND($D27&gt;=Calendar!$B$22,$D27&lt;=Calendar!$B$23),L27,NA())</f>
        <v>112</v>
      </c>
      <c r="R27">
        <f ca="1">IF(AND($D27&gt;=Calendar!$B$22,$D27&lt;=Calendar!$B$23),M27,NA())</f>
        <v>45</v>
      </c>
      <c r="S27">
        <f ca="1">IF(AND($D27&gt;=Calendar!$B$22,$D27&lt;=Calendar!$B$23),N27,NA())</f>
        <v>182</v>
      </c>
    </row>
    <row r="28" spans="1:19" x14ac:dyDescent="0.3">
      <c r="A28" s="27">
        <v>27</v>
      </c>
      <c r="B28">
        <f>INDEX(Data!$B$2:$C$1827,MATCH(D28,Data!$A$2:$A$1827,0),1)</f>
        <v>604</v>
      </c>
      <c r="C28">
        <f>INDEX(Data!$B$2:$C$1827,MATCH(D28,Data!$A$2:$A$1827,0),2)</f>
        <v>510</v>
      </c>
      <c r="D28" s="3">
        <f>DATE(Calendar!$J$2,Calendar!$A$2,A28)</f>
        <v>44374</v>
      </c>
      <c r="E28">
        <f ca="1">IF(AND(D28&gt;=Calendar!$B$22,D28&lt;=Calendar!$B$23),B28,NA())</f>
        <v>604</v>
      </c>
      <c r="F28">
        <f ca="1">IF(AND(D28&gt;=Calendar!$B$22,D28&lt;=Calendar!$B$23),C28,NA())</f>
        <v>510</v>
      </c>
      <c r="J28" cm="1">
        <f t="array" ref="J28">INDEX(Data!$D$2:$H$1827,MATCH($D28,Data!$A$2:$A$1827,0),COLUMN()-9)</f>
        <v>178</v>
      </c>
      <c r="K28" cm="1">
        <f t="array" ref="K28">INDEX(Data!$D$2:$H$1827,MATCH($D28,Data!$A$2:$A$1827,0),COLUMN()-9)</f>
        <v>51</v>
      </c>
      <c r="L28" cm="1">
        <f t="array" ref="L28">INDEX(Data!$D$2:$H$1827,MATCH($D28,Data!$A$2:$A$1827,0),COLUMN()-9)</f>
        <v>128</v>
      </c>
      <c r="M28" cm="1">
        <f t="array" ref="M28">INDEX(Data!$D$2:$H$1827,MATCH($D28,Data!$A$2:$A$1827,0),COLUMN()-9)</f>
        <v>48</v>
      </c>
      <c r="N28" cm="1">
        <f t="array" ref="N28">INDEX(Data!$D$2:$H$1827,MATCH($D28,Data!$A$2:$A$1827,0),COLUMN()-9)</f>
        <v>199</v>
      </c>
      <c r="O28">
        <f ca="1">IF(AND($D28&gt;=Calendar!$B$22,$D28&lt;=Calendar!$B$23),J28,NA())</f>
        <v>178</v>
      </c>
      <c r="P28">
        <f ca="1">IF(AND($D28&gt;=Calendar!$B$22,$D28&lt;=Calendar!$B$23),K28,NA())</f>
        <v>51</v>
      </c>
      <c r="Q28">
        <f ca="1">IF(AND($D28&gt;=Calendar!$B$22,$D28&lt;=Calendar!$B$23),L28,NA())</f>
        <v>128</v>
      </c>
      <c r="R28">
        <f ca="1">IF(AND($D28&gt;=Calendar!$B$22,$D28&lt;=Calendar!$B$23),M28,NA())</f>
        <v>48</v>
      </c>
      <c r="S28">
        <f ca="1">IF(AND($D28&gt;=Calendar!$B$22,$D28&lt;=Calendar!$B$23),N28,NA())</f>
        <v>199</v>
      </c>
    </row>
    <row r="29" spans="1:19" x14ac:dyDescent="0.3">
      <c r="A29" s="27">
        <v>28</v>
      </c>
      <c r="B29">
        <f>INDEX(Data!$B$2:$C$1827,MATCH(D29,Data!$A$2:$A$1827,0),1)</f>
        <v>672</v>
      </c>
      <c r="C29">
        <f>INDEX(Data!$B$2:$C$1827,MATCH(D29,Data!$A$2:$A$1827,0),2)</f>
        <v>579</v>
      </c>
      <c r="D29" s="3">
        <f>DATE(Calendar!$J$2,Calendar!$A$2,A29)</f>
        <v>44375</v>
      </c>
      <c r="E29" t="e">
        <f ca="1">IF(AND(D29&gt;=Calendar!$B$22,D29&lt;=Calendar!$B$23),B29,NA())</f>
        <v>#N/A</v>
      </c>
      <c r="F29" t="e">
        <f ca="1">IF(AND(D29&gt;=Calendar!$B$22,D29&lt;=Calendar!$B$23),C29,NA())</f>
        <v>#N/A</v>
      </c>
      <c r="J29" cm="1">
        <f t="array" ref="J29">INDEX(Data!$D$2:$H$1827,MATCH($D29,Data!$A$2:$A$1827,0),COLUMN()-9)</f>
        <v>202</v>
      </c>
      <c r="K29" cm="1">
        <f t="array" ref="K29">INDEX(Data!$D$2:$H$1827,MATCH($D29,Data!$A$2:$A$1827,0),COLUMN()-9)</f>
        <v>58</v>
      </c>
      <c r="L29" cm="1">
        <f t="array" ref="L29">INDEX(Data!$D$2:$H$1827,MATCH($D29,Data!$A$2:$A$1827,0),COLUMN()-9)</f>
        <v>146</v>
      </c>
      <c r="M29" cm="1">
        <f t="array" ref="M29">INDEX(Data!$D$2:$H$1827,MATCH($D29,Data!$A$2:$A$1827,0),COLUMN()-9)</f>
        <v>51</v>
      </c>
      <c r="N29" cm="1">
        <f t="array" ref="N29">INDEX(Data!$D$2:$H$1827,MATCH($D29,Data!$A$2:$A$1827,0),COLUMN()-9)</f>
        <v>215</v>
      </c>
      <c r="O29" t="e">
        <f ca="1">IF(AND($D29&gt;=Calendar!$B$22,$D29&lt;=Calendar!$B$23),J29,NA())</f>
        <v>#N/A</v>
      </c>
      <c r="P29" t="e">
        <f ca="1">IF(AND($D29&gt;=Calendar!$B$22,$D29&lt;=Calendar!$B$23),K29,NA())</f>
        <v>#N/A</v>
      </c>
      <c r="Q29" t="e">
        <f ca="1">IF(AND($D29&gt;=Calendar!$B$22,$D29&lt;=Calendar!$B$23),L29,NA())</f>
        <v>#N/A</v>
      </c>
      <c r="R29" t="e">
        <f ca="1">IF(AND($D29&gt;=Calendar!$B$22,$D29&lt;=Calendar!$B$23),M29,NA())</f>
        <v>#N/A</v>
      </c>
      <c r="S29" t="e">
        <f ca="1">IF(AND($D29&gt;=Calendar!$B$22,$D29&lt;=Calendar!$B$23),N29,NA())</f>
        <v>#N/A</v>
      </c>
    </row>
    <row r="30" spans="1:19" x14ac:dyDescent="0.3">
      <c r="A30" s="27">
        <v>29</v>
      </c>
      <c r="B30">
        <f>INDEX(Data!$B$2:$C$1827,MATCH(D30,Data!$A$2:$A$1827,0),1)</f>
        <v>708</v>
      </c>
      <c r="C30">
        <f>INDEX(Data!$B$2:$C$1827,MATCH(D30,Data!$A$2:$A$1827,0),2)</f>
        <v>613</v>
      </c>
      <c r="D30" s="3">
        <f>DATE(Calendar!$J$2,Calendar!$A$2,A30)</f>
        <v>44376</v>
      </c>
      <c r="E30" t="e">
        <f ca="1">IF(AND(D30&gt;=Calendar!$B$22,D30&lt;=Calendar!$B$23),B30,NA())</f>
        <v>#N/A</v>
      </c>
      <c r="F30" t="e">
        <f ca="1">IF(AND(D30&gt;=Calendar!$B$22,D30&lt;=Calendar!$B$23),C30,NA())</f>
        <v>#N/A</v>
      </c>
      <c r="J30" cm="1">
        <f t="array" ref="J30">INDEX(Data!$D$2:$H$1827,MATCH($D30,Data!$A$2:$A$1827,0),COLUMN()-9)</f>
        <v>214</v>
      </c>
      <c r="K30" cm="1">
        <f t="array" ref="K30">INDEX(Data!$D$2:$H$1827,MATCH($D30,Data!$A$2:$A$1827,0),COLUMN()-9)</f>
        <v>61</v>
      </c>
      <c r="L30" cm="1">
        <f t="array" ref="L30">INDEX(Data!$D$2:$H$1827,MATCH($D30,Data!$A$2:$A$1827,0),COLUMN()-9)</f>
        <v>154</v>
      </c>
      <c r="M30" cm="1">
        <f t="array" ref="M30">INDEX(Data!$D$2:$H$1827,MATCH($D30,Data!$A$2:$A$1827,0),COLUMN()-9)</f>
        <v>53</v>
      </c>
      <c r="N30" cm="1">
        <f t="array" ref="N30">INDEX(Data!$D$2:$H$1827,MATCH($D30,Data!$A$2:$A$1827,0),COLUMN()-9)</f>
        <v>226</v>
      </c>
      <c r="O30" t="e">
        <f ca="1">IF(AND($D30&gt;=Calendar!$B$22,$D30&lt;=Calendar!$B$23),J30,NA())</f>
        <v>#N/A</v>
      </c>
      <c r="P30" t="e">
        <f ca="1">IF(AND($D30&gt;=Calendar!$B$22,$D30&lt;=Calendar!$B$23),K30,NA())</f>
        <v>#N/A</v>
      </c>
      <c r="Q30" t="e">
        <f ca="1">IF(AND($D30&gt;=Calendar!$B$22,$D30&lt;=Calendar!$B$23),L30,NA())</f>
        <v>#N/A</v>
      </c>
      <c r="R30" t="e">
        <f ca="1">IF(AND($D30&gt;=Calendar!$B$22,$D30&lt;=Calendar!$B$23),M30,NA())</f>
        <v>#N/A</v>
      </c>
      <c r="S30" t="e">
        <f ca="1">IF(AND($D30&gt;=Calendar!$B$22,$D30&lt;=Calendar!$B$23),N30,NA())</f>
        <v>#N/A</v>
      </c>
    </row>
    <row r="31" spans="1:19" x14ac:dyDescent="0.3">
      <c r="A31" s="27">
        <v>30</v>
      </c>
      <c r="B31">
        <f>INDEX(Data!$B$2:$C$1827,MATCH(D31,Data!$A$2:$A$1827,0),1)</f>
        <v>718</v>
      </c>
      <c r="C31">
        <f>INDEX(Data!$B$2:$C$1827,MATCH(D31,Data!$A$2:$A$1827,0),2)</f>
        <v>621</v>
      </c>
      <c r="D31" s="3">
        <f>DATE(Calendar!$J$2,Calendar!$A$2,A31)</f>
        <v>44377</v>
      </c>
      <c r="E31" t="e">
        <f ca="1">IF(AND(D31&gt;=Calendar!$B$22,D31&lt;=Calendar!$B$23),B31,NA())</f>
        <v>#N/A</v>
      </c>
      <c r="F31" t="e">
        <f ca="1">IF(AND(D31&gt;=Calendar!$B$22,D31&lt;=Calendar!$B$23),C31,NA())</f>
        <v>#N/A</v>
      </c>
      <c r="J31" cm="1">
        <f t="array" ref="J31">INDEX(Data!$D$2:$H$1827,MATCH($D31,Data!$A$2:$A$1827,0),COLUMN()-9)</f>
        <v>217</v>
      </c>
      <c r="K31" cm="1">
        <f t="array" ref="K31">INDEX(Data!$D$2:$H$1827,MATCH($D31,Data!$A$2:$A$1827,0),COLUMN()-9)</f>
        <v>62</v>
      </c>
      <c r="L31" cm="1">
        <f t="array" ref="L31">INDEX(Data!$D$2:$H$1827,MATCH($D31,Data!$A$2:$A$1827,0),COLUMN()-9)</f>
        <v>156</v>
      </c>
      <c r="M31" cm="1">
        <f t="array" ref="M31">INDEX(Data!$D$2:$H$1827,MATCH($D31,Data!$A$2:$A$1827,0),COLUMN()-9)</f>
        <v>55</v>
      </c>
      <c r="N31" cm="1">
        <f t="array" ref="N31">INDEX(Data!$D$2:$H$1827,MATCH($D31,Data!$A$2:$A$1827,0),COLUMN()-9)</f>
        <v>228</v>
      </c>
      <c r="O31" t="e">
        <f ca="1">IF(AND($D31&gt;=Calendar!$B$22,$D31&lt;=Calendar!$B$23),J31,NA())</f>
        <v>#N/A</v>
      </c>
      <c r="P31" t="e">
        <f ca="1">IF(AND($D31&gt;=Calendar!$B$22,$D31&lt;=Calendar!$B$23),K31,NA())</f>
        <v>#N/A</v>
      </c>
      <c r="Q31" t="e">
        <f ca="1">IF(AND($D31&gt;=Calendar!$B$22,$D31&lt;=Calendar!$B$23),L31,NA())</f>
        <v>#N/A</v>
      </c>
      <c r="R31" t="e">
        <f ca="1">IF(AND($D31&gt;=Calendar!$B$22,$D31&lt;=Calendar!$B$23),M31,NA())</f>
        <v>#N/A</v>
      </c>
      <c r="S31" t="e">
        <f ca="1">IF(AND($D31&gt;=Calendar!$B$22,$D31&lt;=Calendar!$B$23),N31,NA())</f>
        <v>#N/A</v>
      </c>
    </row>
    <row r="32" spans="1:19" x14ac:dyDescent="0.3">
      <c r="A32" s="27">
        <v>31</v>
      </c>
      <c r="B32">
        <f>INDEX(Data!$B$2:$C$1827,MATCH(D32,Data!$A$2:$A$1827,0),1)</f>
        <v>710</v>
      </c>
      <c r="C32">
        <f>INDEX(Data!$B$2:$C$1827,MATCH(D32,Data!$A$2:$A$1827,0),2)</f>
        <v>485</v>
      </c>
      <c r="D32" s="3">
        <f>DATE(Calendar!$J$2,Calendar!$A$2,A32)</f>
        <v>44378</v>
      </c>
      <c r="E32" t="e">
        <f ca="1">IF(AND(D32&gt;=Calendar!$B$22,D32&lt;=Calendar!$B$23),B32,NA())</f>
        <v>#N/A</v>
      </c>
      <c r="F32" t="e">
        <f ca="1">IF(AND(D32&gt;=Calendar!$B$22,D32&lt;=Calendar!$B$23),C32,NA())</f>
        <v>#N/A</v>
      </c>
      <c r="J32" cm="1">
        <f t="array" ref="J32">INDEX(Data!$D$2:$H$1827,MATCH($D32,Data!$A$2:$A$1827,0),COLUMN()-9)</f>
        <v>87</v>
      </c>
      <c r="K32" cm="1">
        <f t="array" ref="K32">INDEX(Data!$D$2:$H$1827,MATCH($D32,Data!$A$2:$A$1827,0),COLUMN()-9)</f>
        <v>155</v>
      </c>
      <c r="L32" cm="1">
        <f t="array" ref="L32">INDEX(Data!$D$2:$H$1827,MATCH($D32,Data!$A$2:$A$1827,0),COLUMN()-9)</f>
        <v>83</v>
      </c>
      <c r="M32" cm="1">
        <f t="array" ref="M32">INDEX(Data!$D$2:$H$1827,MATCH($D32,Data!$A$2:$A$1827,0),COLUMN()-9)</f>
        <v>133</v>
      </c>
      <c r="N32" cm="1">
        <f t="array" ref="N32">INDEX(Data!$D$2:$H$1827,MATCH($D32,Data!$A$2:$A$1827,0),COLUMN()-9)</f>
        <v>252</v>
      </c>
      <c r="O32" t="e">
        <f ca="1">IF(AND($D32&gt;=Calendar!$B$22,$D32&lt;=Calendar!$B$23),J32,NA())</f>
        <v>#N/A</v>
      </c>
      <c r="P32" t="e">
        <f ca="1">IF(AND($D32&gt;=Calendar!$B$22,$D32&lt;=Calendar!$B$23),K32,NA())</f>
        <v>#N/A</v>
      </c>
      <c r="Q32" t="e">
        <f ca="1">IF(AND($D32&gt;=Calendar!$B$22,$D32&lt;=Calendar!$B$23),L32,NA())</f>
        <v>#N/A</v>
      </c>
      <c r="R32" t="e">
        <f ca="1">IF(AND($D32&gt;=Calendar!$B$22,$D32&lt;=Calendar!$B$23),M32,NA())</f>
        <v>#N/A</v>
      </c>
      <c r="S32" t="e">
        <f ca="1">IF(AND($D32&gt;=Calendar!$B$22,$D32&lt;=Calendar!$B$23),N32,NA())</f>
        <v>#N/A</v>
      </c>
    </row>
  </sheetData>
  <mergeCells count="1">
    <mergeCell ref="T1:AM1"/>
  </mergeCells>
  <hyperlinks>
    <hyperlink ref="T1" r:id="rId1" display="https://exceltable.com/en/templates/interactive-calendar-with-visualization" xr:uid="{4A65BC25-9491-4CF7-9E39-9FE32F9DCD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C2070"/>
  <sheetViews>
    <sheetView zoomScaleNormal="100" workbookViewId="0">
      <selection activeCell="J1" sqref="J1:AC1"/>
    </sheetView>
  </sheetViews>
  <sheetFormatPr defaultRowHeight="14.4" x14ac:dyDescent="0.3"/>
  <cols>
    <col min="1" max="1" width="10.109375" bestFit="1" customWidth="1"/>
    <col min="2" max="3" width="8.88671875" style="1"/>
    <col min="4" max="4" width="13" style="1" customWidth="1"/>
    <col min="5" max="5" width="10.88671875" style="1" bestFit="1" customWidth="1"/>
    <col min="6" max="6" width="11.6640625" style="1" customWidth="1"/>
    <col min="7" max="8" width="8.88671875" style="1"/>
  </cols>
  <sheetData>
    <row r="1" spans="1:29" ht="28.8" customHeight="1" x14ac:dyDescent="0.4">
      <c r="A1" s="26" t="s">
        <v>5</v>
      </c>
      <c r="B1" s="35" t="s">
        <v>46</v>
      </c>
      <c r="C1" s="35" t="s">
        <v>47</v>
      </c>
      <c r="D1" s="35" t="s">
        <v>52</v>
      </c>
      <c r="E1" s="35" t="s">
        <v>56</v>
      </c>
      <c r="F1" s="35" t="s">
        <v>53</v>
      </c>
      <c r="G1" s="35" t="s">
        <v>54</v>
      </c>
      <c r="H1" s="35" t="s">
        <v>55</v>
      </c>
      <c r="J1" s="75" t="s">
        <v>68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</row>
    <row r="2" spans="1:29" x14ac:dyDescent="0.3">
      <c r="A2" s="3">
        <v>44197</v>
      </c>
      <c r="B2" s="1">
        <v>500</v>
      </c>
      <c r="C2" s="1">
        <v>275</v>
      </c>
      <c r="D2" s="1">
        <v>41</v>
      </c>
      <c r="E2">
        <v>46</v>
      </c>
      <c r="F2">
        <v>83</v>
      </c>
      <c r="G2">
        <v>78</v>
      </c>
      <c r="H2">
        <v>252</v>
      </c>
      <c r="J2" cm="1">
        <f t="array" aca="1" ref="J2:J9" ca="1">OFFSET(Data!$B$2,Calendar!$B$29,0,Calendar!$B$26,1)</f>
        <v>424</v>
      </c>
      <c r="K2" cm="1">
        <f t="array" aca="1" ref="K2:K9" ca="1">OFFSET(Data!$B$2,Calendar!$B$30,0,Calendar!$B$26,1)</f>
        <v>892</v>
      </c>
      <c r="L2" cm="1">
        <f t="array" aca="1" ref="L2:L9" ca="1">OFFSET(Data!$B$2,Calendar!$B$29,0,Calendar!$B$26,1)</f>
        <v>424</v>
      </c>
      <c r="M2" cm="1">
        <f t="array" aca="1" ref="M2:M9" ca="1">OFFSET(Data!$B$2,Calendar!$B$30,0,Calendar!$B$26,1)</f>
        <v>892</v>
      </c>
      <c r="O2" s="1"/>
    </row>
    <row r="3" spans="1:29" x14ac:dyDescent="0.3">
      <c r="A3" s="3">
        <v>44198</v>
      </c>
      <c r="B3" s="1">
        <v>850</v>
      </c>
      <c r="C3" s="1">
        <v>476</v>
      </c>
      <c r="D3" s="1">
        <v>71</v>
      </c>
      <c r="E3">
        <v>80</v>
      </c>
      <c r="F3">
        <v>143</v>
      </c>
      <c r="G3">
        <v>132</v>
      </c>
      <c r="H3">
        <v>424</v>
      </c>
      <c r="J3">
        <f ca="1"/>
        <v>420</v>
      </c>
      <c r="K3">
        <f ca="1"/>
        <v>820</v>
      </c>
      <c r="L3">
        <f ca="1"/>
        <v>420</v>
      </c>
      <c r="M3">
        <f ca="1"/>
        <v>820</v>
      </c>
    </row>
    <row r="4" spans="1:29" x14ac:dyDescent="0.3">
      <c r="A4" s="3">
        <v>44199</v>
      </c>
      <c r="B4" s="1">
        <v>1100</v>
      </c>
      <c r="C4" s="1">
        <v>627</v>
      </c>
      <c r="D4" s="1">
        <v>94</v>
      </c>
      <c r="E4">
        <v>104</v>
      </c>
      <c r="F4">
        <v>189</v>
      </c>
      <c r="G4">
        <v>170</v>
      </c>
      <c r="H4">
        <v>543</v>
      </c>
      <c r="J4">
        <f ca="1"/>
        <v>432</v>
      </c>
      <c r="K4">
        <f ca="1"/>
        <v>732</v>
      </c>
      <c r="L4">
        <f ca="1"/>
        <v>432</v>
      </c>
      <c r="M4">
        <f ca="1"/>
        <v>732</v>
      </c>
    </row>
    <row r="5" spans="1:29" x14ac:dyDescent="0.3">
      <c r="A5" s="3">
        <v>44200</v>
      </c>
      <c r="B5" s="1">
        <v>1200</v>
      </c>
      <c r="C5" s="1">
        <v>696</v>
      </c>
      <c r="D5" s="1">
        <v>104</v>
      </c>
      <c r="E5">
        <v>116</v>
      </c>
      <c r="F5">
        <v>209</v>
      </c>
      <c r="G5">
        <v>184</v>
      </c>
      <c r="H5">
        <v>587</v>
      </c>
      <c r="J5">
        <f ca="1"/>
        <v>456</v>
      </c>
      <c r="K5">
        <f ca="1"/>
        <v>645</v>
      </c>
      <c r="L5">
        <f ca="1"/>
        <v>456</v>
      </c>
      <c r="M5">
        <f ca="1"/>
        <v>645</v>
      </c>
    </row>
    <row r="6" spans="1:29" x14ac:dyDescent="0.3">
      <c r="A6" s="3">
        <v>44201</v>
      </c>
      <c r="B6" s="1">
        <v>1200</v>
      </c>
      <c r="C6" s="1">
        <v>708</v>
      </c>
      <c r="D6" s="1">
        <v>106</v>
      </c>
      <c r="E6">
        <v>118</v>
      </c>
      <c r="F6">
        <v>213</v>
      </c>
      <c r="G6">
        <v>182</v>
      </c>
      <c r="H6">
        <v>581</v>
      </c>
      <c r="J6">
        <f ca="1"/>
        <v>490</v>
      </c>
      <c r="K6">
        <f ca="1"/>
        <v>565</v>
      </c>
      <c r="L6">
        <f ca="1"/>
        <v>490</v>
      </c>
      <c r="M6">
        <f ca="1"/>
        <v>565</v>
      </c>
    </row>
    <row r="7" spans="1:29" x14ac:dyDescent="0.3">
      <c r="A7" s="3">
        <v>44202</v>
      </c>
      <c r="B7" s="1">
        <v>1130</v>
      </c>
      <c r="C7" s="1">
        <v>678</v>
      </c>
      <c r="D7" s="1">
        <v>101</v>
      </c>
      <c r="E7">
        <v>113</v>
      </c>
      <c r="F7">
        <v>204</v>
      </c>
      <c r="G7">
        <v>169</v>
      </c>
      <c r="H7">
        <v>543</v>
      </c>
      <c r="J7">
        <f ca="1"/>
        <v>540</v>
      </c>
      <c r="K7">
        <f ca="1"/>
        <v>496</v>
      </c>
      <c r="L7">
        <f ca="1"/>
        <v>540</v>
      </c>
      <c r="M7">
        <f ca="1"/>
        <v>496</v>
      </c>
    </row>
    <row r="8" spans="1:29" x14ac:dyDescent="0.3">
      <c r="A8" s="3">
        <v>44203</v>
      </c>
      <c r="B8" s="1">
        <v>1040</v>
      </c>
      <c r="C8" s="1">
        <v>634</v>
      </c>
      <c r="D8" s="1">
        <v>95</v>
      </c>
      <c r="E8">
        <v>106</v>
      </c>
      <c r="F8">
        <v>191</v>
      </c>
      <c r="G8">
        <v>153</v>
      </c>
      <c r="H8">
        <v>495</v>
      </c>
      <c r="J8">
        <f ca="1"/>
        <v>604</v>
      </c>
      <c r="K8">
        <f ca="1"/>
        <v>450</v>
      </c>
      <c r="L8">
        <f ca="1"/>
        <v>604</v>
      </c>
      <c r="M8">
        <f ca="1"/>
        <v>450</v>
      </c>
    </row>
    <row r="9" spans="1:29" x14ac:dyDescent="0.3">
      <c r="A9" s="3">
        <v>44204</v>
      </c>
      <c r="B9" s="1">
        <v>950</v>
      </c>
      <c r="C9" s="1">
        <v>589</v>
      </c>
      <c r="D9" s="1">
        <v>88</v>
      </c>
      <c r="E9">
        <v>98</v>
      </c>
      <c r="F9">
        <v>177</v>
      </c>
      <c r="G9">
        <v>139</v>
      </c>
      <c r="H9">
        <v>448</v>
      </c>
      <c r="J9" t="e">
        <f ca="1"/>
        <v>#N/A</v>
      </c>
      <c r="K9" t="e">
        <f ca="1"/>
        <v>#N/A</v>
      </c>
      <c r="L9" t="e">
        <f ca="1"/>
        <v>#N/A</v>
      </c>
      <c r="M9" t="e">
        <f ca="1"/>
        <v>#N/A</v>
      </c>
    </row>
    <row r="10" spans="1:29" x14ac:dyDescent="0.3">
      <c r="A10" s="3">
        <v>44205</v>
      </c>
      <c r="B10" s="1">
        <v>869.99999999999989</v>
      </c>
      <c r="C10" s="1">
        <v>548</v>
      </c>
      <c r="D10" s="1">
        <v>82</v>
      </c>
      <c r="E10">
        <v>92</v>
      </c>
      <c r="F10">
        <v>165</v>
      </c>
      <c r="G10">
        <v>125</v>
      </c>
      <c r="H10">
        <v>405.99999999999989</v>
      </c>
    </row>
    <row r="11" spans="1:29" x14ac:dyDescent="0.3">
      <c r="A11" s="3">
        <v>44206</v>
      </c>
      <c r="B11" s="1">
        <v>800</v>
      </c>
      <c r="C11" s="1">
        <v>512</v>
      </c>
      <c r="D11" s="1">
        <v>76</v>
      </c>
      <c r="E11">
        <v>86</v>
      </c>
      <c r="F11">
        <v>154</v>
      </c>
      <c r="G11">
        <v>114</v>
      </c>
      <c r="H11">
        <v>370</v>
      </c>
    </row>
    <row r="12" spans="1:29" x14ac:dyDescent="0.3">
      <c r="A12" s="3">
        <v>44207</v>
      </c>
      <c r="B12" s="1">
        <v>750</v>
      </c>
      <c r="C12" s="1">
        <v>487</v>
      </c>
      <c r="D12" s="1">
        <v>73</v>
      </c>
      <c r="E12">
        <v>81</v>
      </c>
      <c r="F12">
        <v>147</v>
      </c>
      <c r="G12">
        <v>105</v>
      </c>
      <c r="H12">
        <v>344</v>
      </c>
    </row>
    <row r="13" spans="1:29" x14ac:dyDescent="0.3">
      <c r="A13" s="3">
        <v>44208</v>
      </c>
      <c r="B13" s="1">
        <v>720</v>
      </c>
      <c r="C13" s="1">
        <v>475</v>
      </c>
      <c r="D13" s="1">
        <v>71</v>
      </c>
      <c r="E13">
        <v>79</v>
      </c>
      <c r="F13">
        <v>143</v>
      </c>
      <c r="G13">
        <v>100</v>
      </c>
      <c r="H13">
        <v>327</v>
      </c>
    </row>
    <row r="14" spans="1:29" x14ac:dyDescent="0.3">
      <c r="A14" s="3">
        <v>44209</v>
      </c>
      <c r="B14" s="1">
        <v>730</v>
      </c>
      <c r="C14" s="1">
        <v>489</v>
      </c>
      <c r="D14" s="1">
        <v>73</v>
      </c>
      <c r="E14">
        <v>82</v>
      </c>
      <c r="F14">
        <v>147</v>
      </c>
      <c r="G14">
        <v>100</v>
      </c>
      <c r="H14">
        <v>328</v>
      </c>
    </row>
    <row r="15" spans="1:29" x14ac:dyDescent="0.3">
      <c r="A15" s="3">
        <v>44210</v>
      </c>
      <c r="B15" s="1">
        <v>800</v>
      </c>
      <c r="C15" s="1">
        <v>544</v>
      </c>
      <c r="D15" s="1">
        <v>81</v>
      </c>
      <c r="E15">
        <v>91</v>
      </c>
      <c r="F15">
        <v>164</v>
      </c>
      <c r="G15">
        <v>109</v>
      </c>
      <c r="H15">
        <v>355</v>
      </c>
    </row>
    <row r="16" spans="1:29" x14ac:dyDescent="0.3">
      <c r="A16" s="3">
        <v>44211</v>
      </c>
      <c r="B16" s="1">
        <v>900</v>
      </c>
      <c r="C16" s="1">
        <v>621</v>
      </c>
      <c r="D16" s="1">
        <v>93</v>
      </c>
      <c r="E16">
        <v>104</v>
      </c>
      <c r="F16">
        <v>187</v>
      </c>
      <c r="G16">
        <v>120</v>
      </c>
      <c r="H16">
        <v>396</v>
      </c>
    </row>
    <row r="17" spans="1:8" x14ac:dyDescent="0.3">
      <c r="A17" s="3">
        <v>44212</v>
      </c>
      <c r="B17" s="1">
        <v>1000</v>
      </c>
      <c r="C17" s="1">
        <v>700</v>
      </c>
      <c r="D17" s="1">
        <v>105</v>
      </c>
      <c r="E17">
        <v>117</v>
      </c>
      <c r="F17">
        <v>210</v>
      </c>
      <c r="G17">
        <v>133</v>
      </c>
      <c r="H17">
        <v>435</v>
      </c>
    </row>
    <row r="18" spans="1:8" x14ac:dyDescent="0.3">
      <c r="A18" s="3">
        <v>44213</v>
      </c>
      <c r="B18" s="1">
        <v>1100</v>
      </c>
      <c r="C18" s="1">
        <v>781</v>
      </c>
      <c r="D18" s="1">
        <v>117</v>
      </c>
      <c r="E18">
        <v>130</v>
      </c>
      <c r="F18">
        <v>235</v>
      </c>
      <c r="G18">
        <v>144</v>
      </c>
      <c r="H18">
        <v>474</v>
      </c>
    </row>
    <row r="19" spans="1:8" x14ac:dyDescent="0.3">
      <c r="A19" s="3">
        <v>44214</v>
      </c>
      <c r="B19" s="1">
        <v>1200</v>
      </c>
      <c r="C19" s="1">
        <v>864</v>
      </c>
      <c r="D19" s="1">
        <v>129</v>
      </c>
      <c r="E19">
        <v>144</v>
      </c>
      <c r="F19">
        <v>260</v>
      </c>
      <c r="G19">
        <v>156</v>
      </c>
      <c r="H19">
        <v>511</v>
      </c>
    </row>
    <row r="20" spans="1:8" x14ac:dyDescent="0.3">
      <c r="A20" s="3">
        <v>44215</v>
      </c>
      <c r="B20" s="1">
        <v>1290</v>
      </c>
      <c r="C20" s="1">
        <v>941</v>
      </c>
      <c r="D20" s="1">
        <v>141</v>
      </c>
      <c r="E20">
        <v>157</v>
      </c>
      <c r="F20">
        <v>283</v>
      </c>
      <c r="G20">
        <v>165</v>
      </c>
      <c r="H20">
        <v>544</v>
      </c>
    </row>
    <row r="21" spans="1:8" x14ac:dyDescent="0.3">
      <c r="A21" s="3">
        <v>44216</v>
      </c>
      <c r="B21" s="1">
        <v>1380</v>
      </c>
      <c r="C21" s="1">
        <v>1021</v>
      </c>
      <c r="D21" s="1">
        <v>153</v>
      </c>
      <c r="E21">
        <v>170</v>
      </c>
      <c r="F21">
        <v>307</v>
      </c>
      <c r="G21">
        <v>174</v>
      </c>
      <c r="H21">
        <v>576</v>
      </c>
    </row>
    <row r="22" spans="1:8" x14ac:dyDescent="0.3">
      <c r="A22" s="3">
        <v>44217</v>
      </c>
      <c r="B22" s="1">
        <v>1470</v>
      </c>
      <c r="C22" s="1">
        <v>1102</v>
      </c>
      <c r="D22" s="1">
        <v>165</v>
      </c>
      <c r="E22">
        <v>184</v>
      </c>
      <c r="F22">
        <v>331</v>
      </c>
      <c r="G22">
        <v>183</v>
      </c>
      <c r="H22">
        <v>607</v>
      </c>
    </row>
    <row r="23" spans="1:8" x14ac:dyDescent="0.3">
      <c r="A23" s="3">
        <v>44218</v>
      </c>
      <c r="B23" s="1">
        <v>1550</v>
      </c>
      <c r="C23" s="1">
        <v>1178</v>
      </c>
      <c r="D23" s="1">
        <v>176</v>
      </c>
      <c r="E23">
        <v>196</v>
      </c>
      <c r="F23">
        <v>354</v>
      </c>
      <c r="G23">
        <v>191</v>
      </c>
      <c r="H23">
        <v>633</v>
      </c>
    </row>
    <row r="24" spans="1:8" x14ac:dyDescent="0.3">
      <c r="A24" s="3">
        <v>44219</v>
      </c>
      <c r="B24" s="1">
        <v>1590</v>
      </c>
      <c r="C24" s="1">
        <v>1224</v>
      </c>
      <c r="D24" s="1">
        <v>183</v>
      </c>
      <c r="E24">
        <v>204</v>
      </c>
      <c r="F24">
        <v>368</v>
      </c>
      <c r="G24">
        <v>193</v>
      </c>
      <c r="H24">
        <v>642</v>
      </c>
    </row>
    <row r="25" spans="1:8" x14ac:dyDescent="0.3">
      <c r="A25" s="3">
        <v>44220</v>
      </c>
      <c r="B25" s="1">
        <v>1600</v>
      </c>
      <c r="C25" s="1">
        <v>1248</v>
      </c>
      <c r="D25" s="1">
        <v>187</v>
      </c>
      <c r="E25">
        <v>208</v>
      </c>
      <c r="F25">
        <v>375</v>
      </c>
      <c r="G25">
        <v>192</v>
      </c>
      <c r="H25">
        <v>638</v>
      </c>
    </row>
    <row r="26" spans="1:8" x14ac:dyDescent="0.3">
      <c r="A26" s="3">
        <v>44221</v>
      </c>
      <c r="B26" s="1">
        <v>1590</v>
      </c>
      <c r="C26" s="1">
        <v>1256</v>
      </c>
      <c r="D26" s="1">
        <v>188</v>
      </c>
      <c r="E26">
        <v>210</v>
      </c>
      <c r="F26">
        <v>377</v>
      </c>
      <c r="G26">
        <v>187</v>
      </c>
      <c r="H26">
        <v>628</v>
      </c>
    </row>
    <row r="27" spans="1:8" x14ac:dyDescent="0.3">
      <c r="A27" s="3">
        <v>44222</v>
      </c>
      <c r="B27" s="1">
        <v>1550</v>
      </c>
      <c r="C27" s="1">
        <v>1240</v>
      </c>
      <c r="D27" s="1">
        <v>186</v>
      </c>
      <c r="E27">
        <v>207</v>
      </c>
      <c r="F27">
        <v>372</v>
      </c>
      <c r="G27">
        <v>180</v>
      </c>
      <c r="H27">
        <v>605</v>
      </c>
    </row>
    <row r="28" spans="1:8" x14ac:dyDescent="0.3">
      <c r="A28" s="3">
        <v>44223</v>
      </c>
      <c r="B28" s="1">
        <v>1470</v>
      </c>
      <c r="C28" s="1">
        <v>1190</v>
      </c>
      <c r="D28" s="1">
        <v>178</v>
      </c>
      <c r="E28">
        <v>198</v>
      </c>
      <c r="F28">
        <v>358</v>
      </c>
      <c r="G28">
        <v>169</v>
      </c>
      <c r="H28">
        <v>567</v>
      </c>
    </row>
    <row r="29" spans="1:8" x14ac:dyDescent="0.3">
      <c r="A29" s="3">
        <v>44224</v>
      </c>
      <c r="B29" s="1">
        <v>1350</v>
      </c>
      <c r="C29" s="1">
        <v>1107</v>
      </c>
      <c r="D29" s="1">
        <v>166</v>
      </c>
      <c r="E29">
        <v>184</v>
      </c>
      <c r="F29">
        <v>333</v>
      </c>
      <c r="G29">
        <v>152</v>
      </c>
      <c r="H29">
        <v>515</v>
      </c>
    </row>
    <row r="30" spans="1:8" x14ac:dyDescent="0.3">
      <c r="A30" s="3">
        <v>44225</v>
      </c>
      <c r="B30" s="1">
        <v>1200</v>
      </c>
      <c r="C30" s="1">
        <v>996</v>
      </c>
      <c r="D30" s="1">
        <v>149</v>
      </c>
      <c r="E30">
        <v>166</v>
      </c>
      <c r="F30">
        <v>299</v>
      </c>
      <c r="G30">
        <v>134</v>
      </c>
      <c r="H30">
        <v>452</v>
      </c>
    </row>
    <row r="31" spans="1:8" x14ac:dyDescent="0.3">
      <c r="A31" s="3">
        <v>44226</v>
      </c>
      <c r="B31" s="1">
        <v>1030</v>
      </c>
      <c r="C31" s="1">
        <v>865</v>
      </c>
      <c r="D31" s="1">
        <v>129</v>
      </c>
      <c r="E31">
        <v>144</v>
      </c>
      <c r="F31">
        <v>260</v>
      </c>
      <c r="G31">
        <v>113</v>
      </c>
      <c r="H31">
        <v>384</v>
      </c>
    </row>
    <row r="32" spans="1:8" x14ac:dyDescent="0.3">
      <c r="A32" s="3">
        <v>44227</v>
      </c>
      <c r="B32" s="1">
        <v>800</v>
      </c>
      <c r="C32" s="1">
        <v>680</v>
      </c>
      <c r="D32" s="1">
        <v>102</v>
      </c>
      <c r="E32">
        <v>114</v>
      </c>
      <c r="F32">
        <v>204</v>
      </c>
      <c r="G32">
        <v>86</v>
      </c>
      <c r="H32">
        <v>294</v>
      </c>
    </row>
    <row r="33" spans="1:8" x14ac:dyDescent="0.3">
      <c r="A33" s="3">
        <v>44228</v>
      </c>
      <c r="B33" s="1">
        <v>700</v>
      </c>
      <c r="C33" s="1">
        <v>602</v>
      </c>
      <c r="D33" s="1">
        <v>180</v>
      </c>
      <c r="E33">
        <v>60</v>
      </c>
      <c r="F33">
        <v>166</v>
      </c>
      <c r="G33">
        <v>54</v>
      </c>
      <c r="H33">
        <v>240</v>
      </c>
    </row>
    <row r="34" spans="1:8" x14ac:dyDescent="0.3">
      <c r="A34" s="3">
        <v>44229</v>
      </c>
      <c r="B34" s="1">
        <v>800</v>
      </c>
      <c r="C34" s="1">
        <v>696</v>
      </c>
      <c r="D34" s="1">
        <v>208</v>
      </c>
      <c r="E34">
        <v>70</v>
      </c>
      <c r="F34">
        <v>192</v>
      </c>
      <c r="G34">
        <v>60</v>
      </c>
      <c r="H34">
        <v>270</v>
      </c>
    </row>
    <row r="35" spans="1:8" x14ac:dyDescent="0.3">
      <c r="A35" s="3">
        <v>44230</v>
      </c>
      <c r="B35" s="1">
        <v>750</v>
      </c>
      <c r="C35" s="1">
        <v>660</v>
      </c>
      <c r="D35" s="1">
        <v>198</v>
      </c>
      <c r="E35">
        <v>66</v>
      </c>
      <c r="F35">
        <v>182</v>
      </c>
      <c r="G35">
        <v>55</v>
      </c>
      <c r="H35">
        <v>249</v>
      </c>
    </row>
    <row r="36" spans="1:8" x14ac:dyDescent="0.3">
      <c r="A36" s="3">
        <v>44231</v>
      </c>
      <c r="B36" s="1">
        <v>900</v>
      </c>
      <c r="C36" s="1">
        <v>801</v>
      </c>
      <c r="D36" s="1">
        <v>240</v>
      </c>
      <c r="E36">
        <v>80</v>
      </c>
      <c r="F36">
        <v>221</v>
      </c>
      <c r="G36">
        <v>64</v>
      </c>
      <c r="H36">
        <v>295</v>
      </c>
    </row>
    <row r="37" spans="1:8" x14ac:dyDescent="0.3">
      <c r="A37" s="3">
        <v>44232</v>
      </c>
      <c r="B37" s="1">
        <v>1100</v>
      </c>
      <c r="C37" s="1">
        <v>968</v>
      </c>
      <c r="D37" s="1">
        <v>290</v>
      </c>
      <c r="E37">
        <v>97</v>
      </c>
      <c r="F37">
        <v>267</v>
      </c>
      <c r="G37">
        <v>81</v>
      </c>
      <c r="H37">
        <v>365</v>
      </c>
    </row>
    <row r="38" spans="1:8" x14ac:dyDescent="0.3">
      <c r="A38" s="3">
        <v>44233</v>
      </c>
      <c r="B38" s="1">
        <v>1100</v>
      </c>
      <c r="C38" s="1">
        <v>957</v>
      </c>
      <c r="D38" s="1">
        <v>287</v>
      </c>
      <c r="E38">
        <v>96</v>
      </c>
      <c r="F38">
        <v>264</v>
      </c>
      <c r="G38">
        <v>82</v>
      </c>
      <c r="H38">
        <v>371</v>
      </c>
    </row>
    <row r="39" spans="1:8" x14ac:dyDescent="0.3">
      <c r="A39" s="3">
        <v>44234</v>
      </c>
      <c r="B39" s="1">
        <v>900</v>
      </c>
      <c r="C39" s="1">
        <v>774</v>
      </c>
      <c r="D39" s="1">
        <v>232</v>
      </c>
      <c r="E39">
        <v>78</v>
      </c>
      <c r="F39">
        <v>213</v>
      </c>
      <c r="G39">
        <v>69</v>
      </c>
      <c r="H39">
        <v>308</v>
      </c>
    </row>
    <row r="40" spans="1:8" x14ac:dyDescent="0.3">
      <c r="A40" s="3">
        <v>44235</v>
      </c>
      <c r="B40" s="1">
        <v>700</v>
      </c>
      <c r="C40" s="1">
        <v>595</v>
      </c>
      <c r="D40" s="1">
        <v>178</v>
      </c>
      <c r="E40">
        <v>60</v>
      </c>
      <c r="F40">
        <v>164</v>
      </c>
      <c r="G40">
        <v>55</v>
      </c>
      <c r="H40">
        <v>243</v>
      </c>
    </row>
    <row r="41" spans="1:8" x14ac:dyDescent="0.3">
      <c r="A41" s="3">
        <v>44236</v>
      </c>
      <c r="B41" s="1">
        <v>700</v>
      </c>
      <c r="C41" s="1">
        <v>588</v>
      </c>
      <c r="D41" s="1">
        <v>176</v>
      </c>
      <c r="E41">
        <v>59</v>
      </c>
      <c r="F41">
        <v>162</v>
      </c>
      <c r="G41">
        <v>57</v>
      </c>
      <c r="H41">
        <v>246</v>
      </c>
    </row>
    <row r="42" spans="1:8" x14ac:dyDescent="0.3">
      <c r="A42" s="3">
        <v>44237</v>
      </c>
      <c r="B42" s="1">
        <v>800</v>
      </c>
      <c r="C42" s="1">
        <v>664</v>
      </c>
      <c r="D42" s="1">
        <v>199</v>
      </c>
      <c r="E42">
        <v>66</v>
      </c>
      <c r="F42">
        <v>183</v>
      </c>
      <c r="G42">
        <v>67</v>
      </c>
      <c r="H42">
        <v>285</v>
      </c>
    </row>
    <row r="43" spans="1:8" x14ac:dyDescent="0.3">
      <c r="A43" s="3">
        <v>44238</v>
      </c>
      <c r="B43" s="1">
        <v>800</v>
      </c>
      <c r="C43" s="1">
        <v>656</v>
      </c>
      <c r="D43" s="1">
        <v>196</v>
      </c>
      <c r="E43">
        <v>66</v>
      </c>
      <c r="F43">
        <v>181</v>
      </c>
      <c r="G43">
        <v>68</v>
      </c>
      <c r="H43">
        <v>289</v>
      </c>
    </row>
    <row r="44" spans="1:8" x14ac:dyDescent="0.3">
      <c r="A44" s="3">
        <v>44239</v>
      </c>
      <c r="B44" s="1">
        <v>700</v>
      </c>
      <c r="C44" s="1">
        <v>567</v>
      </c>
      <c r="D44" s="1">
        <v>170</v>
      </c>
      <c r="E44">
        <v>57</v>
      </c>
      <c r="F44">
        <v>156</v>
      </c>
      <c r="G44">
        <v>61</v>
      </c>
      <c r="H44">
        <v>256</v>
      </c>
    </row>
    <row r="45" spans="1:8" x14ac:dyDescent="0.3">
      <c r="A45" s="3">
        <v>44240</v>
      </c>
      <c r="B45" s="1">
        <v>700</v>
      </c>
      <c r="C45" s="1">
        <v>560</v>
      </c>
      <c r="D45" s="1">
        <v>168</v>
      </c>
      <c r="E45">
        <v>56</v>
      </c>
      <c r="F45">
        <v>154</v>
      </c>
      <c r="G45">
        <v>63</v>
      </c>
      <c r="H45">
        <v>259</v>
      </c>
    </row>
    <row r="46" spans="1:8" x14ac:dyDescent="0.3">
      <c r="A46" s="3">
        <v>44241</v>
      </c>
      <c r="B46" s="1">
        <v>800</v>
      </c>
      <c r="C46" s="1">
        <v>632</v>
      </c>
      <c r="D46" s="1">
        <v>189</v>
      </c>
      <c r="E46">
        <v>63</v>
      </c>
      <c r="F46">
        <v>175</v>
      </c>
      <c r="G46">
        <v>73</v>
      </c>
      <c r="H46">
        <v>300</v>
      </c>
    </row>
    <row r="47" spans="1:8" x14ac:dyDescent="0.3">
      <c r="A47" s="3">
        <v>44242</v>
      </c>
      <c r="B47" s="1">
        <v>1000</v>
      </c>
      <c r="C47" s="1">
        <v>780</v>
      </c>
      <c r="D47" s="1">
        <v>234</v>
      </c>
      <c r="E47">
        <v>78</v>
      </c>
      <c r="F47">
        <v>215</v>
      </c>
      <c r="G47">
        <v>94</v>
      </c>
      <c r="H47">
        <v>379</v>
      </c>
    </row>
    <row r="48" spans="1:8" x14ac:dyDescent="0.3">
      <c r="A48" s="3">
        <v>44243</v>
      </c>
      <c r="B48" s="1">
        <v>1300</v>
      </c>
      <c r="C48" s="1">
        <v>1001</v>
      </c>
      <c r="D48" s="1">
        <v>300</v>
      </c>
      <c r="E48">
        <v>100</v>
      </c>
      <c r="F48">
        <v>276</v>
      </c>
      <c r="G48">
        <v>124</v>
      </c>
      <c r="H48">
        <v>500</v>
      </c>
    </row>
    <row r="49" spans="1:8" x14ac:dyDescent="0.3">
      <c r="A49" s="3">
        <v>44244</v>
      </c>
      <c r="B49" s="1">
        <v>1400</v>
      </c>
      <c r="C49" s="1">
        <v>1064</v>
      </c>
      <c r="D49" s="1">
        <v>319</v>
      </c>
      <c r="E49">
        <v>106</v>
      </c>
      <c r="F49">
        <v>293</v>
      </c>
      <c r="G49">
        <v>137</v>
      </c>
      <c r="H49">
        <v>545</v>
      </c>
    </row>
    <row r="50" spans="1:8" x14ac:dyDescent="0.3">
      <c r="A50" s="3">
        <v>44245</v>
      </c>
      <c r="B50" s="1">
        <v>1350</v>
      </c>
      <c r="C50" s="1">
        <v>1012</v>
      </c>
      <c r="D50" s="1">
        <v>303</v>
      </c>
      <c r="E50">
        <v>101</v>
      </c>
      <c r="F50">
        <v>279</v>
      </c>
      <c r="G50">
        <v>134</v>
      </c>
      <c r="H50">
        <v>533</v>
      </c>
    </row>
    <row r="51" spans="1:8" x14ac:dyDescent="0.3">
      <c r="A51" s="3">
        <v>44246</v>
      </c>
      <c r="B51" s="1">
        <v>1200</v>
      </c>
      <c r="C51" s="1">
        <v>888</v>
      </c>
      <c r="D51" s="1">
        <v>266</v>
      </c>
      <c r="E51">
        <v>89</v>
      </c>
      <c r="F51">
        <v>245</v>
      </c>
      <c r="G51">
        <v>122</v>
      </c>
      <c r="H51">
        <v>478</v>
      </c>
    </row>
    <row r="52" spans="1:8" x14ac:dyDescent="0.3">
      <c r="A52" s="3">
        <v>44247</v>
      </c>
      <c r="B52" s="1">
        <v>1100</v>
      </c>
      <c r="C52" s="1">
        <v>803</v>
      </c>
      <c r="D52" s="1">
        <v>240</v>
      </c>
      <c r="E52">
        <v>80</v>
      </c>
      <c r="F52">
        <v>222</v>
      </c>
      <c r="G52">
        <v>114</v>
      </c>
      <c r="H52">
        <v>444</v>
      </c>
    </row>
    <row r="53" spans="1:8" x14ac:dyDescent="0.3">
      <c r="A53" s="3">
        <v>44248</v>
      </c>
      <c r="B53" s="1">
        <v>1100</v>
      </c>
      <c r="C53" s="1">
        <v>792</v>
      </c>
      <c r="D53" s="1">
        <v>237</v>
      </c>
      <c r="E53">
        <v>79</v>
      </c>
      <c r="F53">
        <v>219</v>
      </c>
      <c r="G53">
        <v>116</v>
      </c>
      <c r="H53">
        <v>449</v>
      </c>
    </row>
    <row r="54" spans="1:8" x14ac:dyDescent="0.3">
      <c r="A54" s="3">
        <v>44249</v>
      </c>
      <c r="B54" s="1">
        <v>1150</v>
      </c>
      <c r="C54" s="1">
        <v>816</v>
      </c>
      <c r="D54" s="1">
        <v>244</v>
      </c>
      <c r="E54">
        <v>82</v>
      </c>
      <c r="F54">
        <v>225</v>
      </c>
      <c r="G54">
        <v>123</v>
      </c>
      <c r="H54">
        <v>476</v>
      </c>
    </row>
    <row r="55" spans="1:8" x14ac:dyDescent="0.3">
      <c r="A55" s="3">
        <v>44250</v>
      </c>
      <c r="B55" s="1">
        <v>1100</v>
      </c>
      <c r="C55" s="1">
        <v>770</v>
      </c>
      <c r="D55" s="1">
        <v>231</v>
      </c>
      <c r="E55">
        <v>77</v>
      </c>
      <c r="F55">
        <v>212</v>
      </c>
      <c r="G55">
        <v>120</v>
      </c>
      <c r="H55">
        <v>460</v>
      </c>
    </row>
    <row r="56" spans="1:8" x14ac:dyDescent="0.3">
      <c r="A56" s="3">
        <v>44251</v>
      </c>
      <c r="B56" s="1">
        <v>900</v>
      </c>
      <c r="C56" s="1">
        <v>621</v>
      </c>
      <c r="D56" s="1">
        <v>186</v>
      </c>
      <c r="E56">
        <v>62</v>
      </c>
      <c r="F56">
        <v>171</v>
      </c>
      <c r="G56">
        <v>100</v>
      </c>
      <c r="H56">
        <v>381</v>
      </c>
    </row>
    <row r="57" spans="1:8" x14ac:dyDescent="0.3">
      <c r="A57" s="3">
        <v>44252</v>
      </c>
      <c r="B57" s="1">
        <v>900</v>
      </c>
      <c r="C57" s="1">
        <v>612</v>
      </c>
      <c r="D57" s="1">
        <v>183</v>
      </c>
      <c r="E57">
        <v>61</v>
      </c>
      <c r="F57">
        <v>169</v>
      </c>
      <c r="G57">
        <v>102</v>
      </c>
      <c r="H57">
        <v>385</v>
      </c>
    </row>
    <row r="58" spans="1:8" x14ac:dyDescent="0.3">
      <c r="A58" s="3">
        <v>44253</v>
      </c>
      <c r="B58" s="1">
        <v>1050</v>
      </c>
      <c r="C58" s="1">
        <v>703</v>
      </c>
      <c r="D58" s="1">
        <v>210</v>
      </c>
      <c r="E58">
        <v>70</v>
      </c>
      <c r="F58">
        <v>194</v>
      </c>
      <c r="G58">
        <v>121</v>
      </c>
      <c r="H58">
        <v>455</v>
      </c>
    </row>
    <row r="59" spans="1:8" x14ac:dyDescent="0.3">
      <c r="A59" s="3">
        <v>44254</v>
      </c>
      <c r="B59" s="1">
        <v>1300</v>
      </c>
      <c r="C59" s="1">
        <v>858</v>
      </c>
      <c r="D59" s="1">
        <v>257</v>
      </c>
      <c r="E59">
        <v>86</v>
      </c>
      <c r="F59">
        <v>237</v>
      </c>
      <c r="G59">
        <v>152</v>
      </c>
      <c r="H59">
        <v>568</v>
      </c>
    </row>
    <row r="60" spans="1:8" x14ac:dyDescent="0.3">
      <c r="A60" s="3">
        <v>44255</v>
      </c>
      <c r="B60" s="1">
        <v>1450</v>
      </c>
      <c r="C60" s="1">
        <v>942</v>
      </c>
      <c r="D60" s="1">
        <v>282</v>
      </c>
      <c r="E60">
        <v>94</v>
      </c>
      <c r="F60">
        <v>260</v>
      </c>
      <c r="G60">
        <v>174</v>
      </c>
      <c r="H60">
        <v>640</v>
      </c>
    </row>
    <row r="61" spans="1:8" x14ac:dyDescent="0.3">
      <c r="A61" s="3">
        <v>44256</v>
      </c>
      <c r="B61" s="1">
        <v>1800</v>
      </c>
      <c r="C61" s="1">
        <v>896</v>
      </c>
      <c r="D61" s="1">
        <v>89</v>
      </c>
      <c r="E61">
        <v>239</v>
      </c>
      <c r="F61">
        <v>225</v>
      </c>
      <c r="G61">
        <v>345</v>
      </c>
      <c r="H61">
        <v>902</v>
      </c>
    </row>
    <row r="62" spans="1:8" x14ac:dyDescent="0.3">
      <c r="A62" s="3">
        <v>44257</v>
      </c>
      <c r="B62" s="1">
        <v>2408</v>
      </c>
      <c r="C62" s="1">
        <v>1517</v>
      </c>
      <c r="D62" s="1">
        <v>151</v>
      </c>
      <c r="E62">
        <v>404</v>
      </c>
      <c r="F62">
        <v>380</v>
      </c>
      <c r="G62">
        <v>424</v>
      </c>
      <c r="H62">
        <v>1049</v>
      </c>
    </row>
    <row r="63" spans="1:8" x14ac:dyDescent="0.3">
      <c r="A63" s="3">
        <v>44258</v>
      </c>
      <c r="B63" s="1">
        <v>5480</v>
      </c>
      <c r="C63" s="1">
        <v>4389</v>
      </c>
      <c r="D63" s="1">
        <v>438</v>
      </c>
      <c r="E63">
        <v>1170</v>
      </c>
      <c r="F63">
        <v>1098</v>
      </c>
      <c r="G63">
        <v>857</v>
      </c>
      <c r="H63">
        <v>1917</v>
      </c>
    </row>
    <row r="64" spans="1:8" x14ac:dyDescent="0.3">
      <c r="A64" s="3">
        <v>44259</v>
      </c>
      <c r="B64" s="1">
        <v>9771</v>
      </c>
      <c r="C64" s="1">
        <v>5960</v>
      </c>
      <c r="D64" s="1">
        <v>596</v>
      </c>
      <c r="E64">
        <v>1590</v>
      </c>
      <c r="F64">
        <v>1490</v>
      </c>
      <c r="G64">
        <v>1746</v>
      </c>
      <c r="H64">
        <v>4349</v>
      </c>
    </row>
    <row r="65" spans="1:8" x14ac:dyDescent="0.3">
      <c r="A65" s="3">
        <v>44260</v>
      </c>
      <c r="B65" s="1">
        <v>10984</v>
      </c>
      <c r="C65" s="1">
        <v>6590</v>
      </c>
      <c r="D65" s="1">
        <v>659</v>
      </c>
      <c r="E65">
        <v>1758</v>
      </c>
      <c r="F65">
        <v>1648</v>
      </c>
      <c r="G65">
        <v>1976</v>
      </c>
      <c r="H65">
        <v>4943</v>
      </c>
    </row>
    <row r="66" spans="1:8" x14ac:dyDescent="0.3">
      <c r="A66" s="3">
        <v>44261</v>
      </c>
      <c r="B66" s="1">
        <v>11149</v>
      </c>
      <c r="C66" s="1">
        <v>6577</v>
      </c>
      <c r="D66" s="1">
        <v>657</v>
      </c>
      <c r="E66">
        <v>1754</v>
      </c>
      <c r="F66">
        <v>1645</v>
      </c>
      <c r="G66">
        <v>2019</v>
      </c>
      <c r="H66">
        <v>5074</v>
      </c>
    </row>
    <row r="67" spans="1:8" x14ac:dyDescent="0.3">
      <c r="A67" s="3">
        <v>44262</v>
      </c>
      <c r="B67" s="1">
        <v>10629</v>
      </c>
      <c r="C67" s="1">
        <v>6164</v>
      </c>
      <c r="D67" s="1">
        <v>616</v>
      </c>
      <c r="E67">
        <v>1644</v>
      </c>
      <c r="F67">
        <v>1542</v>
      </c>
      <c r="G67">
        <v>1937</v>
      </c>
      <c r="H67">
        <v>4890</v>
      </c>
    </row>
    <row r="68" spans="1:8" x14ac:dyDescent="0.3">
      <c r="A68" s="3">
        <v>44263</v>
      </c>
      <c r="B68" s="1">
        <v>9721</v>
      </c>
      <c r="C68" s="1">
        <v>5540</v>
      </c>
      <c r="D68" s="1">
        <v>554</v>
      </c>
      <c r="E68">
        <v>1478</v>
      </c>
      <c r="F68">
        <v>1385</v>
      </c>
      <c r="G68">
        <v>1783</v>
      </c>
      <c r="H68">
        <v>4521</v>
      </c>
    </row>
    <row r="69" spans="1:8" x14ac:dyDescent="0.3">
      <c r="A69" s="3">
        <v>44264</v>
      </c>
      <c r="B69" s="1">
        <v>8666</v>
      </c>
      <c r="C69" s="1">
        <v>4852</v>
      </c>
      <c r="D69" s="1">
        <v>485</v>
      </c>
      <c r="E69">
        <v>1294</v>
      </c>
      <c r="F69">
        <v>1214</v>
      </c>
      <c r="G69">
        <v>1599</v>
      </c>
      <c r="H69">
        <v>4074</v>
      </c>
    </row>
    <row r="70" spans="1:8" x14ac:dyDescent="0.3">
      <c r="A70" s="3">
        <v>44265</v>
      </c>
      <c r="B70" s="1">
        <v>7648.9999999999991</v>
      </c>
      <c r="C70" s="1">
        <v>4206</v>
      </c>
      <c r="D70" s="1">
        <v>420</v>
      </c>
      <c r="E70">
        <v>1122</v>
      </c>
      <c r="F70">
        <v>1052</v>
      </c>
      <c r="G70">
        <v>1420</v>
      </c>
      <c r="H70">
        <v>3634.9999999999991</v>
      </c>
    </row>
    <row r="71" spans="1:8" x14ac:dyDescent="0.3">
      <c r="A71" s="3">
        <v>44266</v>
      </c>
      <c r="B71" s="1">
        <v>6806.9999999999991</v>
      </c>
      <c r="C71" s="1">
        <v>3811</v>
      </c>
      <c r="D71" s="1">
        <v>381</v>
      </c>
      <c r="E71">
        <v>1016</v>
      </c>
      <c r="F71">
        <v>953</v>
      </c>
      <c r="G71">
        <v>1257</v>
      </c>
      <c r="H71">
        <v>3199.9999999999991</v>
      </c>
    </row>
    <row r="72" spans="1:8" x14ac:dyDescent="0.3">
      <c r="A72" s="3">
        <v>44267</v>
      </c>
      <c r="B72" s="1">
        <v>6234</v>
      </c>
      <c r="C72" s="1">
        <v>3553</v>
      </c>
      <c r="D72" s="1">
        <v>355</v>
      </c>
      <c r="E72">
        <v>948</v>
      </c>
      <c r="F72">
        <v>889</v>
      </c>
      <c r="G72">
        <v>1143</v>
      </c>
      <c r="H72">
        <v>2899</v>
      </c>
    </row>
    <row r="73" spans="1:8" x14ac:dyDescent="0.3">
      <c r="A73" s="3">
        <v>44268</v>
      </c>
      <c r="B73" s="1">
        <v>5982</v>
      </c>
      <c r="C73" s="1">
        <v>3469</v>
      </c>
      <c r="D73" s="1">
        <v>346</v>
      </c>
      <c r="E73">
        <v>925</v>
      </c>
      <c r="F73">
        <v>868</v>
      </c>
      <c r="G73">
        <v>1090</v>
      </c>
      <c r="H73">
        <v>2753</v>
      </c>
    </row>
    <row r="74" spans="1:8" x14ac:dyDescent="0.3">
      <c r="A74" s="3">
        <v>44269</v>
      </c>
      <c r="B74" s="1">
        <v>6071</v>
      </c>
      <c r="C74" s="1">
        <v>3581</v>
      </c>
      <c r="D74" s="1">
        <v>358</v>
      </c>
      <c r="E74">
        <v>955</v>
      </c>
      <c r="F74">
        <v>896</v>
      </c>
      <c r="G74">
        <v>1099</v>
      </c>
      <c r="H74">
        <v>2763</v>
      </c>
    </row>
    <row r="75" spans="1:8" x14ac:dyDescent="0.3">
      <c r="A75" s="3">
        <v>44270</v>
      </c>
      <c r="B75" s="1">
        <v>6491</v>
      </c>
      <c r="C75" s="1">
        <v>3894</v>
      </c>
      <c r="D75" s="1">
        <v>389</v>
      </c>
      <c r="E75">
        <v>1038</v>
      </c>
      <c r="F75">
        <v>974</v>
      </c>
      <c r="G75">
        <v>1168</v>
      </c>
      <c r="H75">
        <v>2922</v>
      </c>
    </row>
    <row r="76" spans="1:8" x14ac:dyDescent="0.3">
      <c r="A76" s="3">
        <v>44271</v>
      </c>
      <c r="B76" s="1">
        <v>7206</v>
      </c>
      <c r="C76" s="1">
        <v>4395</v>
      </c>
      <c r="D76" s="1">
        <v>439</v>
      </c>
      <c r="E76">
        <v>1172</v>
      </c>
      <c r="F76">
        <v>1099</v>
      </c>
      <c r="G76">
        <v>1288</v>
      </c>
      <c r="H76">
        <v>3208</v>
      </c>
    </row>
    <row r="77" spans="1:8" x14ac:dyDescent="0.3">
      <c r="A77" s="3">
        <v>44272</v>
      </c>
      <c r="B77" s="1">
        <v>8161</v>
      </c>
      <c r="C77" s="1">
        <v>5059</v>
      </c>
      <c r="D77" s="1">
        <v>505</v>
      </c>
      <c r="E77">
        <v>1349</v>
      </c>
      <c r="F77">
        <v>1266</v>
      </c>
      <c r="G77">
        <v>1449</v>
      </c>
      <c r="H77">
        <v>3592</v>
      </c>
    </row>
    <row r="78" spans="1:8" x14ac:dyDescent="0.3">
      <c r="A78" s="3">
        <v>44273</v>
      </c>
      <c r="B78" s="1">
        <v>9288</v>
      </c>
      <c r="C78" s="1">
        <v>5851</v>
      </c>
      <c r="D78" s="1">
        <v>585</v>
      </c>
      <c r="E78">
        <v>1560</v>
      </c>
      <c r="F78">
        <v>1463</v>
      </c>
      <c r="G78">
        <v>1639</v>
      </c>
      <c r="H78">
        <v>4041</v>
      </c>
    </row>
    <row r="79" spans="1:8" x14ac:dyDescent="0.3">
      <c r="A79" s="3">
        <v>44274</v>
      </c>
      <c r="B79" s="1">
        <v>10504</v>
      </c>
      <c r="C79" s="1">
        <v>6722</v>
      </c>
      <c r="D79" s="1">
        <v>672</v>
      </c>
      <c r="E79">
        <v>1792</v>
      </c>
      <c r="F79">
        <v>1681</v>
      </c>
      <c r="G79">
        <v>1841</v>
      </c>
      <c r="H79">
        <v>4518</v>
      </c>
    </row>
    <row r="80" spans="1:8" x14ac:dyDescent="0.3">
      <c r="A80" s="3">
        <v>44275</v>
      </c>
      <c r="B80" s="1">
        <v>11727</v>
      </c>
      <c r="C80" s="1">
        <v>7622</v>
      </c>
      <c r="D80" s="1">
        <v>762</v>
      </c>
      <c r="E80">
        <v>2032</v>
      </c>
      <c r="F80">
        <v>1906</v>
      </c>
      <c r="G80">
        <v>2042</v>
      </c>
      <c r="H80">
        <v>4985</v>
      </c>
    </row>
    <row r="81" spans="1:8" x14ac:dyDescent="0.3">
      <c r="A81" s="3">
        <v>44276</v>
      </c>
      <c r="B81" s="1">
        <v>12868</v>
      </c>
      <c r="C81" s="1">
        <v>8492</v>
      </c>
      <c r="D81" s="1">
        <v>849</v>
      </c>
      <c r="E81">
        <v>2264</v>
      </c>
      <c r="F81">
        <v>2124</v>
      </c>
      <c r="G81">
        <v>2226</v>
      </c>
      <c r="H81">
        <v>5405</v>
      </c>
    </row>
    <row r="82" spans="1:8" x14ac:dyDescent="0.3">
      <c r="A82" s="3">
        <v>44277</v>
      </c>
      <c r="B82" s="1">
        <v>13847.999999999998</v>
      </c>
      <c r="C82" s="1">
        <v>9278</v>
      </c>
      <c r="D82" s="1">
        <v>927</v>
      </c>
      <c r="E82">
        <v>2474</v>
      </c>
      <c r="F82">
        <v>2320</v>
      </c>
      <c r="G82">
        <v>2379</v>
      </c>
      <c r="H82">
        <v>5747.9999999999982</v>
      </c>
    </row>
    <row r="83" spans="1:8" x14ac:dyDescent="0.3">
      <c r="A83" s="3">
        <v>44278</v>
      </c>
      <c r="B83" s="1">
        <v>14594</v>
      </c>
      <c r="C83" s="1">
        <v>9923</v>
      </c>
      <c r="D83" s="1">
        <v>992</v>
      </c>
      <c r="E83">
        <v>2646</v>
      </c>
      <c r="F83">
        <v>2481</v>
      </c>
      <c r="G83">
        <v>2490</v>
      </c>
      <c r="H83">
        <v>5985</v>
      </c>
    </row>
    <row r="84" spans="1:8" x14ac:dyDescent="0.3">
      <c r="A84" s="3">
        <v>44279</v>
      </c>
      <c r="B84" s="1">
        <v>15047</v>
      </c>
      <c r="C84" s="1">
        <v>10382</v>
      </c>
      <c r="D84" s="1">
        <v>1038</v>
      </c>
      <c r="E84">
        <v>2768</v>
      </c>
      <c r="F84">
        <v>2596</v>
      </c>
      <c r="G84">
        <v>2550</v>
      </c>
      <c r="H84">
        <v>6095</v>
      </c>
    </row>
    <row r="85" spans="1:8" x14ac:dyDescent="0.3">
      <c r="A85" s="3">
        <v>44280</v>
      </c>
      <c r="B85" s="1">
        <v>15169.999999999998</v>
      </c>
      <c r="C85" s="1">
        <v>10619</v>
      </c>
      <c r="D85" s="1">
        <v>1061</v>
      </c>
      <c r="E85">
        <v>2832</v>
      </c>
      <c r="F85">
        <v>2656</v>
      </c>
      <c r="G85">
        <v>2552</v>
      </c>
      <c r="H85">
        <v>6068.9999999999982</v>
      </c>
    </row>
    <row r="86" spans="1:8" x14ac:dyDescent="0.3">
      <c r="A86" s="3">
        <v>44281</v>
      </c>
      <c r="B86" s="1">
        <v>14946</v>
      </c>
      <c r="C86" s="1">
        <v>10611</v>
      </c>
      <c r="D86" s="1">
        <v>1061</v>
      </c>
      <c r="E86">
        <v>2830</v>
      </c>
      <c r="F86">
        <v>2653</v>
      </c>
      <c r="G86">
        <v>2497</v>
      </c>
      <c r="H86">
        <v>5905</v>
      </c>
    </row>
    <row r="87" spans="1:8" x14ac:dyDescent="0.3">
      <c r="A87" s="3">
        <v>44282</v>
      </c>
      <c r="B87" s="1">
        <v>14388.999999999998</v>
      </c>
      <c r="C87" s="1">
        <v>10360</v>
      </c>
      <c r="D87" s="1">
        <v>1036</v>
      </c>
      <c r="E87">
        <v>2763</v>
      </c>
      <c r="F87">
        <v>2590</v>
      </c>
      <c r="G87">
        <v>2388</v>
      </c>
      <c r="H87">
        <v>5611.9999999999982</v>
      </c>
    </row>
    <row r="88" spans="1:8" x14ac:dyDescent="0.3">
      <c r="A88" s="3">
        <v>44283</v>
      </c>
      <c r="B88" s="1">
        <v>13547</v>
      </c>
      <c r="C88" s="1">
        <v>9889</v>
      </c>
      <c r="D88" s="1">
        <v>988</v>
      </c>
      <c r="E88">
        <v>2637</v>
      </c>
      <c r="F88">
        <v>2473</v>
      </c>
      <c r="G88">
        <v>2232</v>
      </c>
      <c r="H88">
        <v>5217</v>
      </c>
    </row>
    <row r="89" spans="1:8" x14ac:dyDescent="0.3">
      <c r="A89" s="3">
        <v>44284</v>
      </c>
      <c r="B89" s="1">
        <v>12503</v>
      </c>
      <c r="C89" s="1">
        <v>9252</v>
      </c>
      <c r="D89" s="1">
        <v>925</v>
      </c>
      <c r="E89">
        <v>2467</v>
      </c>
      <c r="F89">
        <v>2314</v>
      </c>
      <c r="G89">
        <v>2045</v>
      </c>
      <c r="H89">
        <v>4752</v>
      </c>
    </row>
    <row r="90" spans="1:8" x14ac:dyDescent="0.3">
      <c r="A90" s="3">
        <v>44285</v>
      </c>
      <c r="B90" s="1">
        <v>11387</v>
      </c>
      <c r="C90" s="1">
        <v>8540</v>
      </c>
      <c r="D90" s="1">
        <v>854</v>
      </c>
      <c r="E90">
        <v>2278</v>
      </c>
      <c r="F90">
        <v>2135</v>
      </c>
      <c r="G90">
        <v>1849</v>
      </c>
      <c r="H90">
        <v>4271</v>
      </c>
    </row>
    <row r="91" spans="1:8" x14ac:dyDescent="0.3">
      <c r="A91" s="3">
        <v>44286</v>
      </c>
      <c r="B91" s="1">
        <v>10376</v>
      </c>
      <c r="C91" s="1">
        <v>7885</v>
      </c>
      <c r="D91" s="1">
        <v>788</v>
      </c>
      <c r="E91">
        <v>2103</v>
      </c>
      <c r="F91">
        <v>1972</v>
      </c>
      <c r="G91">
        <v>1673</v>
      </c>
      <c r="H91">
        <v>3840</v>
      </c>
    </row>
    <row r="92" spans="1:8" x14ac:dyDescent="0.3">
      <c r="A92" s="3">
        <v>44287</v>
      </c>
      <c r="B92" s="1">
        <v>18720</v>
      </c>
      <c r="C92" s="1">
        <v>14414</v>
      </c>
      <c r="D92" s="1">
        <v>2882</v>
      </c>
      <c r="E92">
        <v>4805</v>
      </c>
      <c r="F92">
        <v>2163</v>
      </c>
      <c r="G92">
        <v>3478</v>
      </c>
      <c r="H92">
        <v>5392</v>
      </c>
    </row>
    <row r="93" spans="1:8" x14ac:dyDescent="0.3">
      <c r="A93" s="3">
        <v>44288</v>
      </c>
      <c r="B93" s="1">
        <v>20865</v>
      </c>
      <c r="C93" s="1">
        <v>16274</v>
      </c>
      <c r="D93" s="1">
        <v>3254</v>
      </c>
      <c r="E93">
        <v>5425</v>
      </c>
      <c r="F93">
        <v>2442</v>
      </c>
      <c r="G93">
        <v>3859</v>
      </c>
      <c r="H93">
        <v>5885</v>
      </c>
    </row>
    <row r="94" spans="1:8" x14ac:dyDescent="0.3">
      <c r="A94" s="3">
        <v>44289</v>
      </c>
      <c r="B94" s="1">
        <v>20859</v>
      </c>
      <c r="C94" s="1">
        <v>16478</v>
      </c>
      <c r="D94" s="1">
        <v>3295</v>
      </c>
      <c r="E94">
        <v>5493</v>
      </c>
      <c r="F94">
        <v>2472</v>
      </c>
      <c r="G94">
        <v>3841</v>
      </c>
      <c r="H94">
        <v>5758</v>
      </c>
    </row>
    <row r="95" spans="1:8" x14ac:dyDescent="0.3">
      <c r="A95" s="3">
        <v>44290</v>
      </c>
      <c r="B95" s="1">
        <v>19548</v>
      </c>
      <c r="C95" s="1">
        <v>15638</v>
      </c>
      <c r="D95" s="1">
        <v>3127</v>
      </c>
      <c r="E95">
        <v>5213</v>
      </c>
      <c r="F95">
        <v>2346</v>
      </c>
      <c r="G95">
        <v>3583</v>
      </c>
      <c r="H95">
        <v>5279</v>
      </c>
    </row>
    <row r="96" spans="1:8" x14ac:dyDescent="0.3">
      <c r="A96" s="3">
        <v>44291</v>
      </c>
      <c r="B96" s="1">
        <v>17611</v>
      </c>
      <c r="C96" s="1">
        <v>14264</v>
      </c>
      <c r="D96" s="1">
        <v>2852</v>
      </c>
      <c r="E96">
        <v>4755</v>
      </c>
      <c r="F96">
        <v>2140</v>
      </c>
      <c r="G96">
        <v>3213</v>
      </c>
      <c r="H96">
        <v>4651</v>
      </c>
    </row>
    <row r="97" spans="1:8" x14ac:dyDescent="0.3">
      <c r="A97" s="3">
        <v>44292</v>
      </c>
      <c r="B97" s="1">
        <v>15572.999999999998</v>
      </c>
      <c r="C97" s="1">
        <v>12769</v>
      </c>
      <c r="D97" s="1">
        <v>2553</v>
      </c>
      <c r="E97">
        <v>4256</v>
      </c>
      <c r="F97">
        <v>1916</v>
      </c>
      <c r="G97">
        <v>2829</v>
      </c>
      <c r="H97">
        <v>4018.9999999999982</v>
      </c>
    </row>
    <row r="98" spans="1:8" x14ac:dyDescent="0.3">
      <c r="A98" s="3">
        <v>44293</v>
      </c>
      <c r="B98" s="1">
        <v>13824</v>
      </c>
      <c r="C98" s="1">
        <v>11473</v>
      </c>
      <c r="D98" s="1">
        <v>2294</v>
      </c>
      <c r="E98">
        <v>3824</v>
      </c>
      <c r="F98">
        <v>1722</v>
      </c>
      <c r="G98">
        <v>2499</v>
      </c>
      <c r="H98">
        <v>3485</v>
      </c>
    </row>
    <row r="99" spans="1:8" x14ac:dyDescent="0.3">
      <c r="A99" s="3">
        <v>44294</v>
      </c>
      <c r="B99" s="1">
        <v>12624</v>
      </c>
      <c r="C99" s="1">
        <v>10604</v>
      </c>
      <c r="D99" s="1">
        <v>2120</v>
      </c>
      <c r="E99">
        <v>3535</v>
      </c>
      <c r="F99">
        <v>1591</v>
      </c>
      <c r="G99">
        <v>2272</v>
      </c>
      <c r="H99">
        <v>3106</v>
      </c>
    </row>
    <row r="100" spans="1:8" x14ac:dyDescent="0.3">
      <c r="A100" s="3">
        <v>44295</v>
      </c>
      <c r="B100" s="1">
        <v>12128</v>
      </c>
      <c r="C100" s="1">
        <v>10308</v>
      </c>
      <c r="D100" s="1">
        <v>2061</v>
      </c>
      <c r="E100">
        <v>3436</v>
      </c>
      <c r="F100">
        <v>1547</v>
      </c>
      <c r="G100">
        <v>2173</v>
      </c>
      <c r="H100">
        <v>2911</v>
      </c>
    </row>
    <row r="101" spans="1:8" x14ac:dyDescent="0.3">
      <c r="A101" s="3">
        <v>44296</v>
      </c>
      <c r="B101" s="1">
        <v>12392</v>
      </c>
      <c r="C101" s="1">
        <v>10657</v>
      </c>
      <c r="D101" s="1">
        <v>2131</v>
      </c>
      <c r="E101">
        <v>3552</v>
      </c>
      <c r="F101">
        <v>1599</v>
      </c>
      <c r="G101">
        <v>2209</v>
      </c>
      <c r="H101">
        <v>2901</v>
      </c>
    </row>
    <row r="102" spans="1:8" x14ac:dyDescent="0.3">
      <c r="A102" s="3">
        <v>44297</v>
      </c>
      <c r="B102" s="1">
        <v>13390</v>
      </c>
      <c r="C102" s="1">
        <v>11649</v>
      </c>
      <c r="D102" s="1">
        <v>2329</v>
      </c>
      <c r="E102">
        <v>3883</v>
      </c>
      <c r="F102">
        <v>1748</v>
      </c>
      <c r="G102">
        <v>2376</v>
      </c>
      <c r="H102">
        <v>3054</v>
      </c>
    </row>
    <row r="103" spans="1:8" x14ac:dyDescent="0.3">
      <c r="A103" s="3">
        <v>44298</v>
      </c>
      <c r="B103" s="1">
        <v>15031</v>
      </c>
      <c r="C103" s="1">
        <v>13227</v>
      </c>
      <c r="D103" s="1">
        <v>2645</v>
      </c>
      <c r="E103">
        <v>4409</v>
      </c>
      <c r="F103">
        <v>1985</v>
      </c>
      <c r="G103">
        <v>2655</v>
      </c>
      <c r="H103">
        <v>3337</v>
      </c>
    </row>
    <row r="104" spans="1:8" x14ac:dyDescent="0.3">
      <c r="A104" s="3">
        <v>44299</v>
      </c>
      <c r="B104" s="1">
        <v>17169</v>
      </c>
      <c r="C104" s="1">
        <v>15280</v>
      </c>
      <c r="D104" s="1">
        <v>3056</v>
      </c>
      <c r="E104">
        <v>5094</v>
      </c>
      <c r="F104">
        <v>2292</v>
      </c>
      <c r="G104">
        <v>3018</v>
      </c>
      <c r="H104">
        <v>3709</v>
      </c>
    </row>
    <row r="105" spans="1:8" x14ac:dyDescent="0.3">
      <c r="A105" s="3">
        <v>44300</v>
      </c>
      <c r="B105" s="1">
        <v>19618</v>
      </c>
      <c r="C105" s="1">
        <v>17263</v>
      </c>
      <c r="D105" s="1">
        <v>3452</v>
      </c>
      <c r="E105">
        <v>5754</v>
      </c>
      <c r="F105">
        <v>2590</v>
      </c>
      <c r="G105">
        <v>3465</v>
      </c>
      <c r="H105">
        <v>4357</v>
      </c>
    </row>
    <row r="106" spans="1:8" x14ac:dyDescent="0.3">
      <c r="A106" s="3">
        <v>44301</v>
      </c>
      <c r="B106" s="1">
        <v>22170</v>
      </c>
      <c r="C106" s="1">
        <v>19287</v>
      </c>
      <c r="D106" s="1">
        <v>3857</v>
      </c>
      <c r="E106">
        <v>6429</v>
      </c>
      <c r="F106">
        <v>2894</v>
      </c>
      <c r="G106">
        <v>3934</v>
      </c>
      <c r="H106">
        <v>5056</v>
      </c>
    </row>
    <row r="107" spans="1:8" x14ac:dyDescent="0.3">
      <c r="A107" s="3">
        <v>44302</v>
      </c>
      <c r="B107" s="1">
        <v>24603</v>
      </c>
      <c r="C107" s="1">
        <v>21158</v>
      </c>
      <c r="D107" s="1">
        <v>4231</v>
      </c>
      <c r="E107">
        <v>7053</v>
      </c>
      <c r="F107">
        <v>3174</v>
      </c>
      <c r="G107">
        <v>4387</v>
      </c>
      <c r="H107">
        <v>5758</v>
      </c>
    </row>
    <row r="108" spans="1:8" x14ac:dyDescent="0.3">
      <c r="A108" s="3">
        <v>44303</v>
      </c>
      <c r="B108" s="1">
        <v>26702</v>
      </c>
      <c r="C108" s="1">
        <v>22696</v>
      </c>
      <c r="D108" s="1">
        <v>4539</v>
      </c>
      <c r="E108">
        <v>7566</v>
      </c>
      <c r="F108">
        <v>3405</v>
      </c>
      <c r="G108">
        <v>4783</v>
      </c>
      <c r="H108">
        <v>6409</v>
      </c>
    </row>
    <row r="109" spans="1:8" x14ac:dyDescent="0.3">
      <c r="A109" s="3">
        <v>44304</v>
      </c>
      <c r="B109" s="1">
        <v>28268</v>
      </c>
      <c r="C109" s="1">
        <v>23745</v>
      </c>
      <c r="D109" s="1">
        <v>4749</v>
      </c>
      <c r="E109">
        <v>7915</v>
      </c>
      <c r="F109">
        <v>3562</v>
      </c>
      <c r="G109">
        <v>5087</v>
      </c>
      <c r="H109">
        <v>6955</v>
      </c>
    </row>
    <row r="110" spans="1:8" x14ac:dyDescent="0.3">
      <c r="A110" s="3">
        <v>44305</v>
      </c>
      <c r="B110" s="1">
        <v>29135.000000000004</v>
      </c>
      <c r="C110" s="1">
        <v>24182</v>
      </c>
      <c r="D110" s="1">
        <v>4836</v>
      </c>
      <c r="E110">
        <v>8061</v>
      </c>
      <c r="F110">
        <v>3628</v>
      </c>
      <c r="G110">
        <v>5268</v>
      </c>
      <c r="H110">
        <v>7342.0000000000036</v>
      </c>
    </row>
    <row r="111" spans="1:8" x14ac:dyDescent="0.3">
      <c r="A111" s="3">
        <v>44306</v>
      </c>
      <c r="B111" s="1">
        <v>29181</v>
      </c>
      <c r="C111" s="1">
        <v>23928</v>
      </c>
      <c r="D111" s="1">
        <v>4785</v>
      </c>
      <c r="E111">
        <v>7976</v>
      </c>
      <c r="F111">
        <v>3590</v>
      </c>
      <c r="G111">
        <v>5301</v>
      </c>
      <c r="H111">
        <v>7529</v>
      </c>
    </row>
    <row r="112" spans="1:8" x14ac:dyDescent="0.3">
      <c r="A112" s="3">
        <v>44307</v>
      </c>
      <c r="B112" s="1">
        <v>28349</v>
      </c>
      <c r="C112" s="1">
        <v>22962</v>
      </c>
      <c r="D112" s="1">
        <v>4592</v>
      </c>
      <c r="E112">
        <v>7654</v>
      </c>
      <c r="F112">
        <v>3445</v>
      </c>
      <c r="G112">
        <v>5173</v>
      </c>
      <c r="H112">
        <v>7485</v>
      </c>
    </row>
    <row r="113" spans="1:8" x14ac:dyDescent="0.3">
      <c r="A113" s="3">
        <v>44308</v>
      </c>
      <c r="B113" s="1">
        <v>26652.999999999996</v>
      </c>
      <c r="C113" s="1">
        <v>21322</v>
      </c>
      <c r="D113" s="1">
        <v>4264</v>
      </c>
      <c r="E113">
        <v>7108</v>
      </c>
      <c r="F113">
        <v>3199</v>
      </c>
      <c r="G113">
        <v>4885</v>
      </c>
      <c r="H113">
        <v>7196.9999999999964</v>
      </c>
    </row>
    <row r="114" spans="1:8" x14ac:dyDescent="0.3">
      <c r="A114" s="3">
        <v>44309</v>
      </c>
      <c r="B114" s="1">
        <v>24198</v>
      </c>
      <c r="C114" s="1">
        <v>19116</v>
      </c>
      <c r="D114" s="1">
        <v>3823</v>
      </c>
      <c r="E114">
        <v>6372</v>
      </c>
      <c r="F114">
        <v>2868</v>
      </c>
      <c r="G114">
        <v>4456</v>
      </c>
      <c r="H114">
        <v>6679</v>
      </c>
    </row>
    <row r="115" spans="1:8" x14ac:dyDescent="0.3">
      <c r="A115" s="3">
        <v>44310</v>
      </c>
      <c r="B115" s="1">
        <v>21191</v>
      </c>
      <c r="C115" s="1">
        <v>16528</v>
      </c>
      <c r="D115" s="1">
        <v>3305</v>
      </c>
      <c r="E115">
        <v>5510</v>
      </c>
      <c r="F115">
        <v>2480</v>
      </c>
      <c r="G115">
        <v>3919</v>
      </c>
      <c r="H115">
        <v>5977</v>
      </c>
    </row>
    <row r="116" spans="1:8" x14ac:dyDescent="0.3">
      <c r="A116" s="3">
        <v>44311</v>
      </c>
      <c r="B116" s="1">
        <v>17957</v>
      </c>
      <c r="C116" s="1">
        <v>13826</v>
      </c>
      <c r="D116" s="1">
        <v>2765</v>
      </c>
      <c r="E116">
        <v>4609</v>
      </c>
      <c r="F116">
        <v>2074</v>
      </c>
      <c r="G116">
        <v>3336</v>
      </c>
      <c r="H116">
        <v>5173</v>
      </c>
    </row>
    <row r="117" spans="1:8" x14ac:dyDescent="0.3">
      <c r="A117" s="3">
        <v>44312</v>
      </c>
      <c r="B117" s="1">
        <v>14955.000000000002</v>
      </c>
      <c r="C117" s="1">
        <v>11365</v>
      </c>
      <c r="D117" s="1">
        <v>2273</v>
      </c>
      <c r="E117">
        <v>3788</v>
      </c>
      <c r="F117">
        <v>1705</v>
      </c>
      <c r="G117">
        <v>2791</v>
      </c>
      <c r="H117">
        <v>4398.0000000000018</v>
      </c>
    </row>
    <row r="118" spans="1:8" x14ac:dyDescent="0.3">
      <c r="A118" s="3">
        <v>44313</v>
      </c>
      <c r="B118" s="1">
        <v>12787</v>
      </c>
      <c r="C118" s="1">
        <v>9590</v>
      </c>
      <c r="D118" s="1">
        <v>1918</v>
      </c>
      <c r="E118">
        <v>3197</v>
      </c>
      <c r="F118">
        <v>1439</v>
      </c>
      <c r="G118">
        <v>2397</v>
      </c>
      <c r="H118">
        <v>3836</v>
      </c>
    </row>
    <row r="119" spans="1:8" x14ac:dyDescent="0.3">
      <c r="A119" s="3">
        <v>44314</v>
      </c>
      <c r="B119" s="1">
        <v>12216</v>
      </c>
      <c r="C119" s="1">
        <v>9039</v>
      </c>
      <c r="D119" s="1">
        <v>1807</v>
      </c>
      <c r="E119">
        <v>3013</v>
      </c>
      <c r="F119">
        <v>1357</v>
      </c>
      <c r="G119">
        <v>2300</v>
      </c>
      <c r="H119">
        <v>3739</v>
      </c>
    </row>
    <row r="120" spans="1:8" x14ac:dyDescent="0.3">
      <c r="A120" s="3">
        <v>44315</v>
      </c>
      <c r="B120" s="1">
        <v>14181</v>
      </c>
      <c r="C120" s="1">
        <v>10352</v>
      </c>
      <c r="D120" s="1">
        <v>2070</v>
      </c>
      <c r="E120">
        <v>3451</v>
      </c>
      <c r="F120">
        <v>1553</v>
      </c>
      <c r="G120">
        <v>2682</v>
      </c>
      <c r="H120">
        <v>4425</v>
      </c>
    </row>
    <row r="121" spans="1:8" x14ac:dyDescent="0.3">
      <c r="A121" s="3">
        <v>44316</v>
      </c>
      <c r="B121" s="1">
        <v>19808</v>
      </c>
      <c r="C121" s="1">
        <v>14261</v>
      </c>
      <c r="D121" s="1">
        <v>2852</v>
      </c>
      <c r="E121">
        <v>4754</v>
      </c>
      <c r="F121">
        <v>2140</v>
      </c>
      <c r="G121">
        <v>3762</v>
      </c>
      <c r="H121">
        <v>6300</v>
      </c>
    </row>
    <row r="122" spans="1:8" x14ac:dyDescent="0.3">
      <c r="A122" s="3">
        <v>44317</v>
      </c>
      <c r="B122" s="36">
        <v>860</v>
      </c>
      <c r="C122" s="36">
        <v>655</v>
      </c>
      <c r="D122" s="1">
        <v>163</v>
      </c>
      <c r="E122">
        <v>88</v>
      </c>
      <c r="F122">
        <v>181</v>
      </c>
      <c r="G122">
        <v>94</v>
      </c>
      <c r="H122">
        <v>334</v>
      </c>
    </row>
    <row r="123" spans="1:8" x14ac:dyDescent="0.3">
      <c r="A123" s="3">
        <v>44318</v>
      </c>
      <c r="B123" s="36">
        <v>787</v>
      </c>
      <c r="C123" s="36">
        <v>552</v>
      </c>
      <c r="D123" s="1">
        <v>138</v>
      </c>
      <c r="E123">
        <v>74</v>
      </c>
      <c r="F123">
        <v>152</v>
      </c>
      <c r="G123">
        <v>94</v>
      </c>
      <c r="H123">
        <v>329</v>
      </c>
    </row>
    <row r="124" spans="1:8" x14ac:dyDescent="0.3">
      <c r="A124" s="3">
        <v>44319</v>
      </c>
      <c r="B124" s="36">
        <v>719</v>
      </c>
      <c r="C124" s="36">
        <v>457</v>
      </c>
      <c r="D124" s="1">
        <v>114</v>
      </c>
      <c r="E124">
        <v>61</v>
      </c>
      <c r="F124">
        <v>126</v>
      </c>
      <c r="G124">
        <v>95</v>
      </c>
      <c r="H124">
        <v>323</v>
      </c>
    </row>
    <row r="125" spans="1:8" x14ac:dyDescent="0.3">
      <c r="A125" s="3">
        <v>44320</v>
      </c>
      <c r="B125" s="36">
        <v>658</v>
      </c>
      <c r="C125" s="36">
        <v>383</v>
      </c>
      <c r="D125" s="1">
        <v>95</v>
      </c>
      <c r="E125">
        <v>51</v>
      </c>
      <c r="F125">
        <v>106</v>
      </c>
      <c r="G125">
        <v>93</v>
      </c>
      <c r="H125">
        <v>313</v>
      </c>
    </row>
    <row r="126" spans="1:8" x14ac:dyDescent="0.3">
      <c r="A126" s="3">
        <v>44321</v>
      </c>
      <c r="B126" s="36">
        <v>615</v>
      </c>
      <c r="C126" s="36">
        <v>330</v>
      </c>
      <c r="D126" s="1">
        <v>82</v>
      </c>
      <c r="E126">
        <v>44</v>
      </c>
      <c r="F126">
        <v>91</v>
      </c>
      <c r="G126">
        <v>93</v>
      </c>
      <c r="H126">
        <v>305</v>
      </c>
    </row>
    <row r="127" spans="1:8" x14ac:dyDescent="0.3">
      <c r="A127" s="3">
        <v>44322</v>
      </c>
      <c r="B127" s="36">
        <v>589</v>
      </c>
      <c r="C127" s="36">
        <v>305</v>
      </c>
      <c r="D127" s="1">
        <v>76</v>
      </c>
      <c r="E127">
        <v>41</v>
      </c>
      <c r="F127">
        <v>84</v>
      </c>
      <c r="G127">
        <v>91</v>
      </c>
      <c r="H127">
        <v>297</v>
      </c>
    </row>
    <row r="128" spans="1:8" x14ac:dyDescent="0.3">
      <c r="A128" s="3">
        <v>44323</v>
      </c>
      <c r="B128" s="36">
        <v>581</v>
      </c>
      <c r="C128" s="36">
        <v>310</v>
      </c>
      <c r="D128" s="1">
        <v>77</v>
      </c>
      <c r="E128">
        <v>42</v>
      </c>
      <c r="F128">
        <v>86</v>
      </c>
      <c r="G128">
        <v>87</v>
      </c>
      <c r="H128">
        <v>289</v>
      </c>
    </row>
    <row r="129" spans="1:8" x14ac:dyDescent="0.3">
      <c r="A129" s="3">
        <v>44324</v>
      </c>
      <c r="B129" s="36">
        <v>593</v>
      </c>
      <c r="C129" s="36">
        <v>338</v>
      </c>
      <c r="D129" s="1">
        <v>84</v>
      </c>
      <c r="E129">
        <v>45</v>
      </c>
      <c r="F129">
        <v>94</v>
      </c>
      <c r="G129">
        <v>85</v>
      </c>
      <c r="H129">
        <v>285</v>
      </c>
    </row>
    <row r="130" spans="1:8" x14ac:dyDescent="0.3">
      <c r="A130" s="3">
        <v>44325</v>
      </c>
      <c r="B130" s="36">
        <v>621</v>
      </c>
      <c r="C130" s="36">
        <v>390</v>
      </c>
      <c r="D130" s="1">
        <v>97</v>
      </c>
      <c r="E130">
        <v>52</v>
      </c>
      <c r="F130">
        <v>108</v>
      </c>
      <c r="G130">
        <v>83</v>
      </c>
      <c r="H130">
        <v>281</v>
      </c>
    </row>
    <row r="131" spans="1:8" x14ac:dyDescent="0.3">
      <c r="A131" s="3">
        <v>44326</v>
      </c>
      <c r="B131" s="36">
        <v>664</v>
      </c>
      <c r="C131" s="36">
        <v>458</v>
      </c>
      <c r="D131" s="1">
        <v>114</v>
      </c>
      <c r="E131">
        <v>61</v>
      </c>
      <c r="F131">
        <v>127</v>
      </c>
      <c r="G131">
        <v>81</v>
      </c>
      <c r="H131">
        <v>281</v>
      </c>
    </row>
    <row r="132" spans="1:8" x14ac:dyDescent="0.3">
      <c r="A132" s="3">
        <v>44327</v>
      </c>
      <c r="B132" s="36">
        <v>714</v>
      </c>
      <c r="C132" s="36">
        <v>536</v>
      </c>
      <c r="D132" s="1">
        <v>134</v>
      </c>
      <c r="E132">
        <v>72</v>
      </c>
      <c r="F132">
        <v>148</v>
      </c>
      <c r="G132">
        <v>79</v>
      </c>
      <c r="H132">
        <v>281</v>
      </c>
    </row>
    <row r="133" spans="1:8" x14ac:dyDescent="0.3">
      <c r="A133" s="3">
        <v>44328</v>
      </c>
      <c r="B133" s="36">
        <v>767</v>
      </c>
      <c r="C133" s="36">
        <v>615</v>
      </c>
      <c r="D133" s="1">
        <v>153</v>
      </c>
      <c r="E133">
        <v>82</v>
      </c>
      <c r="F133">
        <v>170</v>
      </c>
      <c r="G133">
        <v>79</v>
      </c>
      <c r="H133">
        <v>283</v>
      </c>
    </row>
    <row r="134" spans="1:8" x14ac:dyDescent="0.3">
      <c r="A134" s="3">
        <v>44329</v>
      </c>
      <c r="B134" s="36">
        <v>820</v>
      </c>
      <c r="C134" s="36">
        <v>692</v>
      </c>
      <c r="D134" s="1">
        <v>173</v>
      </c>
      <c r="E134">
        <v>92</v>
      </c>
      <c r="F134">
        <v>191</v>
      </c>
      <c r="G134">
        <v>78</v>
      </c>
      <c r="H134">
        <v>286</v>
      </c>
    </row>
    <row r="135" spans="1:8" x14ac:dyDescent="0.3">
      <c r="A135" s="3">
        <v>44330</v>
      </c>
      <c r="B135" s="36">
        <v>867</v>
      </c>
      <c r="C135" s="36">
        <v>759</v>
      </c>
      <c r="D135" s="1">
        <v>189</v>
      </c>
      <c r="E135">
        <v>101</v>
      </c>
      <c r="F135">
        <v>210</v>
      </c>
      <c r="G135">
        <v>77</v>
      </c>
      <c r="H135">
        <v>290</v>
      </c>
    </row>
    <row r="136" spans="1:8" x14ac:dyDescent="0.3">
      <c r="A136" s="3">
        <v>44331</v>
      </c>
      <c r="B136" s="36">
        <v>902</v>
      </c>
      <c r="C136" s="36">
        <v>806</v>
      </c>
      <c r="D136" s="1">
        <v>201</v>
      </c>
      <c r="E136">
        <v>108</v>
      </c>
      <c r="F136">
        <v>222</v>
      </c>
      <c r="G136">
        <v>77</v>
      </c>
      <c r="H136">
        <v>294</v>
      </c>
    </row>
    <row r="137" spans="1:8" x14ac:dyDescent="0.3">
      <c r="A137" s="3">
        <v>44332</v>
      </c>
      <c r="B137" s="36">
        <v>922</v>
      </c>
      <c r="C137" s="36">
        <v>834</v>
      </c>
      <c r="D137" s="1">
        <v>208</v>
      </c>
      <c r="E137">
        <v>111</v>
      </c>
      <c r="F137">
        <v>230</v>
      </c>
      <c r="G137">
        <v>77</v>
      </c>
      <c r="H137">
        <v>296</v>
      </c>
    </row>
    <row r="138" spans="1:8" x14ac:dyDescent="0.3">
      <c r="A138" s="3">
        <v>44333</v>
      </c>
      <c r="B138" s="36">
        <v>922</v>
      </c>
      <c r="C138" s="36">
        <v>838</v>
      </c>
      <c r="D138" s="1">
        <v>209</v>
      </c>
      <c r="E138">
        <v>112</v>
      </c>
      <c r="F138">
        <v>231</v>
      </c>
      <c r="G138">
        <v>76</v>
      </c>
      <c r="H138">
        <v>294</v>
      </c>
    </row>
    <row r="139" spans="1:8" x14ac:dyDescent="0.3">
      <c r="A139" s="3">
        <v>44334</v>
      </c>
      <c r="B139" s="36">
        <v>903</v>
      </c>
      <c r="C139" s="36">
        <v>822</v>
      </c>
      <c r="D139" s="1">
        <v>205</v>
      </c>
      <c r="E139">
        <v>110</v>
      </c>
      <c r="F139">
        <v>227</v>
      </c>
      <c r="G139">
        <v>74</v>
      </c>
      <c r="H139">
        <v>287</v>
      </c>
    </row>
    <row r="140" spans="1:8" x14ac:dyDescent="0.3">
      <c r="A140" s="3">
        <v>44335</v>
      </c>
      <c r="B140" s="36">
        <v>867</v>
      </c>
      <c r="C140" s="36">
        <v>782</v>
      </c>
      <c r="D140" s="1">
        <v>195</v>
      </c>
      <c r="E140">
        <v>104</v>
      </c>
      <c r="F140">
        <v>216</v>
      </c>
      <c r="G140">
        <v>73</v>
      </c>
      <c r="H140">
        <v>279</v>
      </c>
    </row>
    <row r="141" spans="1:8" x14ac:dyDescent="0.3">
      <c r="A141" s="3">
        <v>44336</v>
      </c>
      <c r="B141" s="36">
        <v>814</v>
      </c>
      <c r="C141" s="36">
        <v>725</v>
      </c>
      <c r="D141" s="1">
        <v>181</v>
      </c>
      <c r="E141">
        <v>97</v>
      </c>
      <c r="F141">
        <v>200</v>
      </c>
      <c r="G141">
        <v>70</v>
      </c>
      <c r="H141">
        <v>266</v>
      </c>
    </row>
    <row r="142" spans="1:8" x14ac:dyDescent="0.3">
      <c r="A142" s="3">
        <v>44337</v>
      </c>
      <c r="B142" s="36">
        <v>755</v>
      </c>
      <c r="C142" s="36">
        <v>659</v>
      </c>
      <c r="D142" s="1">
        <v>164</v>
      </c>
      <c r="E142">
        <v>88</v>
      </c>
      <c r="F142">
        <v>182</v>
      </c>
      <c r="G142">
        <v>67</v>
      </c>
      <c r="H142">
        <v>254</v>
      </c>
    </row>
    <row r="143" spans="1:8" x14ac:dyDescent="0.3">
      <c r="A143" s="3">
        <v>44338</v>
      </c>
      <c r="B143" s="36">
        <v>696</v>
      </c>
      <c r="C143" s="36">
        <v>607</v>
      </c>
      <c r="D143" s="1">
        <v>151</v>
      </c>
      <c r="E143">
        <v>81</v>
      </c>
      <c r="F143">
        <v>168</v>
      </c>
      <c r="G143">
        <v>62</v>
      </c>
      <c r="H143">
        <v>234</v>
      </c>
    </row>
    <row r="144" spans="1:8" x14ac:dyDescent="0.3">
      <c r="A144" s="3">
        <v>44339</v>
      </c>
      <c r="B144" s="36">
        <v>656</v>
      </c>
      <c r="C144" s="36">
        <v>565</v>
      </c>
      <c r="D144" s="1">
        <v>141</v>
      </c>
      <c r="E144">
        <v>76</v>
      </c>
      <c r="F144">
        <v>156</v>
      </c>
      <c r="G144">
        <v>59</v>
      </c>
      <c r="H144">
        <v>224</v>
      </c>
    </row>
    <row r="145" spans="1:8" x14ac:dyDescent="0.3">
      <c r="A145" s="3">
        <v>44340</v>
      </c>
      <c r="B145" s="36">
        <v>646</v>
      </c>
      <c r="C145" s="36">
        <v>531</v>
      </c>
      <c r="D145" s="1">
        <v>132</v>
      </c>
      <c r="E145">
        <v>71</v>
      </c>
      <c r="F145">
        <v>147</v>
      </c>
      <c r="G145">
        <v>63</v>
      </c>
      <c r="H145">
        <v>233</v>
      </c>
    </row>
    <row r="146" spans="1:8" x14ac:dyDescent="0.3">
      <c r="A146" s="3">
        <v>44341</v>
      </c>
      <c r="B146" s="36">
        <v>648</v>
      </c>
      <c r="C146" s="36">
        <v>522</v>
      </c>
      <c r="D146" s="1">
        <v>130</v>
      </c>
      <c r="E146">
        <v>70</v>
      </c>
      <c r="F146">
        <v>144</v>
      </c>
      <c r="G146">
        <v>65</v>
      </c>
      <c r="H146">
        <v>239</v>
      </c>
    </row>
    <row r="147" spans="1:8" x14ac:dyDescent="0.3">
      <c r="A147" s="3">
        <v>44342</v>
      </c>
      <c r="B147" s="36">
        <v>667</v>
      </c>
      <c r="C147" s="36">
        <v>538</v>
      </c>
      <c r="D147" s="1">
        <v>134</v>
      </c>
      <c r="E147">
        <v>72</v>
      </c>
      <c r="F147">
        <v>149</v>
      </c>
      <c r="G147">
        <v>67</v>
      </c>
      <c r="H147">
        <v>245</v>
      </c>
    </row>
    <row r="148" spans="1:8" x14ac:dyDescent="0.3">
      <c r="A148" s="3">
        <v>44343</v>
      </c>
      <c r="B148" s="36">
        <v>706</v>
      </c>
      <c r="C148" s="36">
        <v>573</v>
      </c>
      <c r="D148" s="1">
        <v>143</v>
      </c>
      <c r="E148">
        <v>76</v>
      </c>
      <c r="F148">
        <v>158</v>
      </c>
      <c r="G148">
        <v>71</v>
      </c>
      <c r="H148">
        <v>258</v>
      </c>
    </row>
    <row r="149" spans="1:8" x14ac:dyDescent="0.3">
      <c r="A149" s="3">
        <v>44344</v>
      </c>
      <c r="B149" s="36">
        <v>777</v>
      </c>
      <c r="C149" s="36">
        <v>624</v>
      </c>
      <c r="D149" s="1">
        <v>156</v>
      </c>
      <c r="E149">
        <v>83</v>
      </c>
      <c r="F149">
        <v>172</v>
      </c>
      <c r="G149">
        <v>79</v>
      </c>
      <c r="H149">
        <v>287</v>
      </c>
    </row>
    <row r="150" spans="1:8" x14ac:dyDescent="0.3">
      <c r="A150" s="3">
        <v>44345</v>
      </c>
      <c r="B150" s="36">
        <v>844</v>
      </c>
      <c r="C150" s="36">
        <v>696</v>
      </c>
      <c r="D150" s="1">
        <v>174</v>
      </c>
      <c r="E150">
        <v>93</v>
      </c>
      <c r="F150">
        <v>192</v>
      </c>
      <c r="G150">
        <v>83</v>
      </c>
      <c r="H150">
        <v>302</v>
      </c>
    </row>
    <row r="151" spans="1:8" x14ac:dyDescent="0.3">
      <c r="A151" s="3">
        <v>44346</v>
      </c>
      <c r="B151" s="36">
        <v>888</v>
      </c>
      <c r="C151" s="36">
        <v>769</v>
      </c>
      <c r="D151" s="1">
        <v>192</v>
      </c>
      <c r="E151">
        <v>102</v>
      </c>
      <c r="F151">
        <v>212</v>
      </c>
      <c r="G151">
        <v>80</v>
      </c>
      <c r="H151">
        <v>302</v>
      </c>
    </row>
    <row r="152" spans="1:8" x14ac:dyDescent="0.3">
      <c r="A152" s="3">
        <v>44347</v>
      </c>
      <c r="B152" s="36">
        <v>920</v>
      </c>
      <c r="C152" s="36">
        <v>820</v>
      </c>
      <c r="D152" s="1">
        <v>205</v>
      </c>
      <c r="E152">
        <v>110</v>
      </c>
      <c r="F152">
        <v>226</v>
      </c>
      <c r="G152">
        <v>79</v>
      </c>
      <c r="H152">
        <v>300</v>
      </c>
    </row>
    <row r="153" spans="1:8" x14ac:dyDescent="0.3">
      <c r="A153" s="3">
        <v>44348</v>
      </c>
      <c r="B153" s="37">
        <v>754</v>
      </c>
      <c r="C153" s="37">
        <v>657</v>
      </c>
      <c r="D153" s="1">
        <v>229</v>
      </c>
      <c r="E153">
        <v>66</v>
      </c>
      <c r="F153">
        <v>165</v>
      </c>
      <c r="G153">
        <v>56</v>
      </c>
      <c r="H153">
        <v>238</v>
      </c>
    </row>
    <row r="154" spans="1:8" x14ac:dyDescent="0.3">
      <c r="A154" s="3">
        <v>44349</v>
      </c>
      <c r="B154" s="37">
        <v>711</v>
      </c>
      <c r="C154" s="37">
        <v>616</v>
      </c>
      <c r="D154" s="1">
        <v>215</v>
      </c>
      <c r="E154">
        <v>62</v>
      </c>
      <c r="F154">
        <v>155</v>
      </c>
      <c r="G154">
        <v>53</v>
      </c>
      <c r="H154">
        <v>226</v>
      </c>
    </row>
    <row r="155" spans="1:8" x14ac:dyDescent="0.3">
      <c r="A155" s="3">
        <v>44350</v>
      </c>
      <c r="B155" s="37">
        <v>693</v>
      </c>
      <c r="C155" s="37">
        <v>597</v>
      </c>
      <c r="D155" s="1">
        <v>208</v>
      </c>
      <c r="E155">
        <v>60</v>
      </c>
      <c r="F155">
        <v>150</v>
      </c>
      <c r="G155">
        <v>53</v>
      </c>
      <c r="H155">
        <v>222</v>
      </c>
    </row>
    <row r="156" spans="1:8" x14ac:dyDescent="0.3">
      <c r="A156" s="3">
        <v>44351</v>
      </c>
      <c r="B156" s="37">
        <v>695</v>
      </c>
      <c r="C156" s="37">
        <v>601</v>
      </c>
      <c r="D156" s="1">
        <v>210</v>
      </c>
      <c r="E156">
        <v>60</v>
      </c>
      <c r="F156">
        <v>151</v>
      </c>
      <c r="G156">
        <v>53</v>
      </c>
      <c r="H156">
        <v>221</v>
      </c>
    </row>
    <row r="157" spans="1:8" x14ac:dyDescent="0.3">
      <c r="A157" s="3">
        <v>44352</v>
      </c>
      <c r="B157" s="37">
        <v>720</v>
      </c>
      <c r="C157" s="37">
        <v>624</v>
      </c>
      <c r="D157" s="1">
        <v>218</v>
      </c>
      <c r="E157">
        <v>62</v>
      </c>
      <c r="F157">
        <v>157</v>
      </c>
      <c r="G157">
        <v>55</v>
      </c>
      <c r="H157">
        <v>228</v>
      </c>
    </row>
    <row r="158" spans="1:8" x14ac:dyDescent="0.3">
      <c r="A158" s="3">
        <v>44353</v>
      </c>
      <c r="B158" s="37">
        <v>769</v>
      </c>
      <c r="C158" s="37">
        <v>672</v>
      </c>
      <c r="D158" s="1">
        <v>235</v>
      </c>
      <c r="E158">
        <v>67</v>
      </c>
      <c r="F158">
        <v>169</v>
      </c>
      <c r="G158">
        <v>57</v>
      </c>
      <c r="H158">
        <v>241</v>
      </c>
    </row>
    <row r="159" spans="1:8" x14ac:dyDescent="0.3">
      <c r="A159" s="3">
        <v>44354</v>
      </c>
      <c r="B159" s="37">
        <v>825</v>
      </c>
      <c r="C159" s="37">
        <v>730</v>
      </c>
      <c r="D159" s="1">
        <v>255</v>
      </c>
      <c r="E159">
        <v>73</v>
      </c>
      <c r="F159">
        <v>183</v>
      </c>
      <c r="G159">
        <v>59</v>
      </c>
      <c r="H159">
        <v>255</v>
      </c>
    </row>
    <row r="160" spans="1:8" x14ac:dyDescent="0.3">
      <c r="A160" s="3">
        <v>44355</v>
      </c>
      <c r="B160" s="37">
        <v>873</v>
      </c>
      <c r="C160" s="37">
        <v>774</v>
      </c>
      <c r="D160" s="1">
        <v>270</v>
      </c>
      <c r="E160">
        <v>78</v>
      </c>
      <c r="F160">
        <v>194</v>
      </c>
      <c r="G160">
        <v>62</v>
      </c>
      <c r="H160">
        <v>269</v>
      </c>
    </row>
    <row r="161" spans="1:8" x14ac:dyDescent="0.3">
      <c r="A161" s="3">
        <v>44356</v>
      </c>
      <c r="B161" s="37">
        <v>909</v>
      </c>
      <c r="C161" s="37">
        <v>799</v>
      </c>
      <c r="D161" s="1">
        <v>279</v>
      </c>
      <c r="E161">
        <v>80</v>
      </c>
      <c r="F161">
        <v>201</v>
      </c>
      <c r="G161">
        <v>66</v>
      </c>
      <c r="H161">
        <v>283</v>
      </c>
    </row>
    <row r="162" spans="1:8" x14ac:dyDescent="0.3">
      <c r="A162" s="3">
        <v>44357</v>
      </c>
      <c r="B162" s="37">
        <v>937</v>
      </c>
      <c r="C162" s="37">
        <v>812</v>
      </c>
      <c r="D162" s="1">
        <v>284</v>
      </c>
      <c r="E162">
        <v>81</v>
      </c>
      <c r="F162">
        <v>204</v>
      </c>
      <c r="G162">
        <v>71</v>
      </c>
      <c r="H162">
        <v>297</v>
      </c>
    </row>
    <row r="163" spans="1:8" x14ac:dyDescent="0.3">
      <c r="A163" s="3">
        <v>44358</v>
      </c>
      <c r="B163" s="37">
        <v>956</v>
      </c>
      <c r="C163" s="37">
        <v>816</v>
      </c>
      <c r="D163" s="1">
        <v>285</v>
      </c>
      <c r="E163">
        <v>82</v>
      </c>
      <c r="F163">
        <v>205</v>
      </c>
      <c r="G163">
        <v>75</v>
      </c>
      <c r="H163">
        <v>309</v>
      </c>
    </row>
    <row r="164" spans="1:8" x14ac:dyDescent="0.3">
      <c r="A164" s="3">
        <v>44359</v>
      </c>
      <c r="B164" s="37">
        <v>956</v>
      </c>
      <c r="C164" s="37">
        <v>811</v>
      </c>
      <c r="D164" s="1">
        <v>283</v>
      </c>
      <c r="E164">
        <v>81</v>
      </c>
      <c r="F164">
        <v>204</v>
      </c>
      <c r="G164">
        <v>76</v>
      </c>
      <c r="H164">
        <v>312</v>
      </c>
    </row>
    <row r="165" spans="1:8" x14ac:dyDescent="0.3">
      <c r="A165" s="3">
        <v>44360</v>
      </c>
      <c r="B165" s="37">
        <v>936</v>
      </c>
      <c r="C165" s="37">
        <v>780</v>
      </c>
      <c r="D165" s="1">
        <v>273</v>
      </c>
      <c r="E165">
        <v>78</v>
      </c>
      <c r="F165">
        <v>195</v>
      </c>
      <c r="G165">
        <v>78</v>
      </c>
      <c r="H165">
        <v>312</v>
      </c>
    </row>
    <row r="166" spans="1:8" x14ac:dyDescent="0.3">
      <c r="A166" s="3">
        <v>44361</v>
      </c>
      <c r="B166" s="37">
        <v>892</v>
      </c>
      <c r="C166" s="37">
        <v>722</v>
      </c>
      <c r="D166" s="1">
        <v>252</v>
      </c>
      <c r="E166">
        <v>72</v>
      </c>
      <c r="F166">
        <v>181</v>
      </c>
      <c r="G166">
        <v>78</v>
      </c>
      <c r="H166">
        <v>309</v>
      </c>
    </row>
    <row r="167" spans="1:8" x14ac:dyDescent="0.3">
      <c r="A167" s="3">
        <v>44362</v>
      </c>
      <c r="B167" s="37">
        <v>820</v>
      </c>
      <c r="C167" s="37">
        <v>636</v>
      </c>
      <c r="D167" s="1">
        <v>222</v>
      </c>
      <c r="E167">
        <v>64</v>
      </c>
      <c r="F167">
        <v>160</v>
      </c>
      <c r="G167">
        <v>77</v>
      </c>
      <c r="H167">
        <v>297</v>
      </c>
    </row>
    <row r="168" spans="1:8" x14ac:dyDescent="0.3">
      <c r="A168" s="3">
        <v>44363</v>
      </c>
      <c r="B168" s="37">
        <v>732</v>
      </c>
      <c r="C168" s="37">
        <v>550</v>
      </c>
      <c r="D168" s="1">
        <v>192</v>
      </c>
      <c r="E168">
        <v>55</v>
      </c>
      <c r="F168">
        <v>138</v>
      </c>
      <c r="G168">
        <v>72</v>
      </c>
      <c r="H168">
        <v>275</v>
      </c>
    </row>
    <row r="169" spans="1:8" x14ac:dyDescent="0.3">
      <c r="A169" s="3">
        <v>44364</v>
      </c>
      <c r="B169" s="37">
        <v>645</v>
      </c>
      <c r="C169" s="37">
        <v>478</v>
      </c>
      <c r="D169" s="1">
        <v>167</v>
      </c>
      <c r="E169">
        <v>48</v>
      </c>
      <c r="F169">
        <v>120</v>
      </c>
      <c r="G169">
        <v>64</v>
      </c>
      <c r="H169">
        <v>246</v>
      </c>
    </row>
    <row r="170" spans="1:8" x14ac:dyDescent="0.3">
      <c r="A170" s="3">
        <v>44365</v>
      </c>
      <c r="B170" s="37">
        <v>565</v>
      </c>
      <c r="C170" s="37">
        <v>421</v>
      </c>
      <c r="D170" s="1">
        <v>147</v>
      </c>
      <c r="E170">
        <v>42</v>
      </c>
      <c r="F170">
        <v>106</v>
      </c>
      <c r="G170">
        <v>57</v>
      </c>
      <c r="H170">
        <v>213</v>
      </c>
    </row>
    <row r="171" spans="1:8" x14ac:dyDescent="0.3">
      <c r="A171" s="3">
        <v>44366</v>
      </c>
      <c r="B171" s="37">
        <v>496</v>
      </c>
      <c r="C171" s="37">
        <v>375</v>
      </c>
      <c r="D171" s="1">
        <v>131</v>
      </c>
      <c r="E171">
        <v>38</v>
      </c>
      <c r="F171">
        <v>94</v>
      </c>
      <c r="G171">
        <v>48</v>
      </c>
      <c r="H171">
        <v>185</v>
      </c>
    </row>
    <row r="172" spans="1:8" x14ac:dyDescent="0.3">
      <c r="A172" s="3">
        <v>44367</v>
      </c>
      <c r="B172" s="37">
        <v>450</v>
      </c>
      <c r="C172" s="37">
        <v>346</v>
      </c>
      <c r="D172" s="1">
        <v>121</v>
      </c>
      <c r="E172">
        <v>34</v>
      </c>
      <c r="F172">
        <v>87</v>
      </c>
      <c r="G172">
        <v>43</v>
      </c>
      <c r="H172">
        <v>165</v>
      </c>
    </row>
    <row r="173" spans="1:8" x14ac:dyDescent="0.3">
      <c r="A173" s="3">
        <v>44368</v>
      </c>
      <c r="B173" s="37">
        <v>424</v>
      </c>
      <c r="C173" s="37">
        <v>329</v>
      </c>
      <c r="D173" s="1">
        <v>115</v>
      </c>
      <c r="E173">
        <v>33</v>
      </c>
      <c r="F173">
        <v>83</v>
      </c>
      <c r="G173">
        <v>39</v>
      </c>
      <c r="H173">
        <v>154</v>
      </c>
    </row>
    <row r="174" spans="1:8" x14ac:dyDescent="0.3">
      <c r="A174" s="3">
        <v>44369</v>
      </c>
      <c r="B174" s="37">
        <v>420</v>
      </c>
      <c r="C174" s="37">
        <v>328</v>
      </c>
      <c r="D174" s="1">
        <v>114</v>
      </c>
      <c r="E174">
        <v>33</v>
      </c>
      <c r="F174">
        <v>83</v>
      </c>
      <c r="G174">
        <v>39</v>
      </c>
      <c r="H174">
        <v>151</v>
      </c>
    </row>
    <row r="175" spans="1:8" x14ac:dyDescent="0.3">
      <c r="A175" s="3">
        <v>44370</v>
      </c>
      <c r="B175" s="37">
        <v>432</v>
      </c>
      <c r="C175" s="37">
        <v>339</v>
      </c>
      <c r="D175" s="1">
        <v>118</v>
      </c>
      <c r="E175">
        <v>34</v>
      </c>
      <c r="F175">
        <v>86</v>
      </c>
      <c r="G175">
        <v>39</v>
      </c>
      <c r="H175">
        <v>155</v>
      </c>
    </row>
    <row r="176" spans="1:8" x14ac:dyDescent="0.3">
      <c r="A176" s="3">
        <v>44371</v>
      </c>
      <c r="B176" s="37">
        <v>456</v>
      </c>
      <c r="C176" s="37">
        <v>364</v>
      </c>
      <c r="D176" s="1">
        <v>127</v>
      </c>
      <c r="E176">
        <v>36</v>
      </c>
      <c r="F176">
        <v>92</v>
      </c>
      <c r="G176">
        <v>41</v>
      </c>
      <c r="H176">
        <v>160</v>
      </c>
    </row>
    <row r="177" spans="1:8" x14ac:dyDescent="0.3">
      <c r="A177" s="3">
        <v>44372</v>
      </c>
      <c r="B177" s="37">
        <v>490</v>
      </c>
      <c r="C177" s="37">
        <v>397</v>
      </c>
      <c r="D177" s="1">
        <v>138</v>
      </c>
      <c r="E177">
        <v>40</v>
      </c>
      <c r="F177">
        <v>100</v>
      </c>
      <c r="G177">
        <v>42</v>
      </c>
      <c r="H177">
        <v>170</v>
      </c>
    </row>
    <row r="178" spans="1:8" x14ac:dyDescent="0.3">
      <c r="A178" s="3">
        <v>44373</v>
      </c>
      <c r="B178" s="37">
        <v>540</v>
      </c>
      <c r="C178" s="37">
        <v>447</v>
      </c>
      <c r="D178" s="1">
        <v>156</v>
      </c>
      <c r="E178">
        <v>45</v>
      </c>
      <c r="F178">
        <v>112</v>
      </c>
      <c r="G178">
        <v>45</v>
      </c>
      <c r="H178">
        <v>182</v>
      </c>
    </row>
    <row r="179" spans="1:8" x14ac:dyDescent="0.3">
      <c r="A179" s="3">
        <v>44374</v>
      </c>
      <c r="B179" s="37">
        <v>604</v>
      </c>
      <c r="C179" s="37">
        <v>510</v>
      </c>
      <c r="D179" s="1">
        <v>178</v>
      </c>
      <c r="E179">
        <v>51</v>
      </c>
      <c r="F179">
        <v>128</v>
      </c>
      <c r="G179">
        <v>48</v>
      </c>
      <c r="H179">
        <v>199</v>
      </c>
    </row>
    <row r="180" spans="1:8" x14ac:dyDescent="0.3">
      <c r="A180" s="3">
        <v>44375</v>
      </c>
      <c r="B180" s="37">
        <v>672</v>
      </c>
      <c r="C180" s="37">
        <v>579</v>
      </c>
      <c r="D180" s="1">
        <v>202</v>
      </c>
      <c r="E180">
        <v>58</v>
      </c>
      <c r="F180">
        <v>146</v>
      </c>
      <c r="G180">
        <v>51</v>
      </c>
      <c r="H180">
        <v>215</v>
      </c>
    </row>
    <row r="181" spans="1:8" x14ac:dyDescent="0.3">
      <c r="A181" s="3">
        <v>44376</v>
      </c>
      <c r="B181" s="37">
        <v>708</v>
      </c>
      <c r="C181" s="37">
        <v>613</v>
      </c>
      <c r="D181" s="1">
        <v>214</v>
      </c>
      <c r="E181">
        <v>61</v>
      </c>
      <c r="F181">
        <v>154</v>
      </c>
      <c r="G181">
        <v>53</v>
      </c>
      <c r="H181">
        <v>226</v>
      </c>
    </row>
    <row r="182" spans="1:8" x14ac:dyDescent="0.3">
      <c r="A182" s="3">
        <v>44377</v>
      </c>
      <c r="B182" s="37">
        <v>718</v>
      </c>
      <c r="C182" s="37">
        <v>621</v>
      </c>
      <c r="D182" s="1">
        <v>217</v>
      </c>
      <c r="E182">
        <v>62</v>
      </c>
      <c r="F182">
        <v>156</v>
      </c>
      <c r="G182">
        <v>55</v>
      </c>
      <c r="H182">
        <v>228</v>
      </c>
    </row>
    <row r="183" spans="1:8" x14ac:dyDescent="0.3">
      <c r="A183" s="3">
        <v>44378</v>
      </c>
      <c r="B183" s="1">
        <v>710</v>
      </c>
      <c r="C183" s="1">
        <v>485</v>
      </c>
      <c r="D183" s="1">
        <v>87</v>
      </c>
      <c r="E183">
        <v>155</v>
      </c>
      <c r="F183">
        <v>83</v>
      </c>
      <c r="G183">
        <v>133</v>
      </c>
      <c r="H183">
        <v>252</v>
      </c>
    </row>
    <row r="184" spans="1:8" x14ac:dyDescent="0.3">
      <c r="A184" s="3">
        <v>44379</v>
      </c>
      <c r="B184" s="1">
        <v>850</v>
      </c>
      <c r="C184" s="1">
        <v>592</v>
      </c>
      <c r="D184" s="1">
        <v>106</v>
      </c>
      <c r="E184">
        <v>190</v>
      </c>
      <c r="F184">
        <v>101</v>
      </c>
      <c r="G184">
        <v>158</v>
      </c>
      <c r="H184">
        <v>295</v>
      </c>
    </row>
    <row r="185" spans="1:8" x14ac:dyDescent="0.3">
      <c r="A185" s="3">
        <v>44380</v>
      </c>
      <c r="B185" s="1">
        <v>950</v>
      </c>
      <c r="C185" s="1">
        <v>701</v>
      </c>
      <c r="D185" s="1">
        <v>126</v>
      </c>
      <c r="E185">
        <v>224</v>
      </c>
      <c r="F185">
        <v>120</v>
      </c>
      <c r="G185">
        <v>174</v>
      </c>
      <c r="H185">
        <v>306</v>
      </c>
    </row>
    <row r="186" spans="1:8" x14ac:dyDescent="0.3">
      <c r="A186" s="3">
        <v>44381</v>
      </c>
      <c r="B186" s="1">
        <v>1009</v>
      </c>
      <c r="C186" s="1">
        <v>791</v>
      </c>
      <c r="D186" s="1">
        <v>142</v>
      </c>
      <c r="E186">
        <v>253</v>
      </c>
      <c r="F186">
        <v>135</v>
      </c>
      <c r="G186">
        <v>180</v>
      </c>
      <c r="H186">
        <v>299</v>
      </c>
    </row>
    <row r="187" spans="1:8" x14ac:dyDescent="0.3">
      <c r="A187" s="3">
        <v>44382</v>
      </c>
      <c r="B187" s="1">
        <v>1051</v>
      </c>
      <c r="C187" s="1">
        <v>861</v>
      </c>
      <c r="D187" s="1">
        <v>154</v>
      </c>
      <c r="E187">
        <v>276</v>
      </c>
      <c r="F187">
        <v>147</v>
      </c>
      <c r="G187">
        <v>184</v>
      </c>
      <c r="H187">
        <v>290</v>
      </c>
    </row>
    <row r="188" spans="1:8" x14ac:dyDescent="0.3">
      <c r="A188" s="3">
        <v>44383</v>
      </c>
      <c r="B188" s="1">
        <v>1075</v>
      </c>
      <c r="C188" s="1">
        <v>912</v>
      </c>
      <c r="D188" s="1">
        <v>164</v>
      </c>
      <c r="E188">
        <v>292</v>
      </c>
      <c r="F188">
        <v>156</v>
      </c>
      <c r="G188">
        <v>185</v>
      </c>
      <c r="H188">
        <v>278</v>
      </c>
    </row>
    <row r="189" spans="1:8" x14ac:dyDescent="0.3">
      <c r="A189" s="3">
        <v>44384</v>
      </c>
      <c r="B189" s="1">
        <v>1085</v>
      </c>
      <c r="C189" s="1">
        <v>941</v>
      </c>
      <c r="D189" s="1">
        <v>169</v>
      </c>
      <c r="E189">
        <v>301</v>
      </c>
      <c r="F189">
        <v>161</v>
      </c>
      <c r="G189">
        <v>186</v>
      </c>
      <c r="H189">
        <v>268</v>
      </c>
    </row>
    <row r="190" spans="1:8" x14ac:dyDescent="0.3">
      <c r="A190" s="3">
        <v>44385</v>
      </c>
      <c r="B190" s="1">
        <v>1080</v>
      </c>
      <c r="C190" s="1">
        <v>943</v>
      </c>
      <c r="D190" s="1">
        <v>169</v>
      </c>
      <c r="E190">
        <v>302</v>
      </c>
      <c r="F190">
        <v>161</v>
      </c>
      <c r="G190">
        <v>184</v>
      </c>
      <c r="H190">
        <v>264</v>
      </c>
    </row>
    <row r="191" spans="1:8" x14ac:dyDescent="0.3">
      <c r="A191" s="3">
        <v>44386</v>
      </c>
      <c r="B191" s="1">
        <v>1059</v>
      </c>
      <c r="C191" s="1">
        <v>920</v>
      </c>
      <c r="D191" s="1">
        <v>165</v>
      </c>
      <c r="E191">
        <v>294</v>
      </c>
      <c r="F191">
        <v>157</v>
      </c>
      <c r="G191">
        <v>181</v>
      </c>
      <c r="H191">
        <v>262</v>
      </c>
    </row>
    <row r="192" spans="1:8" x14ac:dyDescent="0.3">
      <c r="A192" s="3">
        <v>44387</v>
      </c>
      <c r="B192" s="1">
        <v>1025</v>
      </c>
      <c r="C192" s="1">
        <v>859</v>
      </c>
      <c r="D192" s="1">
        <v>154</v>
      </c>
      <c r="E192">
        <v>275</v>
      </c>
      <c r="F192">
        <v>147</v>
      </c>
      <c r="G192">
        <v>178</v>
      </c>
      <c r="H192">
        <v>271</v>
      </c>
    </row>
    <row r="193" spans="1:8" x14ac:dyDescent="0.3">
      <c r="A193" s="3">
        <v>44388</v>
      </c>
      <c r="B193" s="1">
        <v>975</v>
      </c>
      <c r="C193" s="1">
        <v>757</v>
      </c>
      <c r="D193" s="1">
        <v>136</v>
      </c>
      <c r="E193">
        <v>242</v>
      </c>
      <c r="F193">
        <v>129</v>
      </c>
      <c r="G193">
        <v>175</v>
      </c>
      <c r="H193">
        <v>293</v>
      </c>
    </row>
    <row r="194" spans="1:8" x14ac:dyDescent="0.3">
      <c r="A194" s="3">
        <v>44389</v>
      </c>
      <c r="B194" s="1">
        <v>909</v>
      </c>
      <c r="C194" s="1">
        <v>643</v>
      </c>
      <c r="D194" s="1">
        <v>115</v>
      </c>
      <c r="E194">
        <v>206</v>
      </c>
      <c r="F194">
        <v>110</v>
      </c>
      <c r="G194">
        <v>168</v>
      </c>
      <c r="H194">
        <v>310</v>
      </c>
    </row>
    <row r="195" spans="1:8" x14ac:dyDescent="0.3">
      <c r="A195" s="3">
        <v>44390</v>
      </c>
      <c r="B195" s="1">
        <v>819</v>
      </c>
      <c r="C195" s="1">
        <v>545</v>
      </c>
      <c r="D195" s="1">
        <v>98</v>
      </c>
      <c r="E195">
        <v>174</v>
      </c>
      <c r="F195">
        <v>93</v>
      </c>
      <c r="G195">
        <v>155</v>
      </c>
      <c r="H195">
        <v>299</v>
      </c>
    </row>
    <row r="196" spans="1:8" x14ac:dyDescent="0.3">
      <c r="A196" s="3">
        <v>44391</v>
      </c>
      <c r="B196" s="1">
        <v>717</v>
      </c>
      <c r="C196" s="1">
        <v>493</v>
      </c>
      <c r="D196" s="1">
        <v>88</v>
      </c>
      <c r="E196">
        <v>158</v>
      </c>
      <c r="F196">
        <v>85</v>
      </c>
      <c r="G196">
        <v>134</v>
      </c>
      <c r="H196">
        <v>252</v>
      </c>
    </row>
    <row r="197" spans="1:8" x14ac:dyDescent="0.3">
      <c r="A197" s="3">
        <v>44392</v>
      </c>
      <c r="B197" s="1">
        <v>653</v>
      </c>
      <c r="C197" s="1">
        <v>473</v>
      </c>
      <c r="D197" s="1">
        <v>85</v>
      </c>
      <c r="E197">
        <v>152</v>
      </c>
      <c r="F197">
        <v>81</v>
      </c>
      <c r="G197">
        <v>120</v>
      </c>
      <c r="H197">
        <v>215</v>
      </c>
    </row>
    <row r="198" spans="1:8" x14ac:dyDescent="0.3">
      <c r="A198" s="3">
        <v>44393</v>
      </c>
      <c r="B198" s="1">
        <v>628</v>
      </c>
      <c r="C198" s="1">
        <v>477</v>
      </c>
      <c r="D198" s="1">
        <v>85</v>
      </c>
      <c r="E198">
        <v>152</v>
      </c>
      <c r="F198">
        <v>82</v>
      </c>
      <c r="G198">
        <v>113</v>
      </c>
      <c r="H198">
        <v>196</v>
      </c>
    </row>
    <row r="199" spans="1:8" x14ac:dyDescent="0.3">
      <c r="A199" s="3">
        <v>44394</v>
      </c>
      <c r="B199" s="1">
        <v>645</v>
      </c>
      <c r="C199" s="1">
        <v>508</v>
      </c>
      <c r="D199" s="1">
        <v>91</v>
      </c>
      <c r="E199">
        <v>162</v>
      </c>
      <c r="F199">
        <v>87</v>
      </c>
      <c r="G199">
        <v>115</v>
      </c>
      <c r="H199">
        <v>190</v>
      </c>
    </row>
    <row r="200" spans="1:8" x14ac:dyDescent="0.3">
      <c r="A200" s="3">
        <v>44395</v>
      </c>
      <c r="B200" s="1">
        <v>691</v>
      </c>
      <c r="C200" s="1">
        <v>568</v>
      </c>
      <c r="D200" s="1">
        <v>102</v>
      </c>
      <c r="E200">
        <v>182</v>
      </c>
      <c r="F200">
        <v>97</v>
      </c>
      <c r="G200">
        <v>120</v>
      </c>
      <c r="H200">
        <v>190</v>
      </c>
    </row>
    <row r="201" spans="1:8" x14ac:dyDescent="0.3">
      <c r="A201" s="3">
        <v>44396</v>
      </c>
      <c r="B201" s="1">
        <v>763</v>
      </c>
      <c r="C201" s="1">
        <v>641</v>
      </c>
      <c r="D201" s="1">
        <v>115</v>
      </c>
      <c r="E201">
        <v>205</v>
      </c>
      <c r="F201">
        <v>110</v>
      </c>
      <c r="G201">
        <v>132</v>
      </c>
      <c r="H201">
        <v>201</v>
      </c>
    </row>
    <row r="202" spans="1:8" x14ac:dyDescent="0.3">
      <c r="A202" s="3">
        <v>44397</v>
      </c>
      <c r="B202" s="1">
        <v>860</v>
      </c>
      <c r="C202" s="1">
        <v>721</v>
      </c>
      <c r="D202" s="1">
        <v>129</v>
      </c>
      <c r="E202">
        <v>231</v>
      </c>
      <c r="F202">
        <v>123</v>
      </c>
      <c r="G202">
        <v>149</v>
      </c>
      <c r="H202">
        <v>228</v>
      </c>
    </row>
    <row r="203" spans="1:8" x14ac:dyDescent="0.3">
      <c r="A203" s="3">
        <v>44398</v>
      </c>
      <c r="B203" s="1">
        <v>969</v>
      </c>
      <c r="C203" s="1">
        <v>792</v>
      </c>
      <c r="D203" s="1">
        <v>142</v>
      </c>
      <c r="E203">
        <v>254</v>
      </c>
      <c r="F203">
        <v>135</v>
      </c>
      <c r="G203">
        <v>170</v>
      </c>
      <c r="H203">
        <v>268</v>
      </c>
    </row>
    <row r="204" spans="1:8" x14ac:dyDescent="0.3">
      <c r="A204" s="3">
        <v>44399</v>
      </c>
      <c r="B204" s="1">
        <v>1076</v>
      </c>
      <c r="C204" s="1">
        <v>849</v>
      </c>
      <c r="D204" s="1">
        <v>152</v>
      </c>
      <c r="E204">
        <v>272</v>
      </c>
      <c r="F204">
        <v>145</v>
      </c>
      <c r="G204">
        <v>191</v>
      </c>
      <c r="H204">
        <v>316</v>
      </c>
    </row>
    <row r="205" spans="1:8" x14ac:dyDescent="0.3">
      <c r="A205" s="3">
        <v>44400</v>
      </c>
      <c r="B205" s="1">
        <v>1140</v>
      </c>
      <c r="C205" s="1">
        <v>883</v>
      </c>
      <c r="D205" s="1">
        <v>158</v>
      </c>
      <c r="E205">
        <v>282</v>
      </c>
      <c r="F205">
        <v>151</v>
      </c>
      <c r="G205">
        <v>205</v>
      </c>
      <c r="H205">
        <v>344</v>
      </c>
    </row>
    <row r="206" spans="1:8" x14ac:dyDescent="0.3">
      <c r="A206" s="3">
        <v>44401</v>
      </c>
      <c r="B206" s="1">
        <v>1173</v>
      </c>
      <c r="C206" s="1">
        <v>892</v>
      </c>
      <c r="D206" s="1">
        <v>160</v>
      </c>
      <c r="E206">
        <v>286</v>
      </c>
      <c r="F206">
        <v>152</v>
      </c>
      <c r="G206">
        <v>212</v>
      </c>
      <c r="H206">
        <v>363</v>
      </c>
    </row>
    <row r="207" spans="1:8" x14ac:dyDescent="0.3">
      <c r="A207" s="3">
        <v>44402</v>
      </c>
      <c r="B207" s="1">
        <v>1189</v>
      </c>
      <c r="C207" s="1">
        <v>881</v>
      </c>
      <c r="D207" s="1">
        <v>158</v>
      </c>
      <c r="E207">
        <v>282</v>
      </c>
      <c r="F207">
        <v>151</v>
      </c>
      <c r="G207">
        <v>217</v>
      </c>
      <c r="H207">
        <v>381</v>
      </c>
    </row>
    <row r="208" spans="1:8" x14ac:dyDescent="0.3">
      <c r="A208" s="3">
        <v>44403</v>
      </c>
      <c r="B208" s="1">
        <v>1181</v>
      </c>
      <c r="C208" s="1">
        <v>844</v>
      </c>
      <c r="D208" s="1">
        <v>151</v>
      </c>
      <c r="E208">
        <v>270</v>
      </c>
      <c r="F208">
        <v>144</v>
      </c>
      <c r="G208">
        <v>219</v>
      </c>
      <c r="H208">
        <v>397</v>
      </c>
    </row>
    <row r="209" spans="1:8" x14ac:dyDescent="0.3">
      <c r="A209" s="3">
        <v>44404</v>
      </c>
      <c r="B209" s="1">
        <v>1148</v>
      </c>
      <c r="C209" s="1">
        <v>788</v>
      </c>
      <c r="D209" s="1">
        <v>141</v>
      </c>
      <c r="E209">
        <v>252</v>
      </c>
      <c r="F209">
        <v>135</v>
      </c>
      <c r="G209">
        <v>216</v>
      </c>
      <c r="H209">
        <v>404</v>
      </c>
    </row>
    <row r="210" spans="1:8" x14ac:dyDescent="0.3">
      <c r="A210" s="3">
        <v>44405</v>
      </c>
      <c r="B210" s="1">
        <v>1093</v>
      </c>
      <c r="C210" s="1">
        <v>703</v>
      </c>
      <c r="D210" s="1">
        <v>126</v>
      </c>
      <c r="E210">
        <v>225</v>
      </c>
      <c r="F210">
        <v>120</v>
      </c>
      <c r="G210">
        <v>209</v>
      </c>
      <c r="H210">
        <v>413</v>
      </c>
    </row>
    <row r="211" spans="1:8" x14ac:dyDescent="0.3">
      <c r="A211" s="3">
        <v>44406</v>
      </c>
      <c r="B211" s="1">
        <v>999</v>
      </c>
      <c r="C211" s="1">
        <v>601</v>
      </c>
      <c r="D211" s="1">
        <v>108</v>
      </c>
      <c r="E211">
        <v>192</v>
      </c>
      <c r="F211">
        <v>103</v>
      </c>
      <c r="G211">
        <v>195</v>
      </c>
      <c r="H211">
        <v>401</v>
      </c>
    </row>
    <row r="212" spans="1:8" x14ac:dyDescent="0.3">
      <c r="A212" s="3">
        <v>44407</v>
      </c>
      <c r="B212" s="1">
        <v>851</v>
      </c>
      <c r="C212" s="1">
        <v>473</v>
      </c>
      <c r="D212" s="1">
        <v>85</v>
      </c>
      <c r="E212">
        <v>152</v>
      </c>
      <c r="F212">
        <v>81</v>
      </c>
      <c r="G212">
        <v>169</v>
      </c>
      <c r="H212">
        <v>364</v>
      </c>
    </row>
    <row r="213" spans="1:8" x14ac:dyDescent="0.3">
      <c r="A213" s="3">
        <v>44408</v>
      </c>
      <c r="B213" s="1">
        <v>700</v>
      </c>
      <c r="C213" s="1">
        <v>350</v>
      </c>
      <c r="D213" s="1">
        <v>63</v>
      </c>
      <c r="E213">
        <v>112</v>
      </c>
      <c r="F213">
        <v>60</v>
      </c>
      <c r="G213">
        <v>143</v>
      </c>
      <c r="H213">
        <v>322</v>
      </c>
    </row>
    <row r="214" spans="1:8" x14ac:dyDescent="0.3">
      <c r="A214" s="3">
        <v>44409</v>
      </c>
      <c r="B214" s="1">
        <v>615</v>
      </c>
      <c r="C214" s="1">
        <v>498</v>
      </c>
      <c r="D214" s="1">
        <v>139</v>
      </c>
      <c r="E214">
        <v>126</v>
      </c>
      <c r="F214">
        <v>85</v>
      </c>
      <c r="G214">
        <v>92</v>
      </c>
      <c r="H214">
        <v>173</v>
      </c>
    </row>
    <row r="215" spans="1:8" x14ac:dyDescent="0.3">
      <c r="A215" s="3">
        <v>44410</v>
      </c>
      <c r="B215" s="1">
        <v>651</v>
      </c>
      <c r="C215" s="1">
        <v>544</v>
      </c>
      <c r="D215" s="1">
        <v>152</v>
      </c>
      <c r="E215">
        <v>138</v>
      </c>
      <c r="F215">
        <v>93</v>
      </c>
      <c r="G215">
        <v>94</v>
      </c>
      <c r="H215">
        <v>174</v>
      </c>
    </row>
    <row r="216" spans="1:8" x14ac:dyDescent="0.3">
      <c r="A216" s="3">
        <v>44411</v>
      </c>
      <c r="B216" s="1">
        <v>640</v>
      </c>
      <c r="C216" s="1">
        <v>534</v>
      </c>
      <c r="D216" s="1">
        <v>149</v>
      </c>
      <c r="E216">
        <v>135</v>
      </c>
      <c r="F216">
        <v>92</v>
      </c>
      <c r="G216">
        <v>93</v>
      </c>
      <c r="H216">
        <v>171</v>
      </c>
    </row>
    <row r="217" spans="1:8" x14ac:dyDescent="0.3">
      <c r="A217" s="3">
        <v>44412</v>
      </c>
      <c r="B217" s="1">
        <v>673</v>
      </c>
      <c r="C217" s="1">
        <v>592</v>
      </c>
      <c r="D217" s="1">
        <v>165</v>
      </c>
      <c r="E217">
        <v>150</v>
      </c>
      <c r="F217">
        <v>102</v>
      </c>
      <c r="G217">
        <v>94</v>
      </c>
      <c r="H217">
        <v>162</v>
      </c>
    </row>
    <row r="218" spans="1:8" x14ac:dyDescent="0.3">
      <c r="A218" s="3">
        <v>44413</v>
      </c>
      <c r="B218" s="1">
        <v>606</v>
      </c>
      <c r="C218" s="1">
        <v>539</v>
      </c>
      <c r="D218" s="1">
        <v>150</v>
      </c>
      <c r="E218">
        <v>136</v>
      </c>
      <c r="F218">
        <v>93</v>
      </c>
      <c r="G218">
        <v>84</v>
      </c>
      <c r="H218">
        <v>143</v>
      </c>
    </row>
    <row r="219" spans="1:8" x14ac:dyDescent="0.3">
      <c r="A219" s="3">
        <v>44414</v>
      </c>
      <c r="B219" s="1">
        <v>595</v>
      </c>
      <c r="C219" s="1">
        <v>523</v>
      </c>
      <c r="D219" s="1">
        <v>146</v>
      </c>
      <c r="E219">
        <v>132</v>
      </c>
      <c r="F219">
        <v>90</v>
      </c>
      <c r="G219">
        <v>84</v>
      </c>
      <c r="H219">
        <v>143</v>
      </c>
    </row>
    <row r="220" spans="1:8" x14ac:dyDescent="0.3">
      <c r="A220" s="3">
        <v>44415</v>
      </c>
      <c r="B220" s="1">
        <v>619</v>
      </c>
      <c r="C220" s="1">
        <v>539</v>
      </c>
      <c r="D220" s="1">
        <v>150</v>
      </c>
      <c r="E220">
        <v>136</v>
      </c>
      <c r="F220">
        <v>93</v>
      </c>
      <c r="G220">
        <v>88</v>
      </c>
      <c r="H220">
        <v>152</v>
      </c>
    </row>
    <row r="221" spans="1:8" x14ac:dyDescent="0.3">
      <c r="A221" s="3">
        <v>44416</v>
      </c>
      <c r="B221" s="1">
        <v>662</v>
      </c>
      <c r="C221" s="1">
        <v>570</v>
      </c>
      <c r="D221" s="1">
        <v>159</v>
      </c>
      <c r="E221">
        <v>144</v>
      </c>
      <c r="F221">
        <v>98</v>
      </c>
      <c r="G221">
        <v>95</v>
      </c>
      <c r="H221">
        <v>166</v>
      </c>
    </row>
    <row r="222" spans="1:8" x14ac:dyDescent="0.3">
      <c r="A222" s="3">
        <v>44417</v>
      </c>
      <c r="B222" s="1">
        <v>711</v>
      </c>
      <c r="C222" s="1">
        <v>605</v>
      </c>
      <c r="D222" s="1">
        <v>169</v>
      </c>
      <c r="E222">
        <v>153</v>
      </c>
      <c r="F222">
        <v>104</v>
      </c>
      <c r="G222">
        <v>102</v>
      </c>
      <c r="H222">
        <v>183</v>
      </c>
    </row>
    <row r="223" spans="1:8" x14ac:dyDescent="0.3">
      <c r="A223" s="3">
        <v>44418</v>
      </c>
      <c r="B223" s="1">
        <v>757</v>
      </c>
      <c r="C223" s="1">
        <v>635</v>
      </c>
      <c r="D223" s="1">
        <v>177</v>
      </c>
      <c r="E223">
        <v>161</v>
      </c>
      <c r="F223">
        <v>109</v>
      </c>
      <c r="G223">
        <v>110</v>
      </c>
      <c r="H223">
        <v>200</v>
      </c>
    </row>
    <row r="224" spans="1:8" x14ac:dyDescent="0.3">
      <c r="A224" s="3">
        <v>44419</v>
      </c>
      <c r="B224" s="1">
        <v>791</v>
      </c>
      <c r="C224" s="1">
        <v>657</v>
      </c>
      <c r="D224" s="1">
        <v>183</v>
      </c>
      <c r="E224">
        <v>166</v>
      </c>
      <c r="F224">
        <v>113</v>
      </c>
      <c r="G224">
        <v>116</v>
      </c>
      <c r="H224">
        <v>213</v>
      </c>
    </row>
    <row r="225" spans="1:8" x14ac:dyDescent="0.3">
      <c r="A225" s="3">
        <v>44420</v>
      </c>
      <c r="B225" s="1">
        <v>811</v>
      </c>
      <c r="C225" s="1">
        <v>665</v>
      </c>
      <c r="D225" s="1">
        <v>186</v>
      </c>
      <c r="E225">
        <v>168</v>
      </c>
      <c r="F225">
        <v>114</v>
      </c>
      <c r="G225">
        <v>120</v>
      </c>
      <c r="H225">
        <v>223</v>
      </c>
    </row>
    <row r="226" spans="1:8" x14ac:dyDescent="0.3">
      <c r="A226" s="3">
        <v>44421</v>
      </c>
      <c r="B226" s="1">
        <v>814</v>
      </c>
      <c r="C226" s="1">
        <v>659</v>
      </c>
      <c r="D226" s="1">
        <v>184</v>
      </c>
      <c r="E226">
        <v>167</v>
      </c>
      <c r="F226">
        <v>113</v>
      </c>
      <c r="G226">
        <v>121</v>
      </c>
      <c r="H226">
        <v>229</v>
      </c>
    </row>
    <row r="227" spans="1:8" x14ac:dyDescent="0.3">
      <c r="A227" s="3">
        <v>44422</v>
      </c>
      <c r="B227" s="1">
        <v>801</v>
      </c>
      <c r="C227" s="1">
        <v>640</v>
      </c>
      <c r="D227" s="1">
        <v>179</v>
      </c>
      <c r="E227">
        <v>162</v>
      </c>
      <c r="F227">
        <v>109</v>
      </c>
      <c r="G227">
        <v>121</v>
      </c>
      <c r="H227">
        <v>230</v>
      </c>
    </row>
    <row r="228" spans="1:8" x14ac:dyDescent="0.3">
      <c r="A228" s="3">
        <v>44423</v>
      </c>
      <c r="B228" s="1">
        <v>772</v>
      </c>
      <c r="C228" s="1">
        <v>610</v>
      </c>
      <c r="D228" s="1">
        <v>170</v>
      </c>
      <c r="E228">
        <v>154</v>
      </c>
      <c r="F228">
        <v>105</v>
      </c>
      <c r="G228">
        <v>117</v>
      </c>
      <c r="H228">
        <v>226</v>
      </c>
    </row>
    <row r="229" spans="1:8" x14ac:dyDescent="0.3">
      <c r="A229" s="3">
        <v>44424</v>
      </c>
      <c r="B229" s="1">
        <v>731</v>
      </c>
      <c r="C229" s="1">
        <v>570</v>
      </c>
      <c r="D229" s="1">
        <v>159</v>
      </c>
      <c r="E229">
        <v>144</v>
      </c>
      <c r="F229">
        <v>98</v>
      </c>
      <c r="G229">
        <v>112</v>
      </c>
      <c r="H229">
        <v>218</v>
      </c>
    </row>
    <row r="230" spans="1:8" x14ac:dyDescent="0.3">
      <c r="A230" s="3">
        <v>44425</v>
      </c>
      <c r="B230" s="1">
        <v>682</v>
      </c>
      <c r="C230" s="1">
        <v>525</v>
      </c>
      <c r="D230" s="1">
        <v>147</v>
      </c>
      <c r="E230">
        <v>133</v>
      </c>
      <c r="F230">
        <v>90</v>
      </c>
      <c r="G230">
        <v>105</v>
      </c>
      <c r="H230">
        <v>207</v>
      </c>
    </row>
    <row r="231" spans="1:8" x14ac:dyDescent="0.3">
      <c r="A231" s="3">
        <v>44426</v>
      </c>
      <c r="B231" s="1">
        <v>629</v>
      </c>
      <c r="C231" s="1">
        <v>478</v>
      </c>
      <c r="D231" s="1">
        <v>133</v>
      </c>
      <c r="E231">
        <v>121</v>
      </c>
      <c r="F231">
        <v>82</v>
      </c>
      <c r="G231">
        <v>97</v>
      </c>
      <c r="H231">
        <v>196</v>
      </c>
    </row>
    <row r="232" spans="1:8" x14ac:dyDescent="0.3">
      <c r="A232" s="3">
        <v>44427</v>
      </c>
      <c r="B232" s="1">
        <v>576</v>
      </c>
      <c r="C232" s="1">
        <v>432</v>
      </c>
      <c r="D232" s="1">
        <v>120</v>
      </c>
      <c r="E232">
        <v>110</v>
      </c>
      <c r="F232">
        <v>74</v>
      </c>
      <c r="G232">
        <v>90</v>
      </c>
      <c r="H232">
        <v>182</v>
      </c>
    </row>
    <row r="233" spans="1:8" x14ac:dyDescent="0.3">
      <c r="A233" s="3">
        <v>44428</v>
      </c>
      <c r="B233" s="1">
        <v>529</v>
      </c>
      <c r="C233" s="1">
        <v>391</v>
      </c>
      <c r="D233" s="1">
        <v>109</v>
      </c>
      <c r="E233">
        <v>99</v>
      </c>
      <c r="F233">
        <v>67</v>
      </c>
      <c r="G233">
        <v>83</v>
      </c>
      <c r="H233">
        <v>171</v>
      </c>
    </row>
    <row r="234" spans="1:8" x14ac:dyDescent="0.3">
      <c r="A234" s="3">
        <v>44429</v>
      </c>
      <c r="B234" s="1">
        <v>490</v>
      </c>
      <c r="C234" s="1">
        <v>358</v>
      </c>
      <c r="D234" s="1">
        <v>100</v>
      </c>
      <c r="E234">
        <v>91</v>
      </c>
      <c r="F234">
        <v>61</v>
      </c>
      <c r="G234">
        <v>78</v>
      </c>
      <c r="H234">
        <v>160</v>
      </c>
    </row>
    <row r="235" spans="1:8" x14ac:dyDescent="0.3">
      <c r="A235" s="3">
        <v>44430</v>
      </c>
      <c r="B235" s="1">
        <v>465</v>
      </c>
      <c r="C235" s="1">
        <v>335</v>
      </c>
      <c r="D235" s="1">
        <v>93</v>
      </c>
      <c r="E235">
        <v>85</v>
      </c>
      <c r="F235">
        <v>58</v>
      </c>
      <c r="G235">
        <v>74</v>
      </c>
      <c r="H235">
        <v>155</v>
      </c>
    </row>
    <row r="236" spans="1:8" x14ac:dyDescent="0.3">
      <c r="A236" s="3">
        <v>44431</v>
      </c>
      <c r="B236" s="1">
        <v>455</v>
      </c>
      <c r="C236" s="1">
        <v>323</v>
      </c>
      <c r="D236" s="1">
        <v>90</v>
      </c>
      <c r="E236">
        <v>82</v>
      </c>
      <c r="F236">
        <v>56</v>
      </c>
      <c r="G236">
        <v>73</v>
      </c>
      <c r="H236">
        <v>154</v>
      </c>
    </row>
    <row r="237" spans="1:8" x14ac:dyDescent="0.3">
      <c r="A237" s="3">
        <v>44432</v>
      </c>
      <c r="B237" s="1">
        <v>462</v>
      </c>
      <c r="C237" s="1">
        <v>323</v>
      </c>
      <c r="D237" s="1">
        <v>90</v>
      </c>
      <c r="E237">
        <v>82</v>
      </c>
      <c r="F237">
        <v>56</v>
      </c>
      <c r="G237">
        <v>74</v>
      </c>
      <c r="H237">
        <v>160</v>
      </c>
    </row>
    <row r="238" spans="1:8" x14ac:dyDescent="0.3">
      <c r="A238" s="3">
        <v>44433</v>
      </c>
      <c r="B238" s="1">
        <v>484</v>
      </c>
      <c r="C238" s="1">
        <v>334</v>
      </c>
      <c r="D238" s="1">
        <v>93</v>
      </c>
      <c r="E238">
        <v>84</v>
      </c>
      <c r="F238">
        <v>58</v>
      </c>
      <c r="G238">
        <v>79</v>
      </c>
      <c r="H238">
        <v>170</v>
      </c>
    </row>
    <row r="239" spans="1:8" x14ac:dyDescent="0.3">
      <c r="A239" s="3">
        <v>44434</v>
      </c>
      <c r="B239" s="1">
        <v>519</v>
      </c>
      <c r="C239" s="1">
        <v>353</v>
      </c>
      <c r="D239" s="1">
        <v>98</v>
      </c>
      <c r="E239">
        <v>90</v>
      </c>
      <c r="F239">
        <v>61</v>
      </c>
      <c r="G239">
        <v>85</v>
      </c>
      <c r="H239">
        <v>185</v>
      </c>
    </row>
    <row r="240" spans="1:8" x14ac:dyDescent="0.3">
      <c r="A240" s="3">
        <v>44435</v>
      </c>
      <c r="B240" s="1">
        <v>562</v>
      </c>
      <c r="C240" s="1">
        <v>376</v>
      </c>
      <c r="D240" s="1">
        <v>105</v>
      </c>
      <c r="E240">
        <v>95</v>
      </c>
      <c r="F240">
        <v>65</v>
      </c>
      <c r="G240">
        <v>93</v>
      </c>
      <c r="H240">
        <v>204</v>
      </c>
    </row>
    <row r="241" spans="1:8" x14ac:dyDescent="0.3">
      <c r="A241" s="3">
        <v>44436</v>
      </c>
      <c r="B241" s="1">
        <v>605</v>
      </c>
      <c r="C241" s="1">
        <v>399</v>
      </c>
      <c r="D241" s="1">
        <v>111</v>
      </c>
      <c r="E241">
        <v>101</v>
      </c>
      <c r="F241">
        <v>69</v>
      </c>
      <c r="G241">
        <v>101</v>
      </c>
      <c r="H241">
        <v>223</v>
      </c>
    </row>
    <row r="242" spans="1:8" x14ac:dyDescent="0.3">
      <c r="A242" s="3">
        <v>44437</v>
      </c>
      <c r="B242" s="1">
        <v>637</v>
      </c>
      <c r="C242" s="1">
        <v>414</v>
      </c>
      <c r="D242" s="1">
        <v>115</v>
      </c>
      <c r="E242">
        <v>105</v>
      </c>
      <c r="F242">
        <v>71</v>
      </c>
      <c r="G242">
        <v>107</v>
      </c>
      <c r="H242">
        <v>239</v>
      </c>
    </row>
    <row r="243" spans="1:8" x14ac:dyDescent="0.3">
      <c r="A243" s="3">
        <v>44438</v>
      </c>
      <c r="B243" s="1">
        <v>644</v>
      </c>
      <c r="C243" s="1">
        <v>412</v>
      </c>
      <c r="D243" s="1">
        <v>115</v>
      </c>
      <c r="E243">
        <v>104</v>
      </c>
      <c r="F243">
        <v>71</v>
      </c>
      <c r="G243">
        <v>110</v>
      </c>
      <c r="H243">
        <v>244</v>
      </c>
    </row>
    <row r="244" spans="1:8" x14ac:dyDescent="0.3">
      <c r="A244" s="3">
        <v>44439</v>
      </c>
      <c r="B244" s="1">
        <v>608</v>
      </c>
      <c r="C244" s="1">
        <v>383</v>
      </c>
      <c r="D244" s="1">
        <v>107</v>
      </c>
      <c r="E244">
        <v>97</v>
      </c>
      <c r="F244">
        <v>66</v>
      </c>
      <c r="G244">
        <v>104</v>
      </c>
      <c r="H244">
        <v>234</v>
      </c>
    </row>
    <row r="245" spans="1:8" x14ac:dyDescent="0.3">
      <c r="A245" s="3">
        <v>44440</v>
      </c>
      <c r="B245" s="1">
        <v>800</v>
      </c>
      <c r="C245" s="1">
        <v>680</v>
      </c>
      <c r="D245" s="1">
        <v>81</v>
      </c>
      <c r="E245">
        <v>236</v>
      </c>
      <c r="F245">
        <v>123</v>
      </c>
      <c r="G245">
        <v>147</v>
      </c>
      <c r="H245">
        <v>213</v>
      </c>
    </row>
    <row r="246" spans="1:8" x14ac:dyDescent="0.3">
      <c r="A246" s="3">
        <v>44441</v>
      </c>
      <c r="B246" s="1">
        <v>1030</v>
      </c>
      <c r="C246" s="1">
        <v>865</v>
      </c>
      <c r="D246" s="1">
        <v>103</v>
      </c>
      <c r="E246">
        <v>300</v>
      </c>
      <c r="F246">
        <v>157</v>
      </c>
      <c r="G246">
        <v>190</v>
      </c>
      <c r="H246">
        <v>280</v>
      </c>
    </row>
    <row r="247" spans="1:8" x14ac:dyDescent="0.3">
      <c r="A247" s="3">
        <v>44442</v>
      </c>
      <c r="B247" s="1">
        <v>1200</v>
      </c>
      <c r="C247" s="1">
        <v>996</v>
      </c>
      <c r="D247" s="1">
        <v>119</v>
      </c>
      <c r="E247">
        <v>345</v>
      </c>
      <c r="F247">
        <v>180</v>
      </c>
      <c r="G247">
        <v>223</v>
      </c>
      <c r="H247">
        <v>333</v>
      </c>
    </row>
    <row r="248" spans="1:8" x14ac:dyDescent="0.3">
      <c r="A248" s="3">
        <v>44443</v>
      </c>
      <c r="B248" s="1">
        <v>1350</v>
      </c>
      <c r="C248" s="1">
        <v>1107</v>
      </c>
      <c r="D248" s="1">
        <v>132</v>
      </c>
      <c r="E248">
        <v>384</v>
      </c>
      <c r="F248">
        <v>200</v>
      </c>
      <c r="G248">
        <v>251</v>
      </c>
      <c r="H248">
        <v>383</v>
      </c>
    </row>
    <row r="249" spans="1:8" x14ac:dyDescent="0.3">
      <c r="A249" s="3">
        <v>44444</v>
      </c>
      <c r="B249" s="1">
        <v>1470</v>
      </c>
      <c r="C249" s="1">
        <v>1190</v>
      </c>
      <c r="D249" s="1">
        <v>142</v>
      </c>
      <c r="E249">
        <v>412</v>
      </c>
      <c r="F249">
        <v>215</v>
      </c>
      <c r="G249">
        <v>276</v>
      </c>
      <c r="H249">
        <v>425</v>
      </c>
    </row>
    <row r="250" spans="1:8" x14ac:dyDescent="0.3">
      <c r="A250" s="3">
        <v>44445</v>
      </c>
      <c r="B250" s="1">
        <v>1550</v>
      </c>
      <c r="C250" s="1">
        <v>1240</v>
      </c>
      <c r="D250" s="1">
        <v>148</v>
      </c>
      <c r="E250">
        <v>430</v>
      </c>
      <c r="F250">
        <v>224</v>
      </c>
      <c r="G250">
        <v>291</v>
      </c>
      <c r="H250">
        <v>457</v>
      </c>
    </row>
    <row r="251" spans="1:8" x14ac:dyDescent="0.3">
      <c r="A251" s="3">
        <v>44446</v>
      </c>
      <c r="B251" s="1">
        <v>1590</v>
      </c>
      <c r="C251" s="1">
        <v>1256</v>
      </c>
      <c r="D251" s="1">
        <v>150</v>
      </c>
      <c r="E251">
        <v>436</v>
      </c>
      <c r="F251">
        <v>227</v>
      </c>
      <c r="G251">
        <v>300</v>
      </c>
      <c r="H251">
        <v>477</v>
      </c>
    </row>
    <row r="252" spans="1:8" x14ac:dyDescent="0.3">
      <c r="A252" s="3">
        <v>44447</v>
      </c>
      <c r="B252" s="1">
        <v>1600</v>
      </c>
      <c r="C252" s="1">
        <v>1248</v>
      </c>
      <c r="D252" s="1">
        <v>149</v>
      </c>
      <c r="E252">
        <v>432</v>
      </c>
      <c r="F252">
        <v>226</v>
      </c>
      <c r="G252">
        <v>304</v>
      </c>
      <c r="H252">
        <v>489</v>
      </c>
    </row>
    <row r="253" spans="1:8" x14ac:dyDescent="0.3">
      <c r="A253" s="3">
        <v>44448</v>
      </c>
      <c r="B253" s="1">
        <v>1590</v>
      </c>
      <c r="C253" s="1">
        <v>1224</v>
      </c>
      <c r="D253" s="1">
        <v>146</v>
      </c>
      <c r="E253">
        <v>424</v>
      </c>
      <c r="F253">
        <v>221</v>
      </c>
      <c r="G253">
        <v>303</v>
      </c>
      <c r="H253">
        <v>496</v>
      </c>
    </row>
    <row r="254" spans="1:8" x14ac:dyDescent="0.3">
      <c r="A254" s="3">
        <v>44449</v>
      </c>
      <c r="B254" s="1">
        <v>1550</v>
      </c>
      <c r="C254" s="1">
        <v>1178</v>
      </c>
      <c r="D254" s="1">
        <v>141</v>
      </c>
      <c r="E254">
        <v>408</v>
      </c>
      <c r="F254">
        <v>213</v>
      </c>
      <c r="G254">
        <v>297</v>
      </c>
      <c r="H254">
        <v>491</v>
      </c>
    </row>
    <row r="255" spans="1:8" x14ac:dyDescent="0.3">
      <c r="A255" s="3">
        <v>44450</v>
      </c>
      <c r="B255" s="1">
        <v>1470</v>
      </c>
      <c r="C255" s="1">
        <v>1102</v>
      </c>
      <c r="D255" s="1">
        <v>132</v>
      </c>
      <c r="E255">
        <v>382</v>
      </c>
      <c r="F255">
        <v>199</v>
      </c>
      <c r="G255">
        <v>283</v>
      </c>
      <c r="H255">
        <v>474</v>
      </c>
    </row>
    <row r="256" spans="1:8" x14ac:dyDescent="0.3">
      <c r="A256" s="3">
        <v>44451</v>
      </c>
      <c r="B256" s="1">
        <v>1380</v>
      </c>
      <c r="C256" s="1">
        <v>1021</v>
      </c>
      <c r="D256" s="1">
        <v>122</v>
      </c>
      <c r="E256">
        <v>354</v>
      </c>
      <c r="F256">
        <v>185</v>
      </c>
      <c r="G256">
        <v>265</v>
      </c>
      <c r="H256">
        <v>454</v>
      </c>
    </row>
    <row r="257" spans="1:8" x14ac:dyDescent="0.3">
      <c r="A257" s="3">
        <v>44452</v>
      </c>
      <c r="B257" s="1">
        <v>1290</v>
      </c>
      <c r="C257" s="1">
        <v>941</v>
      </c>
      <c r="D257" s="1">
        <v>112</v>
      </c>
      <c r="E257">
        <v>326</v>
      </c>
      <c r="F257">
        <v>170</v>
      </c>
      <c r="G257">
        <v>250</v>
      </c>
      <c r="H257">
        <v>432</v>
      </c>
    </row>
    <row r="258" spans="1:8" x14ac:dyDescent="0.3">
      <c r="A258" s="3">
        <v>44453</v>
      </c>
      <c r="B258" s="1">
        <v>1200</v>
      </c>
      <c r="C258" s="1">
        <v>864</v>
      </c>
      <c r="D258" s="1">
        <v>103</v>
      </c>
      <c r="E258">
        <v>300</v>
      </c>
      <c r="F258">
        <v>156</v>
      </c>
      <c r="G258">
        <v>233</v>
      </c>
      <c r="H258">
        <v>408</v>
      </c>
    </row>
    <row r="259" spans="1:8" x14ac:dyDescent="0.3">
      <c r="A259" s="3">
        <v>44454</v>
      </c>
      <c r="B259" s="1">
        <v>1100</v>
      </c>
      <c r="C259" s="1">
        <v>781</v>
      </c>
      <c r="D259" s="1">
        <v>93</v>
      </c>
      <c r="E259">
        <v>271</v>
      </c>
      <c r="F259">
        <v>141</v>
      </c>
      <c r="G259">
        <v>214</v>
      </c>
      <c r="H259">
        <v>381</v>
      </c>
    </row>
    <row r="260" spans="1:8" x14ac:dyDescent="0.3">
      <c r="A260" s="3">
        <v>44455</v>
      </c>
      <c r="B260" s="1">
        <v>1000</v>
      </c>
      <c r="C260" s="1">
        <v>700</v>
      </c>
      <c r="D260" s="1">
        <v>84</v>
      </c>
      <c r="E260">
        <v>243</v>
      </c>
      <c r="F260">
        <v>126</v>
      </c>
      <c r="G260">
        <v>196</v>
      </c>
      <c r="H260">
        <v>351</v>
      </c>
    </row>
    <row r="261" spans="1:8" x14ac:dyDescent="0.3">
      <c r="A261" s="3">
        <v>44456</v>
      </c>
      <c r="B261" s="1">
        <v>900</v>
      </c>
      <c r="C261" s="1">
        <v>621</v>
      </c>
      <c r="D261" s="1">
        <v>74</v>
      </c>
      <c r="E261">
        <v>215</v>
      </c>
      <c r="F261">
        <v>113</v>
      </c>
      <c r="G261">
        <v>176</v>
      </c>
      <c r="H261">
        <v>322</v>
      </c>
    </row>
    <row r="262" spans="1:8" x14ac:dyDescent="0.3">
      <c r="A262" s="3">
        <v>44457</v>
      </c>
      <c r="B262" s="1">
        <v>800</v>
      </c>
      <c r="C262" s="1">
        <v>544</v>
      </c>
      <c r="D262" s="1">
        <v>65</v>
      </c>
      <c r="E262">
        <v>188</v>
      </c>
      <c r="F262">
        <v>99</v>
      </c>
      <c r="G262">
        <v>158</v>
      </c>
      <c r="H262">
        <v>290</v>
      </c>
    </row>
    <row r="263" spans="1:8" x14ac:dyDescent="0.3">
      <c r="A263" s="3">
        <v>44458</v>
      </c>
      <c r="B263" s="1">
        <v>730</v>
      </c>
      <c r="C263" s="1">
        <v>489</v>
      </c>
      <c r="D263" s="1">
        <v>58</v>
      </c>
      <c r="E263">
        <v>170</v>
      </c>
      <c r="F263">
        <v>89</v>
      </c>
      <c r="G263">
        <v>144</v>
      </c>
      <c r="H263">
        <v>269</v>
      </c>
    </row>
    <row r="264" spans="1:8" x14ac:dyDescent="0.3">
      <c r="A264" s="3">
        <v>44459</v>
      </c>
      <c r="B264" s="1">
        <v>720</v>
      </c>
      <c r="C264" s="1">
        <v>475</v>
      </c>
      <c r="D264" s="1">
        <v>57</v>
      </c>
      <c r="E264">
        <v>165</v>
      </c>
      <c r="F264">
        <v>86</v>
      </c>
      <c r="G264">
        <v>143</v>
      </c>
      <c r="H264">
        <v>269</v>
      </c>
    </row>
    <row r="265" spans="1:8" x14ac:dyDescent="0.3">
      <c r="A265" s="3">
        <v>44460</v>
      </c>
      <c r="B265" s="1">
        <v>750</v>
      </c>
      <c r="C265" s="1">
        <v>487</v>
      </c>
      <c r="D265" s="1">
        <v>58</v>
      </c>
      <c r="E265">
        <v>169</v>
      </c>
      <c r="F265">
        <v>88</v>
      </c>
      <c r="G265">
        <v>149</v>
      </c>
      <c r="H265">
        <v>286</v>
      </c>
    </row>
    <row r="266" spans="1:8" x14ac:dyDescent="0.3">
      <c r="A266" s="3">
        <v>44461</v>
      </c>
      <c r="B266" s="1">
        <v>800</v>
      </c>
      <c r="C266" s="1">
        <v>512</v>
      </c>
      <c r="D266" s="1">
        <v>61</v>
      </c>
      <c r="E266">
        <v>178</v>
      </c>
      <c r="F266">
        <v>93</v>
      </c>
      <c r="G266">
        <v>160</v>
      </c>
      <c r="H266">
        <v>308</v>
      </c>
    </row>
    <row r="267" spans="1:8" x14ac:dyDescent="0.3">
      <c r="A267" s="3">
        <v>44462</v>
      </c>
      <c r="B267" s="1">
        <v>869.99999999999989</v>
      </c>
      <c r="C267" s="1">
        <v>548</v>
      </c>
      <c r="D267" s="1">
        <v>65</v>
      </c>
      <c r="E267">
        <v>190</v>
      </c>
      <c r="F267">
        <v>100</v>
      </c>
      <c r="G267">
        <v>174</v>
      </c>
      <c r="H267">
        <v>340.99999999999989</v>
      </c>
    </row>
    <row r="268" spans="1:8" x14ac:dyDescent="0.3">
      <c r="A268" s="3">
        <v>44463</v>
      </c>
      <c r="B268" s="1">
        <v>950</v>
      </c>
      <c r="C268" s="1">
        <v>589</v>
      </c>
      <c r="D268" s="1">
        <v>70</v>
      </c>
      <c r="E268">
        <v>204</v>
      </c>
      <c r="F268">
        <v>107</v>
      </c>
      <c r="G268">
        <v>192</v>
      </c>
      <c r="H268">
        <v>377</v>
      </c>
    </row>
    <row r="269" spans="1:8" x14ac:dyDescent="0.3">
      <c r="A269" s="3">
        <v>44464</v>
      </c>
      <c r="B269" s="1">
        <v>1040</v>
      </c>
      <c r="C269" s="1">
        <v>634</v>
      </c>
      <c r="D269" s="1">
        <v>76</v>
      </c>
      <c r="E269">
        <v>220</v>
      </c>
      <c r="F269">
        <v>115</v>
      </c>
      <c r="G269">
        <v>210</v>
      </c>
      <c r="H269">
        <v>419</v>
      </c>
    </row>
    <row r="270" spans="1:8" x14ac:dyDescent="0.3">
      <c r="A270" s="3">
        <v>44465</v>
      </c>
      <c r="B270" s="1">
        <v>1130</v>
      </c>
      <c r="C270" s="1">
        <v>678</v>
      </c>
      <c r="D270" s="1">
        <v>81</v>
      </c>
      <c r="E270">
        <v>235</v>
      </c>
      <c r="F270">
        <v>123</v>
      </c>
      <c r="G270">
        <v>230</v>
      </c>
      <c r="H270">
        <v>461</v>
      </c>
    </row>
    <row r="271" spans="1:8" x14ac:dyDescent="0.3">
      <c r="A271" s="3">
        <v>44466</v>
      </c>
      <c r="B271" s="1">
        <v>1200</v>
      </c>
      <c r="C271" s="1">
        <v>708</v>
      </c>
      <c r="D271" s="1">
        <v>84</v>
      </c>
      <c r="E271">
        <v>246</v>
      </c>
      <c r="F271">
        <v>128</v>
      </c>
      <c r="G271">
        <v>245</v>
      </c>
      <c r="H271">
        <v>497</v>
      </c>
    </row>
    <row r="272" spans="1:8" x14ac:dyDescent="0.3">
      <c r="A272" s="3">
        <v>44467</v>
      </c>
      <c r="B272" s="1">
        <v>1200</v>
      </c>
      <c r="C272" s="1">
        <v>696</v>
      </c>
      <c r="D272" s="1">
        <v>83</v>
      </c>
      <c r="E272">
        <v>241</v>
      </c>
      <c r="F272">
        <v>126</v>
      </c>
      <c r="G272">
        <v>246</v>
      </c>
      <c r="H272">
        <v>504</v>
      </c>
    </row>
    <row r="273" spans="1:8" x14ac:dyDescent="0.3">
      <c r="A273" s="3">
        <v>44468</v>
      </c>
      <c r="B273" s="1">
        <v>1100</v>
      </c>
      <c r="C273" s="1">
        <v>627</v>
      </c>
      <c r="D273" s="1">
        <v>75</v>
      </c>
      <c r="E273">
        <v>218</v>
      </c>
      <c r="F273">
        <v>113</v>
      </c>
      <c r="G273">
        <v>226</v>
      </c>
      <c r="H273">
        <v>468</v>
      </c>
    </row>
    <row r="274" spans="1:8" x14ac:dyDescent="0.3">
      <c r="A274" s="3">
        <v>44469</v>
      </c>
      <c r="B274" s="1">
        <v>850</v>
      </c>
      <c r="C274" s="1">
        <v>476</v>
      </c>
      <c r="D274" s="1">
        <v>57</v>
      </c>
      <c r="E274">
        <v>165</v>
      </c>
      <c r="F274">
        <v>86</v>
      </c>
      <c r="G274">
        <v>175</v>
      </c>
      <c r="H274">
        <v>367</v>
      </c>
    </row>
    <row r="275" spans="1:8" x14ac:dyDescent="0.3">
      <c r="A275" s="3">
        <v>44470</v>
      </c>
      <c r="B275" s="1">
        <v>500</v>
      </c>
      <c r="C275" s="1">
        <v>275</v>
      </c>
      <c r="D275" s="1">
        <v>60</v>
      </c>
      <c r="E275">
        <v>22</v>
      </c>
      <c r="F275">
        <v>91</v>
      </c>
      <c r="G275">
        <v>67</v>
      </c>
      <c r="H275">
        <v>260</v>
      </c>
    </row>
    <row r="276" spans="1:8" x14ac:dyDescent="0.3">
      <c r="A276" s="3">
        <v>44471</v>
      </c>
      <c r="B276" s="1">
        <v>850</v>
      </c>
      <c r="C276" s="1">
        <v>476</v>
      </c>
      <c r="D276" s="1">
        <v>104</v>
      </c>
      <c r="E276">
        <v>38</v>
      </c>
      <c r="F276">
        <v>158</v>
      </c>
      <c r="G276">
        <v>112</v>
      </c>
      <c r="H276">
        <v>438</v>
      </c>
    </row>
    <row r="277" spans="1:8" x14ac:dyDescent="0.3">
      <c r="A277" s="3">
        <v>44472</v>
      </c>
      <c r="B277" s="1">
        <v>1100</v>
      </c>
      <c r="C277" s="1">
        <v>627</v>
      </c>
      <c r="D277" s="1">
        <v>137</v>
      </c>
      <c r="E277">
        <v>50</v>
      </c>
      <c r="F277">
        <v>208</v>
      </c>
      <c r="G277">
        <v>143</v>
      </c>
      <c r="H277">
        <v>562</v>
      </c>
    </row>
    <row r="278" spans="1:8" x14ac:dyDescent="0.3">
      <c r="A278" s="3">
        <v>44473</v>
      </c>
      <c r="B278" s="1">
        <v>1450</v>
      </c>
      <c r="C278" s="1">
        <v>942</v>
      </c>
      <c r="D278" s="1">
        <v>207</v>
      </c>
      <c r="E278">
        <v>76</v>
      </c>
      <c r="F278">
        <v>311</v>
      </c>
      <c r="G278">
        <v>164</v>
      </c>
      <c r="H278">
        <v>692</v>
      </c>
    </row>
    <row r="279" spans="1:8" x14ac:dyDescent="0.3">
      <c r="A279" s="3">
        <v>44474</v>
      </c>
      <c r="B279" s="1">
        <v>1300</v>
      </c>
      <c r="C279" s="1">
        <v>858</v>
      </c>
      <c r="D279" s="1">
        <v>188</v>
      </c>
      <c r="E279">
        <v>68</v>
      </c>
      <c r="F279">
        <v>284</v>
      </c>
      <c r="G279">
        <v>144</v>
      </c>
      <c r="H279">
        <v>616</v>
      </c>
    </row>
    <row r="280" spans="1:8" x14ac:dyDescent="0.3">
      <c r="A280" s="3">
        <v>44475</v>
      </c>
      <c r="B280" s="1">
        <v>1050</v>
      </c>
      <c r="C280" s="1">
        <v>703</v>
      </c>
      <c r="D280" s="1">
        <v>154</v>
      </c>
      <c r="E280">
        <v>56</v>
      </c>
      <c r="F280">
        <v>233</v>
      </c>
      <c r="G280">
        <v>114</v>
      </c>
      <c r="H280">
        <v>493</v>
      </c>
    </row>
    <row r="281" spans="1:8" x14ac:dyDescent="0.3">
      <c r="A281" s="3">
        <v>44476</v>
      </c>
      <c r="B281" s="1">
        <v>900</v>
      </c>
      <c r="C281" s="1">
        <v>612</v>
      </c>
      <c r="D281" s="1">
        <v>134</v>
      </c>
      <c r="E281">
        <v>49</v>
      </c>
      <c r="F281">
        <v>203</v>
      </c>
      <c r="G281">
        <v>96</v>
      </c>
      <c r="H281">
        <v>418</v>
      </c>
    </row>
    <row r="282" spans="1:8" x14ac:dyDescent="0.3">
      <c r="A282" s="3">
        <v>44477</v>
      </c>
      <c r="B282" s="1">
        <v>900</v>
      </c>
      <c r="C282" s="1">
        <v>621</v>
      </c>
      <c r="D282" s="1">
        <v>136</v>
      </c>
      <c r="E282">
        <v>50</v>
      </c>
      <c r="F282">
        <v>206</v>
      </c>
      <c r="G282">
        <v>93</v>
      </c>
      <c r="H282">
        <v>415</v>
      </c>
    </row>
    <row r="283" spans="1:8" x14ac:dyDescent="0.3">
      <c r="A283" s="3">
        <v>44478</v>
      </c>
      <c r="B283" s="1">
        <v>1100</v>
      </c>
      <c r="C283" s="1">
        <v>770</v>
      </c>
      <c r="D283" s="1">
        <v>169</v>
      </c>
      <c r="E283">
        <v>62</v>
      </c>
      <c r="F283">
        <v>255</v>
      </c>
      <c r="G283">
        <v>112</v>
      </c>
      <c r="H283">
        <v>502</v>
      </c>
    </row>
    <row r="284" spans="1:8" x14ac:dyDescent="0.3">
      <c r="A284" s="3">
        <v>44479</v>
      </c>
      <c r="B284" s="1">
        <v>1150</v>
      </c>
      <c r="C284" s="1">
        <v>816</v>
      </c>
      <c r="D284" s="1">
        <v>179</v>
      </c>
      <c r="E284">
        <v>65</v>
      </c>
      <c r="F284">
        <v>270</v>
      </c>
      <c r="G284">
        <v>115</v>
      </c>
      <c r="H284">
        <v>521</v>
      </c>
    </row>
    <row r="285" spans="1:8" x14ac:dyDescent="0.3">
      <c r="A285" s="3">
        <v>44480</v>
      </c>
      <c r="B285" s="1">
        <v>1100</v>
      </c>
      <c r="C285" s="1">
        <v>792</v>
      </c>
      <c r="D285" s="1">
        <v>174</v>
      </c>
      <c r="E285">
        <v>64</v>
      </c>
      <c r="F285">
        <v>262</v>
      </c>
      <c r="G285">
        <v>108</v>
      </c>
      <c r="H285">
        <v>492</v>
      </c>
    </row>
    <row r="286" spans="1:8" x14ac:dyDescent="0.3">
      <c r="A286" s="3">
        <v>44481</v>
      </c>
      <c r="B286" s="1">
        <v>1100</v>
      </c>
      <c r="C286" s="1">
        <v>803</v>
      </c>
      <c r="D286" s="1">
        <v>176</v>
      </c>
      <c r="E286">
        <v>64</v>
      </c>
      <c r="F286">
        <v>266</v>
      </c>
      <c r="G286">
        <v>106</v>
      </c>
      <c r="H286">
        <v>488</v>
      </c>
    </row>
    <row r="287" spans="1:8" x14ac:dyDescent="0.3">
      <c r="A287" s="3">
        <v>44482</v>
      </c>
      <c r="B287" s="1">
        <v>1200</v>
      </c>
      <c r="C287" s="1">
        <v>888</v>
      </c>
      <c r="D287" s="1">
        <v>195</v>
      </c>
      <c r="E287">
        <v>71</v>
      </c>
      <c r="F287">
        <v>294</v>
      </c>
      <c r="G287">
        <v>113</v>
      </c>
      <c r="H287">
        <v>527</v>
      </c>
    </row>
    <row r="288" spans="1:8" x14ac:dyDescent="0.3">
      <c r="A288" s="3">
        <v>44483</v>
      </c>
      <c r="B288" s="1">
        <v>1350</v>
      </c>
      <c r="C288" s="1">
        <v>1012</v>
      </c>
      <c r="D288" s="1">
        <v>222</v>
      </c>
      <c r="E288">
        <v>81</v>
      </c>
      <c r="F288">
        <v>335</v>
      </c>
      <c r="G288">
        <v>124</v>
      </c>
      <c r="H288">
        <v>588</v>
      </c>
    </row>
    <row r="289" spans="1:8" x14ac:dyDescent="0.3">
      <c r="A289" s="3">
        <v>44484</v>
      </c>
      <c r="B289" s="1">
        <v>1400</v>
      </c>
      <c r="C289" s="1">
        <v>1064</v>
      </c>
      <c r="D289" s="1">
        <v>234</v>
      </c>
      <c r="E289">
        <v>85</v>
      </c>
      <c r="F289">
        <v>352</v>
      </c>
      <c r="G289">
        <v>126</v>
      </c>
      <c r="H289">
        <v>603</v>
      </c>
    </row>
    <row r="290" spans="1:8" x14ac:dyDescent="0.3">
      <c r="A290" s="3">
        <v>44485</v>
      </c>
      <c r="B290" s="1">
        <v>1300</v>
      </c>
      <c r="C290" s="1">
        <v>1001</v>
      </c>
      <c r="D290" s="1">
        <v>220</v>
      </c>
      <c r="E290">
        <v>80</v>
      </c>
      <c r="F290">
        <v>331</v>
      </c>
      <c r="G290">
        <v>114</v>
      </c>
      <c r="H290">
        <v>555</v>
      </c>
    </row>
    <row r="291" spans="1:8" x14ac:dyDescent="0.3">
      <c r="A291" s="3">
        <v>44486</v>
      </c>
      <c r="B291" s="1">
        <v>1000</v>
      </c>
      <c r="C291" s="1">
        <v>780</v>
      </c>
      <c r="D291" s="1">
        <v>171</v>
      </c>
      <c r="E291">
        <v>62</v>
      </c>
      <c r="F291">
        <v>258</v>
      </c>
      <c r="G291">
        <v>86</v>
      </c>
      <c r="H291">
        <v>423</v>
      </c>
    </row>
    <row r="292" spans="1:8" x14ac:dyDescent="0.3">
      <c r="A292" s="3">
        <v>44487</v>
      </c>
      <c r="B292" s="1">
        <v>800</v>
      </c>
      <c r="C292" s="1">
        <v>632</v>
      </c>
      <c r="D292" s="1">
        <v>139</v>
      </c>
      <c r="E292">
        <v>50</v>
      </c>
      <c r="F292">
        <v>209</v>
      </c>
      <c r="G292">
        <v>67</v>
      </c>
      <c r="H292">
        <v>335</v>
      </c>
    </row>
    <row r="293" spans="1:8" x14ac:dyDescent="0.3">
      <c r="A293" s="3">
        <v>44488</v>
      </c>
      <c r="B293" s="1">
        <v>700</v>
      </c>
      <c r="C293" s="1">
        <v>560</v>
      </c>
      <c r="D293" s="1">
        <v>123</v>
      </c>
      <c r="E293">
        <v>45</v>
      </c>
      <c r="F293">
        <v>185</v>
      </c>
      <c r="G293">
        <v>57</v>
      </c>
      <c r="H293">
        <v>290</v>
      </c>
    </row>
    <row r="294" spans="1:8" x14ac:dyDescent="0.3">
      <c r="A294" s="3">
        <v>44489</v>
      </c>
      <c r="B294" s="1">
        <v>700</v>
      </c>
      <c r="C294" s="1">
        <v>567</v>
      </c>
      <c r="D294" s="1">
        <v>124</v>
      </c>
      <c r="E294">
        <v>46</v>
      </c>
      <c r="F294">
        <v>188</v>
      </c>
      <c r="G294">
        <v>55</v>
      </c>
      <c r="H294">
        <v>287</v>
      </c>
    </row>
    <row r="295" spans="1:8" x14ac:dyDescent="0.3">
      <c r="A295" s="3">
        <v>44490</v>
      </c>
      <c r="B295" s="1">
        <v>800</v>
      </c>
      <c r="C295" s="1">
        <v>656</v>
      </c>
      <c r="D295" s="1">
        <v>144</v>
      </c>
      <c r="E295">
        <v>52</v>
      </c>
      <c r="F295">
        <v>217</v>
      </c>
      <c r="G295">
        <v>62</v>
      </c>
      <c r="H295">
        <v>325</v>
      </c>
    </row>
    <row r="296" spans="1:8" x14ac:dyDescent="0.3">
      <c r="A296" s="3">
        <v>44491</v>
      </c>
      <c r="B296" s="1">
        <v>800</v>
      </c>
      <c r="C296" s="1">
        <v>664</v>
      </c>
      <c r="D296" s="1">
        <v>146</v>
      </c>
      <c r="E296">
        <v>53</v>
      </c>
      <c r="F296">
        <v>220</v>
      </c>
      <c r="G296">
        <v>60</v>
      </c>
      <c r="H296">
        <v>321</v>
      </c>
    </row>
    <row r="297" spans="1:8" x14ac:dyDescent="0.3">
      <c r="A297" s="3">
        <v>44492</v>
      </c>
      <c r="B297" s="1">
        <v>700</v>
      </c>
      <c r="C297" s="1">
        <v>588</v>
      </c>
      <c r="D297" s="1">
        <v>129</v>
      </c>
      <c r="E297">
        <v>47</v>
      </c>
      <c r="F297">
        <v>195</v>
      </c>
      <c r="G297">
        <v>51</v>
      </c>
      <c r="H297">
        <v>278</v>
      </c>
    </row>
    <row r="298" spans="1:8" x14ac:dyDescent="0.3">
      <c r="A298" s="3">
        <v>44493</v>
      </c>
      <c r="B298" s="1">
        <v>700</v>
      </c>
      <c r="C298" s="1">
        <v>595</v>
      </c>
      <c r="D298" s="1">
        <v>130</v>
      </c>
      <c r="E298">
        <v>48</v>
      </c>
      <c r="F298">
        <v>197</v>
      </c>
      <c r="G298">
        <v>49</v>
      </c>
      <c r="H298">
        <v>276</v>
      </c>
    </row>
    <row r="299" spans="1:8" x14ac:dyDescent="0.3">
      <c r="A299" s="3">
        <v>44494</v>
      </c>
      <c r="B299" s="1">
        <v>900</v>
      </c>
      <c r="C299" s="1">
        <v>774</v>
      </c>
      <c r="D299" s="1">
        <v>170</v>
      </c>
      <c r="E299">
        <v>62</v>
      </c>
      <c r="F299">
        <v>256</v>
      </c>
      <c r="G299">
        <v>61</v>
      </c>
      <c r="H299">
        <v>351</v>
      </c>
    </row>
    <row r="300" spans="1:8" x14ac:dyDescent="0.3">
      <c r="A300" s="3">
        <v>44495</v>
      </c>
      <c r="B300" s="1">
        <v>1100</v>
      </c>
      <c r="C300" s="1">
        <v>957</v>
      </c>
      <c r="D300" s="1">
        <v>210</v>
      </c>
      <c r="E300">
        <v>76</v>
      </c>
      <c r="F300">
        <v>317</v>
      </c>
      <c r="G300">
        <v>73</v>
      </c>
      <c r="H300">
        <v>424</v>
      </c>
    </row>
    <row r="301" spans="1:8" x14ac:dyDescent="0.3">
      <c r="A301" s="3">
        <v>44496</v>
      </c>
      <c r="B301" s="1">
        <v>1100</v>
      </c>
      <c r="C301" s="1">
        <v>968</v>
      </c>
      <c r="D301" s="1">
        <v>212</v>
      </c>
      <c r="E301">
        <v>78</v>
      </c>
      <c r="F301">
        <v>320</v>
      </c>
      <c r="G301">
        <v>71</v>
      </c>
      <c r="H301">
        <v>419</v>
      </c>
    </row>
    <row r="302" spans="1:8" x14ac:dyDescent="0.3">
      <c r="A302" s="3">
        <v>44497</v>
      </c>
      <c r="B302" s="1">
        <v>900</v>
      </c>
      <c r="C302" s="1">
        <v>801</v>
      </c>
      <c r="D302" s="1">
        <v>176</v>
      </c>
      <c r="E302">
        <v>64</v>
      </c>
      <c r="F302">
        <v>265</v>
      </c>
      <c r="G302">
        <v>56</v>
      </c>
      <c r="H302">
        <v>339</v>
      </c>
    </row>
    <row r="303" spans="1:8" x14ac:dyDescent="0.3">
      <c r="A303" s="3">
        <v>44498</v>
      </c>
      <c r="B303" s="1">
        <v>750</v>
      </c>
      <c r="C303" s="1">
        <v>660</v>
      </c>
      <c r="D303" s="1">
        <v>145</v>
      </c>
      <c r="E303">
        <v>53</v>
      </c>
      <c r="F303">
        <v>218</v>
      </c>
      <c r="G303">
        <v>48</v>
      </c>
      <c r="H303">
        <v>286</v>
      </c>
    </row>
    <row r="304" spans="1:8" x14ac:dyDescent="0.3">
      <c r="A304" s="3">
        <v>44499</v>
      </c>
      <c r="B304" s="1">
        <v>800</v>
      </c>
      <c r="C304" s="1">
        <v>696</v>
      </c>
      <c r="D304" s="1">
        <v>153</v>
      </c>
      <c r="E304">
        <v>56</v>
      </c>
      <c r="F304">
        <v>230</v>
      </c>
      <c r="G304">
        <v>53</v>
      </c>
      <c r="H304">
        <v>308</v>
      </c>
    </row>
    <row r="305" spans="1:8" x14ac:dyDescent="0.3">
      <c r="A305" s="3">
        <v>44500</v>
      </c>
      <c r="B305" s="1">
        <v>700</v>
      </c>
      <c r="C305" s="1">
        <v>602</v>
      </c>
      <c r="D305" s="1">
        <v>132</v>
      </c>
      <c r="E305">
        <v>48</v>
      </c>
      <c r="F305">
        <v>199</v>
      </c>
      <c r="G305">
        <v>48</v>
      </c>
      <c r="H305">
        <v>273</v>
      </c>
    </row>
    <row r="306" spans="1:8" x14ac:dyDescent="0.3">
      <c r="A306" s="3">
        <v>44501</v>
      </c>
      <c r="B306" s="1">
        <v>19808</v>
      </c>
      <c r="C306" s="1">
        <v>14261</v>
      </c>
      <c r="D306" s="1">
        <v>2709</v>
      </c>
      <c r="E306">
        <v>2757</v>
      </c>
      <c r="F306">
        <v>3709</v>
      </c>
      <c r="G306">
        <v>2764</v>
      </c>
      <c r="H306">
        <v>7869</v>
      </c>
    </row>
    <row r="307" spans="1:8" x14ac:dyDescent="0.3">
      <c r="A307" s="3">
        <v>44502</v>
      </c>
      <c r="B307" s="1">
        <v>19808</v>
      </c>
      <c r="C307" s="1">
        <v>14261</v>
      </c>
      <c r="D307" s="1">
        <v>2709</v>
      </c>
      <c r="E307">
        <v>2757</v>
      </c>
      <c r="F307">
        <v>3709</v>
      </c>
      <c r="G307">
        <v>2764</v>
      </c>
      <c r="H307">
        <v>7869</v>
      </c>
    </row>
    <row r="308" spans="1:8" x14ac:dyDescent="0.3">
      <c r="A308" s="3">
        <v>44503</v>
      </c>
      <c r="B308" s="1">
        <v>14181</v>
      </c>
      <c r="C308" s="1">
        <v>10352</v>
      </c>
      <c r="D308" s="1">
        <v>1966</v>
      </c>
      <c r="E308">
        <v>2002</v>
      </c>
      <c r="F308">
        <v>2692</v>
      </c>
      <c r="G308">
        <v>1957</v>
      </c>
      <c r="H308">
        <v>5564</v>
      </c>
    </row>
    <row r="309" spans="1:8" x14ac:dyDescent="0.3">
      <c r="A309" s="3">
        <v>44504</v>
      </c>
      <c r="B309" s="1">
        <v>12216</v>
      </c>
      <c r="C309" s="1">
        <v>9039</v>
      </c>
      <c r="D309" s="1">
        <v>1717</v>
      </c>
      <c r="E309">
        <v>1748</v>
      </c>
      <c r="F309">
        <v>2351</v>
      </c>
      <c r="G309">
        <v>1667</v>
      </c>
      <c r="H309">
        <v>4733</v>
      </c>
    </row>
    <row r="310" spans="1:8" x14ac:dyDescent="0.3">
      <c r="A310" s="3">
        <v>44505</v>
      </c>
      <c r="B310" s="1">
        <v>12787</v>
      </c>
      <c r="C310" s="1">
        <v>9590</v>
      </c>
      <c r="D310" s="1">
        <v>1822</v>
      </c>
      <c r="E310">
        <v>1854</v>
      </c>
      <c r="F310">
        <v>2494</v>
      </c>
      <c r="G310">
        <v>1726</v>
      </c>
      <c r="H310">
        <v>4891</v>
      </c>
    </row>
    <row r="311" spans="1:8" x14ac:dyDescent="0.3">
      <c r="A311" s="3">
        <v>44506</v>
      </c>
      <c r="B311" s="1">
        <v>14955.000000000002</v>
      </c>
      <c r="C311" s="1">
        <v>11365</v>
      </c>
      <c r="D311" s="1">
        <v>2159</v>
      </c>
      <c r="E311">
        <v>2197</v>
      </c>
      <c r="F311">
        <v>2956</v>
      </c>
      <c r="G311">
        <v>1995</v>
      </c>
      <c r="H311">
        <v>5648.0000000000018</v>
      </c>
    </row>
    <row r="312" spans="1:8" x14ac:dyDescent="0.3">
      <c r="A312" s="3">
        <v>44507</v>
      </c>
      <c r="B312" s="1">
        <v>17957</v>
      </c>
      <c r="C312" s="1">
        <v>13826</v>
      </c>
      <c r="D312" s="1">
        <v>2626</v>
      </c>
      <c r="E312">
        <v>2673</v>
      </c>
      <c r="F312">
        <v>3596</v>
      </c>
      <c r="G312">
        <v>2368</v>
      </c>
      <c r="H312">
        <v>6694</v>
      </c>
    </row>
    <row r="313" spans="1:8" x14ac:dyDescent="0.3">
      <c r="A313" s="3">
        <v>44508</v>
      </c>
      <c r="B313" s="1">
        <v>21191</v>
      </c>
      <c r="C313" s="1">
        <v>16528</v>
      </c>
      <c r="D313" s="1">
        <v>3140</v>
      </c>
      <c r="E313">
        <v>3196</v>
      </c>
      <c r="F313">
        <v>4298</v>
      </c>
      <c r="G313">
        <v>2762</v>
      </c>
      <c r="H313">
        <v>7795</v>
      </c>
    </row>
    <row r="314" spans="1:8" x14ac:dyDescent="0.3">
      <c r="A314" s="3">
        <v>44509</v>
      </c>
      <c r="B314" s="1">
        <v>24198</v>
      </c>
      <c r="C314" s="1">
        <v>19116</v>
      </c>
      <c r="D314" s="1">
        <v>3632</v>
      </c>
      <c r="E314">
        <v>3696</v>
      </c>
      <c r="F314">
        <v>4971</v>
      </c>
      <c r="G314">
        <v>3117</v>
      </c>
      <c r="H314">
        <v>8782</v>
      </c>
    </row>
    <row r="315" spans="1:8" x14ac:dyDescent="0.3">
      <c r="A315" s="3">
        <v>44510</v>
      </c>
      <c r="B315" s="1">
        <v>26652.999999999996</v>
      </c>
      <c r="C315" s="1">
        <v>21322</v>
      </c>
      <c r="D315" s="1">
        <v>4051</v>
      </c>
      <c r="E315">
        <v>4122</v>
      </c>
      <c r="F315">
        <v>5544</v>
      </c>
      <c r="G315">
        <v>3393</v>
      </c>
      <c r="H315">
        <v>9542.9999999999964</v>
      </c>
    </row>
    <row r="316" spans="1:8" x14ac:dyDescent="0.3">
      <c r="A316" s="3">
        <v>44511</v>
      </c>
      <c r="B316" s="1">
        <v>28349</v>
      </c>
      <c r="C316" s="1">
        <v>22962</v>
      </c>
      <c r="D316" s="1">
        <v>4362</v>
      </c>
      <c r="E316">
        <v>4439</v>
      </c>
      <c r="F316">
        <v>5971</v>
      </c>
      <c r="G316">
        <v>3565</v>
      </c>
      <c r="H316">
        <v>10012</v>
      </c>
    </row>
    <row r="317" spans="1:8" x14ac:dyDescent="0.3">
      <c r="A317" s="3">
        <v>44512</v>
      </c>
      <c r="B317" s="1">
        <v>29181</v>
      </c>
      <c r="C317" s="1">
        <v>23928</v>
      </c>
      <c r="D317" s="1">
        <v>4546</v>
      </c>
      <c r="E317">
        <v>4626</v>
      </c>
      <c r="F317">
        <v>6222</v>
      </c>
      <c r="G317">
        <v>3626</v>
      </c>
      <c r="H317">
        <v>10161</v>
      </c>
    </row>
    <row r="318" spans="1:8" x14ac:dyDescent="0.3">
      <c r="A318" s="3">
        <v>44513</v>
      </c>
      <c r="B318" s="1">
        <v>29135.000000000004</v>
      </c>
      <c r="C318" s="1">
        <v>24182</v>
      </c>
      <c r="D318" s="1">
        <v>4594</v>
      </c>
      <c r="E318">
        <v>4675</v>
      </c>
      <c r="F318">
        <v>6288</v>
      </c>
      <c r="G318">
        <v>3575</v>
      </c>
      <c r="H318">
        <v>10003.000000000004</v>
      </c>
    </row>
    <row r="319" spans="1:8" x14ac:dyDescent="0.3">
      <c r="A319" s="3">
        <v>44514</v>
      </c>
      <c r="B319" s="1">
        <v>28268</v>
      </c>
      <c r="C319" s="1">
        <v>23745</v>
      </c>
      <c r="D319" s="1">
        <v>4511</v>
      </c>
      <c r="E319">
        <v>4591</v>
      </c>
      <c r="F319">
        <v>6174</v>
      </c>
      <c r="G319">
        <v>3425</v>
      </c>
      <c r="H319">
        <v>9567</v>
      </c>
    </row>
    <row r="320" spans="1:8" x14ac:dyDescent="0.3">
      <c r="A320" s="3">
        <v>44515</v>
      </c>
      <c r="B320" s="1">
        <v>26702</v>
      </c>
      <c r="C320" s="1">
        <v>22696</v>
      </c>
      <c r="D320" s="1">
        <v>4312</v>
      </c>
      <c r="E320">
        <v>4388</v>
      </c>
      <c r="F320">
        <v>5902</v>
      </c>
      <c r="G320">
        <v>3194</v>
      </c>
      <c r="H320">
        <v>8906</v>
      </c>
    </row>
    <row r="321" spans="1:8" x14ac:dyDescent="0.3">
      <c r="A321" s="3">
        <v>44516</v>
      </c>
      <c r="B321" s="1">
        <v>24603</v>
      </c>
      <c r="C321" s="1">
        <v>21158</v>
      </c>
      <c r="D321" s="1">
        <v>4020</v>
      </c>
      <c r="E321">
        <v>4090</v>
      </c>
      <c r="F321">
        <v>5502</v>
      </c>
      <c r="G321">
        <v>2906</v>
      </c>
      <c r="H321">
        <v>8085</v>
      </c>
    </row>
    <row r="322" spans="1:8" x14ac:dyDescent="0.3">
      <c r="A322" s="3">
        <v>44517</v>
      </c>
      <c r="B322" s="1">
        <v>22170</v>
      </c>
      <c r="C322" s="1">
        <v>19287</v>
      </c>
      <c r="D322" s="1">
        <v>3664</v>
      </c>
      <c r="E322">
        <v>3729</v>
      </c>
      <c r="F322">
        <v>5015</v>
      </c>
      <c r="G322">
        <v>2584</v>
      </c>
      <c r="H322">
        <v>7178</v>
      </c>
    </row>
    <row r="323" spans="1:8" x14ac:dyDescent="0.3">
      <c r="A323" s="3">
        <v>44518</v>
      </c>
      <c r="B323" s="1">
        <v>19618</v>
      </c>
      <c r="C323" s="1">
        <v>17263</v>
      </c>
      <c r="D323" s="1">
        <v>3279</v>
      </c>
      <c r="E323">
        <v>3338</v>
      </c>
      <c r="F323">
        <v>4489</v>
      </c>
      <c r="G323">
        <v>2256</v>
      </c>
      <c r="H323">
        <v>6256</v>
      </c>
    </row>
    <row r="324" spans="1:8" x14ac:dyDescent="0.3">
      <c r="A324" s="3">
        <v>44519</v>
      </c>
      <c r="B324" s="1">
        <v>17169</v>
      </c>
      <c r="C324" s="1">
        <v>15280</v>
      </c>
      <c r="D324" s="1">
        <v>2903</v>
      </c>
      <c r="E324">
        <v>2954</v>
      </c>
      <c r="F324">
        <v>3973</v>
      </c>
      <c r="G324">
        <v>1949</v>
      </c>
      <c r="H324">
        <v>5390</v>
      </c>
    </row>
    <row r="325" spans="1:8" x14ac:dyDescent="0.3">
      <c r="A325" s="3">
        <v>44520</v>
      </c>
      <c r="B325" s="1">
        <v>15031</v>
      </c>
      <c r="C325" s="1">
        <v>13227</v>
      </c>
      <c r="D325" s="1">
        <v>2513</v>
      </c>
      <c r="E325">
        <v>2557</v>
      </c>
      <c r="F325">
        <v>3440</v>
      </c>
      <c r="G325">
        <v>1729</v>
      </c>
      <c r="H325">
        <v>4792</v>
      </c>
    </row>
    <row r="326" spans="1:8" x14ac:dyDescent="0.3">
      <c r="A326" s="3">
        <v>44521</v>
      </c>
      <c r="B326" s="1">
        <v>13390</v>
      </c>
      <c r="C326" s="1">
        <v>11649</v>
      </c>
      <c r="D326" s="1">
        <v>2213</v>
      </c>
      <c r="E326">
        <v>2252</v>
      </c>
      <c r="F326">
        <v>3029</v>
      </c>
      <c r="G326">
        <v>1561</v>
      </c>
      <c r="H326">
        <v>4335</v>
      </c>
    </row>
    <row r="327" spans="1:8" x14ac:dyDescent="0.3">
      <c r="A327" s="3">
        <v>44522</v>
      </c>
      <c r="B327" s="1">
        <v>12392</v>
      </c>
      <c r="C327" s="1">
        <v>10657</v>
      </c>
      <c r="D327" s="1">
        <v>2024</v>
      </c>
      <c r="E327">
        <v>2060</v>
      </c>
      <c r="F327">
        <v>2772</v>
      </c>
      <c r="G327">
        <v>1463</v>
      </c>
      <c r="H327">
        <v>4073</v>
      </c>
    </row>
    <row r="328" spans="1:8" x14ac:dyDescent="0.3">
      <c r="A328" s="3">
        <v>44523</v>
      </c>
      <c r="B328" s="1">
        <v>12128</v>
      </c>
      <c r="C328" s="1">
        <v>10308</v>
      </c>
      <c r="D328" s="1">
        <v>1958</v>
      </c>
      <c r="E328">
        <v>1993</v>
      </c>
      <c r="F328">
        <v>2681</v>
      </c>
      <c r="G328">
        <v>1451</v>
      </c>
      <c r="H328">
        <v>4045</v>
      </c>
    </row>
    <row r="329" spans="1:8" x14ac:dyDescent="0.3">
      <c r="A329" s="3">
        <v>44524</v>
      </c>
      <c r="B329" s="1">
        <v>12624</v>
      </c>
      <c r="C329" s="1">
        <v>10604</v>
      </c>
      <c r="D329" s="1">
        <v>2014</v>
      </c>
      <c r="E329">
        <v>2050</v>
      </c>
      <c r="F329">
        <v>2758</v>
      </c>
      <c r="G329">
        <v>1530</v>
      </c>
      <c r="H329">
        <v>4272</v>
      </c>
    </row>
    <row r="330" spans="1:8" x14ac:dyDescent="0.3">
      <c r="A330" s="3">
        <v>44525</v>
      </c>
      <c r="B330" s="1">
        <v>13824</v>
      </c>
      <c r="C330" s="1">
        <v>11473</v>
      </c>
      <c r="D330" s="1">
        <v>2179</v>
      </c>
      <c r="E330">
        <v>2218</v>
      </c>
      <c r="F330">
        <v>2984</v>
      </c>
      <c r="G330">
        <v>1696</v>
      </c>
      <c r="H330">
        <v>4747</v>
      </c>
    </row>
    <row r="331" spans="1:8" x14ac:dyDescent="0.3">
      <c r="A331" s="3">
        <v>44526</v>
      </c>
      <c r="B331" s="1">
        <v>15572.999999999998</v>
      </c>
      <c r="C331" s="1">
        <v>12769</v>
      </c>
      <c r="D331" s="1">
        <v>2426</v>
      </c>
      <c r="E331">
        <v>2469</v>
      </c>
      <c r="F331">
        <v>3320</v>
      </c>
      <c r="G331">
        <v>1935</v>
      </c>
      <c r="H331">
        <v>5422.9999999999982</v>
      </c>
    </row>
    <row r="332" spans="1:8" x14ac:dyDescent="0.3">
      <c r="A332" s="3">
        <v>44527</v>
      </c>
      <c r="B332" s="1">
        <v>17611</v>
      </c>
      <c r="C332" s="1">
        <v>14264</v>
      </c>
      <c r="D332" s="1">
        <v>2710</v>
      </c>
      <c r="E332">
        <v>2758</v>
      </c>
      <c r="F332">
        <v>3709</v>
      </c>
      <c r="G332">
        <v>2214</v>
      </c>
      <c r="H332">
        <v>6220</v>
      </c>
    </row>
    <row r="333" spans="1:8" x14ac:dyDescent="0.3">
      <c r="A333" s="3">
        <v>44528</v>
      </c>
      <c r="B333" s="1">
        <v>19548</v>
      </c>
      <c r="C333" s="1">
        <v>15638</v>
      </c>
      <c r="D333" s="1">
        <v>2971</v>
      </c>
      <c r="E333">
        <v>3024</v>
      </c>
      <c r="F333">
        <v>4066</v>
      </c>
      <c r="G333">
        <v>2488</v>
      </c>
      <c r="H333">
        <v>6999</v>
      </c>
    </row>
    <row r="334" spans="1:8" x14ac:dyDescent="0.3">
      <c r="A334" s="3">
        <v>44529</v>
      </c>
      <c r="B334" s="1">
        <v>20859</v>
      </c>
      <c r="C334" s="1">
        <v>16478</v>
      </c>
      <c r="D334" s="1">
        <v>3130</v>
      </c>
      <c r="E334">
        <v>3186</v>
      </c>
      <c r="F334">
        <v>4285</v>
      </c>
      <c r="G334">
        <v>2687</v>
      </c>
      <c r="H334">
        <v>7571</v>
      </c>
    </row>
    <row r="335" spans="1:8" x14ac:dyDescent="0.3">
      <c r="A335" s="3">
        <v>44530</v>
      </c>
      <c r="B335" s="1">
        <v>20865</v>
      </c>
      <c r="C335" s="1">
        <v>16274</v>
      </c>
      <c r="D335" s="1">
        <v>3092</v>
      </c>
      <c r="E335">
        <v>3146</v>
      </c>
      <c r="F335">
        <v>4232</v>
      </c>
      <c r="G335">
        <v>2720</v>
      </c>
      <c r="H335">
        <v>7675</v>
      </c>
    </row>
    <row r="336" spans="1:8" x14ac:dyDescent="0.3">
      <c r="A336" s="3">
        <v>44531</v>
      </c>
      <c r="B336" s="1">
        <v>10720</v>
      </c>
      <c r="C336" s="1">
        <v>7414</v>
      </c>
      <c r="D336" s="1">
        <v>2446</v>
      </c>
      <c r="E336">
        <v>642</v>
      </c>
      <c r="F336">
        <v>2003</v>
      </c>
      <c r="G336">
        <v>1147</v>
      </c>
      <c r="H336">
        <v>4482</v>
      </c>
    </row>
    <row r="337" spans="1:8" x14ac:dyDescent="0.3">
      <c r="A337" s="3">
        <v>44532</v>
      </c>
      <c r="B337" s="1">
        <v>10376</v>
      </c>
      <c r="C337" s="1">
        <v>7885</v>
      </c>
      <c r="D337" s="1">
        <v>2602</v>
      </c>
      <c r="E337">
        <v>684</v>
      </c>
      <c r="F337">
        <v>2129</v>
      </c>
      <c r="G337">
        <v>963</v>
      </c>
      <c r="H337">
        <v>3998</v>
      </c>
    </row>
    <row r="338" spans="1:8" x14ac:dyDescent="0.3">
      <c r="A338" s="3">
        <v>44533</v>
      </c>
      <c r="B338" s="1">
        <v>11387</v>
      </c>
      <c r="C338" s="1">
        <v>8540</v>
      </c>
      <c r="D338" s="1">
        <v>2818</v>
      </c>
      <c r="E338">
        <v>740</v>
      </c>
      <c r="F338">
        <v>2306</v>
      </c>
      <c r="G338">
        <v>1081</v>
      </c>
      <c r="H338">
        <v>4442</v>
      </c>
    </row>
    <row r="339" spans="1:8" x14ac:dyDescent="0.3">
      <c r="A339" s="3">
        <v>44534</v>
      </c>
      <c r="B339" s="1">
        <v>12503</v>
      </c>
      <c r="C339" s="1">
        <v>9252</v>
      </c>
      <c r="D339" s="1">
        <v>3053</v>
      </c>
      <c r="E339">
        <v>802</v>
      </c>
      <c r="F339">
        <v>2499</v>
      </c>
      <c r="G339">
        <v>1212</v>
      </c>
      <c r="H339">
        <v>4937</v>
      </c>
    </row>
    <row r="340" spans="1:8" x14ac:dyDescent="0.3">
      <c r="A340" s="3">
        <v>44535</v>
      </c>
      <c r="B340" s="1">
        <v>13547</v>
      </c>
      <c r="C340" s="1">
        <v>9889</v>
      </c>
      <c r="D340" s="1">
        <v>3263</v>
      </c>
      <c r="E340">
        <v>857</v>
      </c>
      <c r="F340">
        <v>2671</v>
      </c>
      <c r="G340">
        <v>1342</v>
      </c>
      <c r="H340">
        <v>5414</v>
      </c>
    </row>
    <row r="341" spans="1:8" x14ac:dyDescent="0.3">
      <c r="A341" s="3">
        <v>44536</v>
      </c>
      <c r="B341" s="1">
        <v>14388.999999999998</v>
      </c>
      <c r="C341" s="1">
        <v>10360</v>
      </c>
      <c r="D341" s="1">
        <v>3418</v>
      </c>
      <c r="E341">
        <v>898</v>
      </c>
      <c r="F341">
        <v>2798</v>
      </c>
      <c r="G341">
        <v>1455</v>
      </c>
      <c r="H341">
        <v>5819.9999999999982</v>
      </c>
    </row>
    <row r="342" spans="1:8" x14ac:dyDescent="0.3">
      <c r="A342" s="3">
        <v>44537</v>
      </c>
      <c r="B342" s="1">
        <v>14946</v>
      </c>
      <c r="C342" s="1">
        <v>10611</v>
      </c>
      <c r="D342" s="1">
        <v>3501</v>
      </c>
      <c r="E342">
        <v>920</v>
      </c>
      <c r="F342">
        <v>2866</v>
      </c>
      <c r="G342">
        <v>1542</v>
      </c>
      <c r="H342">
        <v>6117</v>
      </c>
    </row>
    <row r="343" spans="1:8" x14ac:dyDescent="0.3">
      <c r="A343" s="3">
        <v>44538</v>
      </c>
      <c r="B343" s="1">
        <v>15169.999999999998</v>
      </c>
      <c r="C343" s="1">
        <v>10619</v>
      </c>
      <c r="D343" s="1">
        <v>3504</v>
      </c>
      <c r="E343">
        <v>920</v>
      </c>
      <c r="F343">
        <v>2868</v>
      </c>
      <c r="G343">
        <v>1597</v>
      </c>
      <c r="H343">
        <v>6280.9999999999982</v>
      </c>
    </row>
    <row r="344" spans="1:8" x14ac:dyDescent="0.3">
      <c r="A344" s="3">
        <v>44539</v>
      </c>
      <c r="B344" s="1">
        <v>15047</v>
      </c>
      <c r="C344" s="1">
        <v>10382</v>
      </c>
      <c r="D344" s="1">
        <v>3426</v>
      </c>
      <c r="E344">
        <v>900</v>
      </c>
      <c r="F344">
        <v>2804</v>
      </c>
      <c r="G344">
        <v>1615</v>
      </c>
      <c r="H344">
        <v>6302</v>
      </c>
    </row>
    <row r="345" spans="1:8" x14ac:dyDescent="0.3">
      <c r="A345" s="3">
        <v>44540</v>
      </c>
      <c r="B345" s="1">
        <v>14594</v>
      </c>
      <c r="C345" s="1">
        <v>9923</v>
      </c>
      <c r="D345" s="1">
        <v>3274</v>
      </c>
      <c r="E345">
        <v>860</v>
      </c>
      <c r="F345">
        <v>2680</v>
      </c>
      <c r="G345">
        <v>1596</v>
      </c>
      <c r="H345">
        <v>6184</v>
      </c>
    </row>
    <row r="346" spans="1:8" x14ac:dyDescent="0.3">
      <c r="A346" s="3">
        <v>44541</v>
      </c>
      <c r="B346" s="1">
        <v>13847.999999999998</v>
      </c>
      <c r="C346" s="1">
        <v>9278</v>
      </c>
      <c r="D346" s="1">
        <v>3061</v>
      </c>
      <c r="E346">
        <v>804</v>
      </c>
      <c r="F346">
        <v>2506</v>
      </c>
      <c r="G346">
        <v>1544</v>
      </c>
      <c r="H346">
        <v>5932.9999999999982</v>
      </c>
    </row>
    <row r="347" spans="1:8" x14ac:dyDescent="0.3">
      <c r="A347" s="3">
        <v>44542</v>
      </c>
      <c r="B347" s="1">
        <v>12868</v>
      </c>
      <c r="C347" s="1">
        <v>8492</v>
      </c>
      <c r="D347" s="1">
        <v>2802</v>
      </c>
      <c r="E347">
        <v>736</v>
      </c>
      <c r="F347">
        <v>2294</v>
      </c>
      <c r="G347">
        <v>1461</v>
      </c>
      <c r="H347">
        <v>5575</v>
      </c>
    </row>
    <row r="348" spans="1:8" x14ac:dyDescent="0.3">
      <c r="A348" s="3">
        <v>44543</v>
      </c>
      <c r="B348" s="1">
        <v>11727</v>
      </c>
      <c r="C348" s="1">
        <v>7622</v>
      </c>
      <c r="D348" s="1">
        <v>2515</v>
      </c>
      <c r="E348">
        <v>660</v>
      </c>
      <c r="F348">
        <v>2059</v>
      </c>
      <c r="G348">
        <v>1356</v>
      </c>
      <c r="H348">
        <v>5137</v>
      </c>
    </row>
    <row r="349" spans="1:8" x14ac:dyDescent="0.3">
      <c r="A349" s="3">
        <v>44544</v>
      </c>
      <c r="B349" s="1">
        <v>10504</v>
      </c>
      <c r="C349" s="1">
        <v>6722</v>
      </c>
      <c r="D349" s="1">
        <v>2218</v>
      </c>
      <c r="E349">
        <v>582</v>
      </c>
      <c r="F349">
        <v>1816</v>
      </c>
      <c r="G349">
        <v>1236</v>
      </c>
      <c r="H349">
        <v>4652</v>
      </c>
    </row>
    <row r="350" spans="1:8" x14ac:dyDescent="0.3">
      <c r="A350" s="3">
        <v>44545</v>
      </c>
      <c r="B350" s="1">
        <v>9288</v>
      </c>
      <c r="C350" s="1">
        <v>5851</v>
      </c>
      <c r="D350" s="1">
        <v>1930</v>
      </c>
      <c r="E350">
        <v>507</v>
      </c>
      <c r="F350">
        <v>1581</v>
      </c>
      <c r="G350">
        <v>1112</v>
      </c>
      <c r="H350">
        <v>4158</v>
      </c>
    </row>
    <row r="351" spans="1:8" x14ac:dyDescent="0.3">
      <c r="A351" s="3">
        <v>44546</v>
      </c>
      <c r="B351" s="1">
        <v>8161</v>
      </c>
      <c r="C351" s="1">
        <v>5059</v>
      </c>
      <c r="D351" s="1">
        <v>1669</v>
      </c>
      <c r="E351">
        <v>438</v>
      </c>
      <c r="F351">
        <v>1367</v>
      </c>
      <c r="G351">
        <v>994</v>
      </c>
      <c r="H351">
        <v>3693</v>
      </c>
    </row>
    <row r="352" spans="1:8" x14ac:dyDescent="0.3">
      <c r="A352" s="3">
        <v>44547</v>
      </c>
      <c r="B352" s="1">
        <v>7206</v>
      </c>
      <c r="C352" s="1">
        <v>4395</v>
      </c>
      <c r="D352" s="1">
        <v>1450</v>
      </c>
      <c r="E352">
        <v>381</v>
      </c>
      <c r="F352">
        <v>1187</v>
      </c>
      <c r="G352">
        <v>892</v>
      </c>
      <c r="H352">
        <v>3296</v>
      </c>
    </row>
    <row r="353" spans="1:8" x14ac:dyDescent="0.3">
      <c r="A353" s="3">
        <v>44548</v>
      </c>
      <c r="B353" s="1">
        <v>6491</v>
      </c>
      <c r="C353" s="1">
        <v>3894</v>
      </c>
      <c r="D353" s="1">
        <v>1285</v>
      </c>
      <c r="E353">
        <v>338</v>
      </c>
      <c r="F353">
        <v>1052</v>
      </c>
      <c r="G353">
        <v>817</v>
      </c>
      <c r="H353">
        <v>2999</v>
      </c>
    </row>
    <row r="354" spans="1:8" x14ac:dyDescent="0.3">
      <c r="A354" s="3">
        <v>44549</v>
      </c>
      <c r="B354" s="1">
        <v>6071</v>
      </c>
      <c r="C354" s="1">
        <v>3581</v>
      </c>
      <c r="D354" s="1">
        <v>1181</v>
      </c>
      <c r="E354">
        <v>310</v>
      </c>
      <c r="F354">
        <v>968</v>
      </c>
      <c r="G354">
        <v>777</v>
      </c>
      <c r="H354">
        <v>2835</v>
      </c>
    </row>
    <row r="355" spans="1:8" x14ac:dyDescent="0.3">
      <c r="A355" s="3">
        <v>44550</v>
      </c>
      <c r="B355" s="1">
        <v>5982</v>
      </c>
      <c r="C355" s="1">
        <v>3469</v>
      </c>
      <c r="D355" s="1">
        <v>1144</v>
      </c>
      <c r="E355">
        <v>300</v>
      </c>
      <c r="F355">
        <v>938</v>
      </c>
      <c r="G355">
        <v>778</v>
      </c>
      <c r="H355">
        <v>2822</v>
      </c>
    </row>
    <row r="356" spans="1:8" x14ac:dyDescent="0.3">
      <c r="A356" s="3">
        <v>44551</v>
      </c>
      <c r="B356" s="1">
        <v>6234</v>
      </c>
      <c r="C356" s="1">
        <v>3553</v>
      </c>
      <c r="D356" s="1">
        <v>1172</v>
      </c>
      <c r="E356">
        <v>308</v>
      </c>
      <c r="F356">
        <v>960</v>
      </c>
      <c r="G356">
        <v>823</v>
      </c>
      <c r="H356">
        <v>2971</v>
      </c>
    </row>
    <row r="357" spans="1:8" x14ac:dyDescent="0.3">
      <c r="A357" s="3">
        <v>44552</v>
      </c>
      <c r="B357" s="1">
        <v>6806.9999999999991</v>
      </c>
      <c r="C357" s="1">
        <v>3811</v>
      </c>
      <c r="D357" s="1">
        <v>1257</v>
      </c>
      <c r="E357">
        <v>330</v>
      </c>
      <c r="F357">
        <v>1030</v>
      </c>
      <c r="G357">
        <v>914</v>
      </c>
      <c r="H357">
        <v>3275.9999999999991</v>
      </c>
    </row>
    <row r="358" spans="1:8" x14ac:dyDescent="0.3">
      <c r="A358" s="3">
        <v>44553</v>
      </c>
      <c r="B358" s="1">
        <v>7648.9999999999991</v>
      </c>
      <c r="C358" s="1">
        <v>4206</v>
      </c>
      <c r="D358" s="1">
        <v>1387</v>
      </c>
      <c r="E358">
        <v>364</v>
      </c>
      <c r="F358">
        <v>1137</v>
      </c>
      <c r="G358">
        <v>1042</v>
      </c>
      <c r="H358">
        <v>3718.9999999999991</v>
      </c>
    </row>
    <row r="359" spans="1:8" x14ac:dyDescent="0.3">
      <c r="A359" s="3">
        <v>44554</v>
      </c>
      <c r="B359" s="1">
        <v>8666</v>
      </c>
      <c r="C359" s="1">
        <v>4852</v>
      </c>
      <c r="D359" s="1">
        <v>1601</v>
      </c>
      <c r="E359">
        <v>420</v>
      </c>
      <c r="F359">
        <v>1311</v>
      </c>
      <c r="G359">
        <v>1163</v>
      </c>
      <c r="H359">
        <v>4171</v>
      </c>
    </row>
    <row r="360" spans="1:8" x14ac:dyDescent="0.3">
      <c r="A360" s="3">
        <v>44555</v>
      </c>
      <c r="B360" s="1">
        <v>9721</v>
      </c>
      <c r="C360" s="1">
        <v>5540</v>
      </c>
      <c r="D360" s="1">
        <v>1828</v>
      </c>
      <c r="E360">
        <v>480</v>
      </c>
      <c r="F360">
        <v>1496</v>
      </c>
      <c r="G360">
        <v>1285</v>
      </c>
      <c r="H360">
        <v>4632</v>
      </c>
    </row>
    <row r="361" spans="1:8" x14ac:dyDescent="0.3">
      <c r="A361" s="3">
        <v>44556</v>
      </c>
      <c r="B361" s="1">
        <v>10629</v>
      </c>
      <c r="C361" s="1">
        <v>6164</v>
      </c>
      <c r="D361" s="1">
        <v>2034</v>
      </c>
      <c r="E361">
        <v>534</v>
      </c>
      <c r="F361">
        <v>1665</v>
      </c>
      <c r="G361">
        <v>1383</v>
      </c>
      <c r="H361">
        <v>5013</v>
      </c>
    </row>
    <row r="362" spans="1:8" x14ac:dyDescent="0.3">
      <c r="A362" s="3">
        <v>44557</v>
      </c>
      <c r="B362" s="1">
        <v>11149</v>
      </c>
      <c r="C362" s="1">
        <v>6577</v>
      </c>
      <c r="D362" s="1">
        <v>2170</v>
      </c>
      <c r="E362">
        <v>570</v>
      </c>
      <c r="F362">
        <v>1776</v>
      </c>
      <c r="G362">
        <v>1428</v>
      </c>
      <c r="H362">
        <v>5205</v>
      </c>
    </row>
    <row r="363" spans="1:8" x14ac:dyDescent="0.3">
      <c r="A363" s="3">
        <v>44558</v>
      </c>
      <c r="B363" s="1">
        <v>10984</v>
      </c>
      <c r="C363" s="1">
        <v>6590</v>
      </c>
      <c r="D363" s="1">
        <v>2174</v>
      </c>
      <c r="E363">
        <v>571</v>
      </c>
      <c r="F363">
        <v>1780</v>
      </c>
      <c r="G363">
        <v>1383</v>
      </c>
      <c r="H363">
        <v>5076</v>
      </c>
    </row>
    <row r="364" spans="1:8" x14ac:dyDescent="0.3">
      <c r="A364" s="3">
        <v>44559</v>
      </c>
      <c r="B364" s="1">
        <v>9771</v>
      </c>
      <c r="C364" s="1">
        <v>5960</v>
      </c>
      <c r="D364" s="1">
        <v>1966</v>
      </c>
      <c r="E364">
        <v>516</v>
      </c>
      <c r="F364">
        <v>1610</v>
      </c>
      <c r="G364">
        <v>1210</v>
      </c>
      <c r="H364">
        <v>4469</v>
      </c>
    </row>
    <row r="365" spans="1:8" x14ac:dyDescent="0.3">
      <c r="A365" s="3">
        <v>44560</v>
      </c>
      <c r="B365" s="1">
        <v>5480</v>
      </c>
      <c r="C365" s="1">
        <v>4389</v>
      </c>
      <c r="D365" s="1">
        <v>1448</v>
      </c>
      <c r="E365">
        <v>380</v>
      </c>
      <c r="F365">
        <v>1186</v>
      </c>
      <c r="G365">
        <v>462</v>
      </c>
      <c r="H365">
        <v>2004</v>
      </c>
    </row>
    <row r="366" spans="1:8" x14ac:dyDescent="0.3">
      <c r="A366" s="3">
        <v>44561</v>
      </c>
      <c r="B366" s="1">
        <v>2408</v>
      </c>
      <c r="C366" s="1">
        <v>1517</v>
      </c>
      <c r="D366" s="1">
        <v>500</v>
      </c>
      <c r="E366">
        <v>132</v>
      </c>
      <c r="F366">
        <v>410</v>
      </c>
      <c r="G366">
        <v>287</v>
      </c>
      <c r="H366">
        <v>1079</v>
      </c>
    </row>
    <row r="367" spans="1:8" x14ac:dyDescent="0.3">
      <c r="A367" s="3">
        <v>44562</v>
      </c>
      <c r="B367" s="1">
        <v>2408</v>
      </c>
      <c r="C367" s="1">
        <v>1517</v>
      </c>
      <c r="D367" s="1">
        <v>227</v>
      </c>
      <c r="E367">
        <v>253</v>
      </c>
      <c r="F367">
        <v>456</v>
      </c>
      <c r="G367">
        <v>348</v>
      </c>
      <c r="H367">
        <v>1124</v>
      </c>
    </row>
    <row r="368" spans="1:8" x14ac:dyDescent="0.3">
      <c r="A368" s="3">
        <v>44563</v>
      </c>
      <c r="B368" s="1">
        <v>5480</v>
      </c>
      <c r="C368" s="1">
        <v>4389</v>
      </c>
      <c r="D368" s="1">
        <v>658</v>
      </c>
      <c r="E368">
        <v>732</v>
      </c>
      <c r="F368">
        <v>1317</v>
      </c>
      <c r="G368">
        <v>637</v>
      </c>
      <c r="H368">
        <v>2136</v>
      </c>
    </row>
    <row r="369" spans="1:8" x14ac:dyDescent="0.3">
      <c r="A369" s="3">
        <v>44564</v>
      </c>
      <c r="B369" s="1">
        <v>9771</v>
      </c>
      <c r="C369" s="1">
        <v>5960</v>
      </c>
      <c r="D369" s="1">
        <v>894</v>
      </c>
      <c r="E369">
        <v>994</v>
      </c>
      <c r="F369">
        <v>1788</v>
      </c>
      <c r="G369">
        <v>1448</v>
      </c>
      <c r="H369">
        <v>4647</v>
      </c>
    </row>
    <row r="370" spans="1:8" x14ac:dyDescent="0.3">
      <c r="A370" s="3">
        <v>44565</v>
      </c>
      <c r="B370" s="1">
        <v>10984</v>
      </c>
      <c r="C370" s="1">
        <v>6590</v>
      </c>
      <c r="D370" s="1">
        <v>988</v>
      </c>
      <c r="E370">
        <v>1098</v>
      </c>
      <c r="F370">
        <v>1978</v>
      </c>
      <c r="G370">
        <v>1647</v>
      </c>
      <c r="H370">
        <v>5273</v>
      </c>
    </row>
    <row r="371" spans="1:8" x14ac:dyDescent="0.3">
      <c r="A371" s="3">
        <v>44566</v>
      </c>
      <c r="B371" s="1">
        <v>11149</v>
      </c>
      <c r="C371" s="1">
        <v>6577</v>
      </c>
      <c r="D371" s="1">
        <v>986</v>
      </c>
      <c r="E371">
        <v>1096</v>
      </c>
      <c r="F371">
        <v>1974</v>
      </c>
      <c r="G371">
        <v>1691</v>
      </c>
      <c r="H371">
        <v>5402</v>
      </c>
    </row>
    <row r="372" spans="1:8" x14ac:dyDescent="0.3">
      <c r="A372" s="3">
        <v>44567</v>
      </c>
      <c r="B372" s="1">
        <v>10629</v>
      </c>
      <c r="C372" s="1">
        <v>6164</v>
      </c>
      <c r="D372" s="1">
        <v>924</v>
      </c>
      <c r="E372">
        <v>1028</v>
      </c>
      <c r="F372">
        <v>1850</v>
      </c>
      <c r="G372">
        <v>1629</v>
      </c>
      <c r="H372">
        <v>5198</v>
      </c>
    </row>
    <row r="373" spans="1:8" x14ac:dyDescent="0.3">
      <c r="A373" s="3">
        <v>44568</v>
      </c>
      <c r="B373" s="1">
        <v>9721</v>
      </c>
      <c r="C373" s="1">
        <v>5540</v>
      </c>
      <c r="D373" s="1">
        <v>831</v>
      </c>
      <c r="E373">
        <v>924</v>
      </c>
      <c r="F373">
        <v>1662</v>
      </c>
      <c r="G373">
        <v>1506</v>
      </c>
      <c r="H373">
        <v>4798</v>
      </c>
    </row>
    <row r="374" spans="1:8" x14ac:dyDescent="0.3">
      <c r="A374" s="3">
        <v>44569</v>
      </c>
      <c r="B374" s="1">
        <v>8666</v>
      </c>
      <c r="C374" s="1">
        <v>4852</v>
      </c>
      <c r="D374" s="1">
        <v>727</v>
      </c>
      <c r="E374">
        <v>809</v>
      </c>
      <c r="F374">
        <v>1456</v>
      </c>
      <c r="G374">
        <v>1357</v>
      </c>
      <c r="H374">
        <v>4317</v>
      </c>
    </row>
    <row r="375" spans="1:8" x14ac:dyDescent="0.3">
      <c r="A375" s="3">
        <v>44570</v>
      </c>
      <c r="B375" s="1">
        <v>7648.9999999999991</v>
      </c>
      <c r="C375" s="1">
        <v>4206</v>
      </c>
      <c r="D375" s="1">
        <v>630</v>
      </c>
      <c r="E375">
        <v>701</v>
      </c>
      <c r="F375">
        <v>1263</v>
      </c>
      <c r="G375">
        <v>1210</v>
      </c>
      <c r="H375">
        <v>3844.9999999999991</v>
      </c>
    </row>
    <row r="376" spans="1:8" x14ac:dyDescent="0.3">
      <c r="A376" s="3">
        <v>44571</v>
      </c>
      <c r="B376" s="1">
        <v>6806.9999999999991</v>
      </c>
      <c r="C376" s="1">
        <v>3811</v>
      </c>
      <c r="D376" s="1">
        <v>571</v>
      </c>
      <c r="E376">
        <v>635</v>
      </c>
      <c r="F376">
        <v>1144</v>
      </c>
      <c r="G376">
        <v>1066</v>
      </c>
      <c r="H376">
        <v>3390.9999999999991</v>
      </c>
    </row>
    <row r="377" spans="1:8" x14ac:dyDescent="0.3">
      <c r="A377" s="3">
        <v>44572</v>
      </c>
      <c r="B377" s="1">
        <v>6234</v>
      </c>
      <c r="C377" s="1">
        <v>3553</v>
      </c>
      <c r="D377" s="1">
        <v>532</v>
      </c>
      <c r="E377">
        <v>592</v>
      </c>
      <c r="F377">
        <v>1067</v>
      </c>
      <c r="G377">
        <v>966</v>
      </c>
      <c r="H377">
        <v>3077</v>
      </c>
    </row>
    <row r="378" spans="1:8" x14ac:dyDescent="0.3">
      <c r="A378" s="3">
        <v>44573</v>
      </c>
      <c r="B378" s="1">
        <v>5982</v>
      </c>
      <c r="C378" s="1">
        <v>3469</v>
      </c>
      <c r="D378" s="1">
        <v>520</v>
      </c>
      <c r="E378">
        <v>578</v>
      </c>
      <c r="F378">
        <v>1041</v>
      </c>
      <c r="G378">
        <v>917</v>
      </c>
      <c r="H378">
        <v>2926</v>
      </c>
    </row>
    <row r="379" spans="1:8" x14ac:dyDescent="0.3">
      <c r="A379" s="3">
        <v>44574</v>
      </c>
      <c r="B379" s="1">
        <v>6071</v>
      </c>
      <c r="C379" s="1">
        <v>3581</v>
      </c>
      <c r="D379" s="1">
        <v>537</v>
      </c>
      <c r="E379">
        <v>597</v>
      </c>
      <c r="F379">
        <v>1075</v>
      </c>
      <c r="G379">
        <v>920</v>
      </c>
      <c r="H379">
        <v>2942</v>
      </c>
    </row>
    <row r="380" spans="1:8" x14ac:dyDescent="0.3">
      <c r="A380" s="3">
        <v>44575</v>
      </c>
      <c r="B380" s="1">
        <v>6491</v>
      </c>
      <c r="C380" s="1">
        <v>3894</v>
      </c>
      <c r="D380" s="1">
        <v>584</v>
      </c>
      <c r="E380">
        <v>649</v>
      </c>
      <c r="F380">
        <v>1169</v>
      </c>
      <c r="G380">
        <v>973</v>
      </c>
      <c r="H380">
        <v>3116</v>
      </c>
    </row>
    <row r="381" spans="1:8" x14ac:dyDescent="0.3">
      <c r="A381" s="3">
        <v>44576</v>
      </c>
      <c r="B381" s="1">
        <v>7206</v>
      </c>
      <c r="C381" s="1">
        <v>4395</v>
      </c>
      <c r="D381" s="1">
        <v>659</v>
      </c>
      <c r="E381">
        <v>732</v>
      </c>
      <c r="F381">
        <v>1319</v>
      </c>
      <c r="G381">
        <v>1068</v>
      </c>
      <c r="H381">
        <v>3428</v>
      </c>
    </row>
    <row r="382" spans="1:8" x14ac:dyDescent="0.3">
      <c r="A382" s="3">
        <v>44577</v>
      </c>
      <c r="B382" s="1">
        <v>8161</v>
      </c>
      <c r="C382" s="1">
        <v>5059</v>
      </c>
      <c r="D382" s="1">
        <v>758</v>
      </c>
      <c r="E382">
        <v>843</v>
      </c>
      <c r="F382">
        <v>1519</v>
      </c>
      <c r="G382">
        <v>1196</v>
      </c>
      <c r="H382">
        <v>3845</v>
      </c>
    </row>
    <row r="383" spans="1:8" x14ac:dyDescent="0.3">
      <c r="A383" s="3">
        <v>44578</v>
      </c>
      <c r="B383" s="1">
        <v>9288</v>
      </c>
      <c r="C383" s="1">
        <v>5851</v>
      </c>
      <c r="D383" s="1">
        <v>877</v>
      </c>
      <c r="E383">
        <v>975</v>
      </c>
      <c r="F383">
        <v>1756</v>
      </c>
      <c r="G383">
        <v>1346</v>
      </c>
      <c r="H383">
        <v>4334</v>
      </c>
    </row>
    <row r="384" spans="1:8" x14ac:dyDescent="0.3">
      <c r="A384" s="3">
        <v>44579</v>
      </c>
      <c r="B384" s="1">
        <v>10504</v>
      </c>
      <c r="C384" s="1">
        <v>6722</v>
      </c>
      <c r="D384" s="1">
        <v>1008</v>
      </c>
      <c r="E384">
        <v>1120</v>
      </c>
      <c r="F384">
        <v>2017</v>
      </c>
      <c r="G384">
        <v>1505</v>
      </c>
      <c r="H384">
        <v>4854</v>
      </c>
    </row>
    <row r="385" spans="1:8" x14ac:dyDescent="0.3">
      <c r="A385" s="3">
        <v>44580</v>
      </c>
      <c r="B385" s="1">
        <v>11727</v>
      </c>
      <c r="C385" s="1">
        <v>7622</v>
      </c>
      <c r="D385" s="1">
        <v>1143</v>
      </c>
      <c r="E385">
        <v>1270</v>
      </c>
      <c r="F385">
        <v>2287</v>
      </c>
      <c r="G385">
        <v>1661</v>
      </c>
      <c r="H385">
        <v>5366</v>
      </c>
    </row>
    <row r="386" spans="1:8" x14ac:dyDescent="0.3">
      <c r="A386" s="3">
        <v>44581</v>
      </c>
      <c r="B386" s="1">
        <v>12868</v>
      </c>
      <c r="C386" s="1">
        <v>8492</v>
      </c>
      <c r="D386" s="1">
        <v>1273</v>
      </c>
      <c r="E386">
        <v>1416</v>
      </c>
      <c r="F386">
        <v>2548</v>
      </c>
      <c r="G386">
        <v>1801</v>
      </c>
      <c r="H386">
        <v>5830</v>
      </c>
    </row>
    <row r="387" spans="1:8" x14ac:dyDescent="0.3">
      <c r="A387" s="3">
        <v>44582</v>
      </c>
      <c r="B387" s="1">
        <v>13847.999999999998</v>
      </c>
      <c r="C387" s="1">
        <v>9278</v>
      </c>
      <c r="D387" s="1">
        <v>1391</v>
      </c>
      <c r="E387">
        <v>1546</v>
      </c>
      <c r="F387">
        <v>2784</v>
      </c>
      <c r="G387">
        <v>1915</v>
      </c>
      <c r="H387">
        <v>6211.9999999999982</v>
      </c>
    </row>
    <row r="388" spans="1:8" x14ac:dyDescent="0.3">
      <c r="A388" s="3">
        <v>44583</v>
      </c>
      <c r="B388" s="1">
        <v>14594</v>
      </c>
      <c r="C388" s="1">
        <v>9923</v>
      </c>
      <c r="D388" s="1">
        <v>1488</v>
      </c>
      <c r="E388">
        <v>1654</v>
      </c>
      <c r="F388">
        <v>2978</v>
      </c>
      <c r="G388">
        <v>1993</v>
      </c>
      <c r="H388">
        <v>6481</v>
      </c>
    </row>
    <row r="389" spans="1:8" x14ac:dyDescent="0.3">
      <c r="A389" s="3">
        <v>44584</v>
      </c>
      <c r="B389" s="1">
        <v>15047</v>
      </c>
      <c r="C389" s="1">
        <v>10382</v>
      </c>
      <c r="D389" s="1">
        <v>1557</v>
      </c>
      <c r="E389">
        <v>1730</v>
      </c>
      <c r="F389">
        <v>3115</v>
      </c>
      <c r="G389">
        <v>2031</v>
      </c>
      <c r="H389">
        <v>6614</v>
      </c>
    </row>
    <row r="390" spans="1:8" x14ac:dyDescent="0.3">
      <c r="A390" s="3">
        <v>44585</v>
      </c>
      <c r="B390" s="1">
        <v>15169.999999999998</v>
      </c>
      <c r="C390" s="1">
        <v>10619</v>
      </c>
      <c r="D390" s="1">
        <v>1592</v>
      </c>
      <c r="E390">
        <v>1770</v>
      </c>
      <c r="F390">
        <v>3187</v>
      </c>
      <c r="G390">
        <v>2021</v>
      </c>
      <c r="H390">
        <v>6599.9999999999982</v>
      </c>
    </row>
    <row r="391" spans="1:8" x14ac:dyDescent="0.3">
      <c r="A391" s="3">
        <v>44586</v>
      </c>
      <c r="B391" s="1">
        <v>14946</v>
      </c>
      <c r="C391" s="1">
        <v>10611</v>
      </c>
      <c r="D391" s="1">
        <v>1591</v>
      </c>
      <c r="E391">
        <v>1768</v>
      </c>
      <c r="F391">
        <v>3184</v>
      </c>
      <c r="G391">
        <v>1967</v>
      </c>
      <c r="H391">
        <v>6436</v>
      </c>
    </row>
    <row r="392" spans="1:8" x14ac:dyDescent="0.3">
      <c r="A392" s="3">
        <v>44587</v>
      </c>
      <c r="B392" s="1">
        <v>14388.999999999998</v>
      </c>
      <c r="C392" s="1">
        <v>10360</v>
      </c>
      <c r="D392" s="1">
        <v>1554</v>
      </c>
      <c r="E392">
        <v>1727</v>
      </c>
      <c r="F392">
        <v>3108</v>
      </c>
      <c r="G392">
        <v>1870</v>
      </c>
      <c r="H392">
        <v>6129.9999999999982</v>
      </c>
    </row>
    <row r="393" spans="1:8" x14ac:dyDescent="0.3">
      <c r="A393" s="3">
        <v>44588</v>
      </c>
      <c r="B393" s="1">
        <v>13547</v>
      </c>
      <c r="C393" s="1">
        <v>9889</v>
      </c>
      <c r="D393" s="1">
        <v>1483</v>
      </c>
      <c r="E393">
        <v>1648</v>
      </c>
      <c r="F393">
        <v>2967</v>
      </c>
      <c r="G393">
        <v>1738</v>
      </c>
      <c r="H393">
        <v>5711</v>
      </c>
    </row>
    <row r="394" spans="1:8" x14ac:dyDescent="0.3">
      <c r="A394" s="3">
        <v>44589</v>
      </c>
      <c r="B394" s="1">
        <v>12503</v>
      </c>
      <c r="C394" s="1">
        <v>9252</v>
      </c>
      <c r="D394" s="1">
        <v>1387</v>
      </c>
      <c r="E394">
        <v>1542</v>
      </c>
      <c r="F394">
        <v>2776</v>
      </c>
      <c r="G394">
        <v>1583</v>
      </c>
      <c r="H394">
        <v>5215</v>
      </c>
    </row>
    <row r="395" spans="1:8" x14ac:dyDescent="0.3">
      <c r="A395" s="3">
        <v>44590</v>
      </c>
      <c r="B395" s="1">
        <v>11387</v>
      </c>
      <c r="C395" s="1">
        <v>8540</v>
      </c>
      <c r="D395" s="1">
        <v>1281</v>
      </c>
      <c r="E395">
        <v>1424</v>
      </c>
      <c r="F395">
        <v>2562</v>
      </c>
      <c r="G395">
        <v>1422</v>
      </c>
      <c r="H395">
        <v>4698</v>
      </c>
    </row>
    <row r="396" spans="1:8" x14ac:dyDescent="0.3">
      <c r="A396" s="3">
        <v>44591</v>
      </c>
      <c r="B396" s="1">
        <v>10376</v>
      </c>
      <c r="C396" s="1">
        <v>7885</v>
      </c>
      <c r="D396" s="1">
        <v>1182</v>
      </c>
      <c r="E396">
        <v>1314</v>
      </c>
      <c r="F396">
        <v>2366</v>
      </c>
      <c r="G396">
        <v>1279</v>
      </c>
      <c r="H396">
        <v>4235</v>
      </c>
    </row>
    <row r="397" spans="1:8" x14ac:dyDescent="0.3">
      <c r="A397" s="3">
        <v>44592</v>
      </c>
      <c r="B397" s="1">
        <v>10720</v>
      </c>
      <c r="C397" s="1">
        <v>7414</v>
      </c>
      <c r="D397" s="1">
        <v>1112</v>
      </c>
      <c r="E397">
        <v>1236</v>
      </c>
      <c r="F397">
        <v>2225</v>
      </c>
      <c r="G397">
        <v>1443</v>
      </c>
      <c r="H397">
        <v>4704</v>
      </c>
    </row>
    <row r="398" spans="1:8" x14ac:dyDescent="0.3">
      <c r="A398" s="3">
        <v>44593</v>
      </c>
      <c r="B398" s="1">
        <v>20865</v>
      </c>
      <c r="C398" s="1">
        <v>16274</v>
      </c>
      <c r="D398" s="1">
        <v>4882</v>
      </c>
      <c r="E398">
        <v>1628</v>
      </c>
      <c r="F398">
        <v>4476</v>
      </c>
      <c r="G398">
        <v>1960</v>
      </c>
      <c r="H398">
        <v>7919</v>
      </c>
    </row>
    <row r="399" spans="1:8" x14ac:dyDescent="0.3">
      <c r="A399" s="3">
        <v>44594</v>
      </c>
      <c r="B399" s="1">
        <v>20859</v>
      </c>
      <c r="C399" s="1">
        <v>16478</v>
      </c>
      <c r="D399" s="1">
        <v>4943</v>
      </c>
      <c r="E399">
        <v>1648</v>
      </c>
      <c r="F399">
        <v>4532</v>
      </c>
      <c r="G399">
        <v>1918</v>
      </c>
      <c r="H399">
        <v>7818</v>
      </c>
    </row>
    <row r="400" spans="1:8" x14ac:dyDescent="0.3">
      <c r="A400" s="3">
        <v>44595</v>
      </c>
      <c r="B400" s="1">
        <v>19548</v>
      </c>
      <c r="C400" s="1">
        <v>15638</v>
      </c>
      <c r="D400" s="1">
        <v>4691</v>
      </c>
      <c r="E400">
        <v>1564</v>
      </c>
      <c r="F400">
        <v>4301</v>
      </c>
      <c r="G400">
        <v>1758</v>
      </c>
      <c r="H400">
        <v>7234</v>
      </c>
    </row>
    <row r="401" spans="1:8" x14ac:dyDescent="0.3">
      <c r="A401" s="3">
        <v>44596</v>
      </c>
      <c r="B401" s="1">
        <v>17611</v>
      </c>
      <c r="C401" s="1">
        <v>14264</v>
      </c>
      <c r="D401" s="1">
        <v>4279</v>
      </c>
      <c r="E401">
        <v>1426</v>
      </c>
      <c r="F401">
        <v>3923</v>
      </c>
      <c r="G401">
        <v>1549</v>
      </c>
      <c r="H401">
        <v>6434</v>
      </c>
    </row>
    <row r="402" spans="1:8" x14ac:dyDescent="0.3">
      <c r="A402" s="3">
        <v>44597</v>
      </c>
      <c r="B402" s="1">
        <v>15572.999999999998</v>
      </c>
      <c r="C402" s="1">
        <v>12769</v>
      </c>
      <c r="D402" s="1">
        <v>3830</v>
      </c>
      <c r="E402">
        <v>1277</v>
      </c>
      <c r="F402">
        <v>3512</v>
      </c>
      <c r="G402">
        <v>1339</v>
      </c>
      <c r="H402">
        <v>5614.9999999999982</v>
      </c>
    </row>
    <row r="403" spans="1:8" x14ac:dyDescent="0.3">
      <c r="A403" s="3">
        <v>44598</v>
      </c>
      <c r="B403" s="1">
        <v>13824</v>
      </c>
      <c r="C403" s="1">
        <v>11473</v>
      </c>
      <c r="D403" s="1">
        <v>3441</v>
      </c>
      <c r="E403">
        <v>1147</v>
      </c>
      <c r="F403">
        <v>3156</v>
      </c>
      <c r="G403">
        <v>1160</v>
      </c>
      <c r="H403">
        <v>4920</v>
      </c>
    </row>
    <row r="404" spans="1:8" x14ac:dyDescent="0.3">
      <c r="A404" s="3">
        <v>44599</v>
      </c>
      <c r="B404" s="1">
        <v>12624</v>
      </c>
      <c r="C404" s="1">
        <v>10604</v>
      </c>
      <c r="D404" s="1">
        <v>3181</v>
      </c>
      <c r="E404">
        <v>1060</v>
      </c>
      <c r="F404">
        <v>2917</v>
      </c>
      <c r="G404">
        <v>1035</v>
      </c>
      <c r="H404">
        <v>4431</v>
      </c>
    </row>
    <row r="405" spans="1:8" x14ac:dyDescent="0.3">
      <c r="A405" s="3">
        <v>44600</v>
      </c>
      <c r="B405" s="1">
        <v>12128</v>
      </c>
      <c r="C405" s="1">
        <v>10308</v>
      </c>
      <c r="D405" s="1">
        <v>3092</v>
      </c>
      <c r="E405">
        <v>1031</v>
      </c>
      <c r="F405">
        <v>2835</v>
      </c>
      <c r="G405">
        <v>970</v>
      </c>
      <c r="H405">
        <v>4200</v>
      </c>
    </row>
    <row r="406" spans="1:8" x14ac:dyDescent="0.3">
      <c r="A406" s="3">
        <v>44601</v>
      </c>
      <c r="B406" s="1">
        <v>12392</v>
      </c>
      <c r="C406" s="1">
        <v>10657</v>
      </c>
      <c r="D406" s="1">
        <v>3197</v>
      </c>
      <c r="E406">
        <v>1066</v>
      </c>
      <c r="F406">
        <v>2931</v>
      </c>
      <c r="G406">
        <v>965</v>
      </c>
      <c r="H406">
        <v>4233</v>
      </c>
    </row>
    <row r="407" spans="1:8" x14ac:dyDescent="0.3">
      <c r="A407" s="3">
        <v>44602</v>
      </c>
      <c r="B407" s="1">
        <v>13390</v>
      </c>
      <c r="C407" s="1">
        <v>11649</v>
      </c>
      <c r="D407" s="1">
        <v>3494</v>
      </c>
      <c r="E407">
        <v>1165</v>
      </c>
      <c r="F407">
        <v>3204</v>
      </c>
      <c r="G407">
        <v>1017</v>
      </c>
      <c r="H407">
        <v>4510</v>
      </c>
    </row>
    <row r="408" spans="1:8" x14ac:dyDescent="0.3">
      <c r="A408" s="3">
        <v>44603</v>
      </c>
      <c r="B408" s="1">
        <v>15031</v>
      </c>
      <c r="C408" s="1">
        <v>13227</v>
      </c>
      <c r="D408" s="1">
        <v>3968</v>
      </c>
      <c r="E408">
        <v>1323</v>
      </c>
      <c r="F408">
        <v>3638</v>
      </c>
      <c r="G408">
        <v>1112</v>
      </c>
      <c r="H408">
        <v>4990</v>
      </c>
    </row>
    <row r="409" spans="1:8" x14ac:dyDescent="0.3">
      <c r="A409" s="3">
        <v>44604</v>
      </c>
      <c r="B409" s="1">
        <v>17169</v>
      </c>
      <c r="C409" s="1">
        <v>15280</v>
      </c>
      <c r="D409" s="1">
        <v>4584</v>
      </c>
      <c r="E409">
        <v>1528</v>
      </c>
      <c r="F409">
        <v>4202</v>
      </c>
      <c r="G409">
        <v>1236</v>
      </c>
      <c r="H409">
        <v>5619</v>
      </c>
    </row>
    <row r="410" spans="1:8" x14ac:dyDescent="0.3">
      <c r="A410" s="3">
        <v>44605</v>
      </c>
      <c r="B410" s="1">
        <v>19618</v>
      </c>
      <c r="C410" s="1">
        <v>17263</v>
      </c>
      <c r="D410" s="1">
        <v>5178</v>
      </c>
      <c r="E410">
        <v>1726</v>
      </c>
      <c r="F410">
        <v>4748</v>
      </c>
      <c r="G410">
        <v>1451</v>
      </c>
      <c r="H410">
        <v>6515</v>
      </c>
    </row>
    <row r="411" spans="1:8" x14ac:dyDescent="0.3">
      <c r="A411" s="3">
        <v>44606</v>
      </c>
      <c r="B411" s="1">
        <v>22170</v>
      </c>
      <c r="C411" s="1">
        <v>19287</v>
      </c>
      <c r="D411" s="1">
        <v>5786</v>
      </c>
      <c r="E411">
        <v>1929</v>
      </c>
      <c r="F411">
        <v>5304</v>
      </c>
      <c r="G411">
        <v>1684</v>
      </c>
      <c r="H411">
        <v>7467</v>
      </c>
    </row>
    <row r="412" spans="1:8" x14ac:dyDescent="0.3">
      <c r="A412" s="3">
        <v>44607</v>
      </c>
      <c r="B412" s="1">
        <v>24603</v>
      </c>
      <c r="C412" s="1">
        <v>21158</v>
      </c>
      <c r="D412" s="1">
        <v>6347</v>
      </c>
      <c r="E412">
        <v>2116</v>
      </c>
      <c r="F412">
        <v>5819</v>
      </c>
      <c r="G412">
        <v>1918</v>
      </c>
      <c r="H412">
        <v>8403</v>
      </c>
    </row>
    <row r="413" spans="1:8" x14ac:dyDescent="0.3">
      <c r="A413" s="3">
        <v>44608</v>
      </c>
      <c r="B413" s="1">
        <v>26702</v>
      </c>
      <c r="C413" s="1">
        <v>22696</v>
      </c>
      <c r="D413" s="1">
        <v>6808</v>
      </c>
      <c r="E413">
        <v>2270</v>
      </c>
      <c r="F413">
        <v>6242</v>
      </c>
      <c r="G413">
        <v>2135</v>
      </c>
      <c r="H413">
        <v>9247</v>
      </c>
    </row>
    <row r="414" spans="1:8" x14ac:dyDescent="0.3">
      <c r="A414" s="3">
        <v>44609</v>
      </c>
      <c r="B414" s="1">
        <v>28268</v>
      </c>
      <c r="C414" s="1">
        <v>23745</v>
      </c>
      <c r="D414" s="1">
        <v>7123</v>
      </c>
      <c r="E414">
        <v>2374</v>
      </c>
      <c r="F414">
        <v>6531</v>
      </c>
      <c r="G414">
        <v>2317</v>
      </c>
      <c r="H414">
        <v>9923</v>
      </c>
    </row>
    <row r="415" spans="1:8" x14ac:dyDescent="0.3">
      <c r="A415" s="3">
        <v>44610</v>
      </c>
      <c r="B415" s="1">
        <v>29135.000000000004</v>
      </c>
      <c r="C415" s="1">
        <v>24182</v>
      </c>
      <c r="D415" s="1">
        <v>7254</v>
      </c>
      <c r="E415">
        <v>2418</v>
      </c>
      <c r="F415">
        <v>6651</v>
      </c>
      <c r="G415">
        <v>2447</v>
      </c>
      <c r="H415">
        <v>10365.000000000004</v>
      </c>
    </row>
    <row r="416" spans="1:8" x14ac:dyDescent="0.3">
      <c r="A416" s="3">
        <v>44611</v>
      </c>
      <c r="B416" s="1">
        <v>29181</v>
      </c>
      <c r="C416" s="1">
        <v>23928</v>
      </c>
      <c r="D416" s="1">
        <v>7178</v>
      </c>
      <c r="E416">
        <v>2393</v>
      </c>
      <c r="F416">
        <v>6581</v>
      </c>
      <c r="G416">
        <v>2509</v>
      </c>
      <c r="H416">
        <v>10520</v>
      </c>
    </row>
    <row r="417" spans="1:8" x14ac:dyDescent="0.3">
      <c r="A417" s="3">
        <v>44612</v>
      </c>
      <c r="B417" s="1">
        <v>28349</v>
      </c>
      <c r="C417" s="1">
        <v>22962</v>
      </c>
      <c r="D417" s="1">
        <v>6888</v>
      </c>
      <c r="E417">
        <v>2296</v>
      </c>
      <c r="F417">
        <v>6315</v>
      </c>
      <c r="G417">
        <v>2494</v>
      </c>
      <c r="H417">
        <v>10356</v>
      </c>
    </row>
    <row r="418" spans="1:8" x14ac:dyDescent="0.3">
      <c r="A418" s="3">
        <v>44613</v>
      </c>
      <c r="B418" s="1">
        <v>26652.999999999996</v>
      </c>
      <c r="C418" s="1">
        <v>21322</v>
      </c>
      <c r="D418" s="1">
        <v>6396</v>
      </c>
      <c r="E418">
        <v>2132</v>
      </c>
      <c r="F418">
        <v>5864</v>
      </c>
      <c r="G418">
        <v>2398</v>
      </c>
      <c r="H418">
        <v>9862.9999999999964</v>
      </c>
    </row>
    <row r="419" spans="1:8" x14ac:dyDescent="0.3">
      <c r="A419" s="3">
        <v>44614</v>
      </c>
      <c r="B419" s="1">
        <v>24198</v>
      </c>
      <c r="C419" s="1">
        <v>19116</v>
      </c>
      <c r="D419" s="1">
        <v>5734</v>
      </c>
      <c r="E419">
        <v>1912</v>
      </c>
      <c r="F419">
        <v>5258</v>
      </c>
      <c r="G419">
        <v>2225</v>
      </c>
      <c r="H419">
        <v>9069</v>
      </c>
    </row>
    <row r="420" spans="1:8" x14ac:dyDescent="0.3">
      <c r="A420" s="3">
        <v>44615</v>
      </c>
      <c r="B420" s="1">
        <v>21191</v>
      </c>
      <c r="C420" s="1">
        <v>16528</v>
      </c>
      <c r="D420" s="1">
        <v>4958</v>
      </c>
      <c r="E420">
        <v>1653</v>
      </c>
      <c r="F420">
        <v>4546</v>
      </c>
      <c r="G420">
        <v>1991</v>
      </c>
      <c r="H420">
        <v>8043</v>
      </c>
    </row>
    <row r="421" spans="1:8" x14ac:dyDescent="0.3">
      <c r="A421" s="3">
        <v>44616</v>
      </c>
      <c r="B421" s="1">
        <v>17957</v>
      </c>
      <c r="C421" s="1">
        <v>13826</v>
      </c>
      <c r="D421" s="1">
        <v>4147</v>
      </c>
      <c r="E421">
        <v>1382</v>
      </c>
      <c r="F421">
        <v>3803</v>
      </c>
      <c r="G421">
        <v>1723</v>
      </c>
      <c r="H421">
        <v>6902</v>
      </c>
    </row>
    <row r="422" spans="1:8" x14ac:dyDescent="0.3">
      <c r="A422" s="3">
        <v>44617</v>
      </c>
      <c r="B422" s="1">
        <v>14955.000000000002</v>
      </c>
      <c r="C422" s="1">
        <v>11365</v>
      </c>
      <c r="D422" s="1">
        <v>3409</v>
      </c>
      <c r="E422">
        <v>1136</v>
      </c>
      <c r="F422">
        <v>3126</v>
      </c>
      <c r="G422">
        <v>1465</v>
      </c>
      <c r="H422">
        <v>5819.0000000000018</v>
      </c>
    </row>
    <row r="423" spans="1:8" x14ac:dyDescent="0.3">
      <c r="A423" s="3">
        <v>44618</v>
      </c>
      <c r="B423" s="1">
        <v>12787</v>
      </c>
      <c r="C423" s="1">
        <v>9590</v>
      </c>
      <c r="D423" s="1">
        <v>2877</v>
      </c>
      <c r="E423">
        <v>959</v>
      </c>
      <c r="F423">
        <v>2638</v>
      </c>
      <c r="G423">
        <v>1278</v>
      </c>
      <c r="H423">
        <v>5035</v>
      </c>
    </row>
    <row r="424" spans="1:8" x14ac:dyDescent="0.3">
      <c r="A424" s="3">
        <v>44619</v>
      </c>
      <c r="B424" s="1">
        <v>12216</v>
      </c>
      <c r="C424" s="1">
        <v>9039</v>
      </c>
      <c r="D424" s="1">
        <v>2711</v>
      </c>
      <c r="E424">
        <v>904</v>
      </c>
      <c r="F424">
        <v>2487</v>
      </c>
      <c r="G424">
        <v>1245</v>
      </c>
      <c r="H424">
        <v>4869</v>
      </c>
    </row>
    <row r="425" spans="1:8" x14ac:dyDescent="0.3">
      <c r="A425" s="3">
        <v>44620</v>
      </c>
      <c r="B425" s="1">
        <v>14181</v>
      </c>
      <c r="C425" s="1">
        <v>10352</v>
      </c>
      <c r="D425" s="1">
        <v>3105</v>
      </c>
      <c r="E425">
        <v>1035</v>
      </c>
      <c r="F425">
        <v>2848</v>
      </c>
      <c r="G425">
        <v>1474</v>
      </c>
      <c r="H425">
        <v>5719</v>
      </c>
    </row>
    <row r="426" spans="1:8" x14ac:dyDescent="0.3">
      <c r="A426" s="3">
        <v>44621</v>
      </c>
      <c r="B426" s="1">
        <v>770</v>
      </c>
      <c r="C426" s="1">
        <v>670</v>
      </c>
      <c r="D426" s="1">
        <v>67</v>
      </c>
      <c r="E426">
        <v>179</v>
      </c>
      <c r="F426">
        <v>168</v>
      </c>
      <c r="G426">
        <v>114</v>
      </c>
      <c r="H426">
        <v>242</v>
      </c>
    </row>
    <row r="427" spans="1:8" x14ac:dyDescent="0.3">
      <c r="A427" s="3">
        <v>44622</v>
      </c>
      <c r="B427" s="1">
        <v>750</v>
      </c>
      <c r="C427" s="1">
        <v>650</v>
      </c>
      <c r="D427" s="1">
        <v>65</v>
      </c>
      <c r="E427">
        <v>174</v>
      </c>
      <c r="F427">
        <v>163</v>
      </c>
      <c r="G427">
        <v>111</v>
      </c>
      <c r="H427">
        <v>237</v>
      </c>
    </row>
    <row r="428" spans="1:8" x14ac:dyDescent="0.3">
      <c r="A428" s="3">
        <v>44623</v>
      </c>
      <c r="B428" s="1">
        <v>700</v>
      </c>
      <c r="C428" s="1">
        <v>602</v>
      </c>
      <c r="D428" s="1">
        <v>60</v>
      </c>
      <c r="E428">
        <v>160</v>
      </c>
      <c r="F428">
        <v>151</v>
      </c>
      <c r="G428">
        <v>104</v>
      </c>
      <c r="H428">
        <v>225</v>
      </c>
    </row>
    <row r="429" spans="1:8" x14ac:dyDescent="0.3">
      <c r="A429" s="3">
        <v>44624</v>
      </c>
      <c r="B429" s="1">
        <v>800</v>
      </c>
      <c r="C429" s="1">
        <v>696</v>
      </c>
      <c r="D429" s="1">
        <v>69</v>
      </c>
      <c r="E429">
        <v>186</v>
      </c>
      <c r="F429">
        <v>175</v>
      </c>
      <c r="G429">
        <v>118</v>
      </c>
      <c r="H429">
        <v>252</v>
      </c>
    </row>
    <row r="430" spans="1:8" x14ac:dyDescent="0.3">
      <c r="A430" s="3">
        <v>44625</v>
      </c>
      <c r="B430" s="1">
        <v>750</v>
      </c>
      <c r="C430" s="1">
        <v>660</v>
      </c>
      <c r="D430" s="1">
        <v>66</v>
      </c>
      <c r="E430">
        <v>176</v>
      </c>
      <c r="F430">
        <v>165</v>
      </c>
      <c r="G430">
        <v>110</v>
      </c>
      <c r="H430">
        <v>233</v>
      </c>
    </row>
    <row r="431" spans="1:8" x14ac:dyDescent="0.3">
      <c r="A431" s="3">
        <v>44626</v>
      </c>
      <c r="B431" s="1">
        <v>900</v>
      </c>
      <c r="C431" s="1">
        <v>801</v>
      </c>
      <c r="D431" s="1">
        <v>80</v>
      </c>
      <c r="E431">
        <v>214</v>
      </c>
      <c r="F431">
        <v>201</v>
      </c>
      <c r="G431">
        <v>130</v>
      </c>
      <c r="H431">
        <v>275</v>
      </c>
    </row>
    <row r="432" spans="1:8" x14ac:dyDescent="0.3">
      <c r="A432" s="3">
        <v>44627</v>
      </c>
      <c r="B432" s="1">
        <v>1100</v>
      </c>
      <c r="C432" s="1">
        <v>968</v>
      </c>
      <c r="D432" s="1">
        <v>96</v>
      </c>
      <c r="E432">
        <v>258</v>
      </c>
      <c r="F432">
        <v>243</v>
      </c>
      <c r="G432">
        <v>162</v>
      </c>
      <c r="H432">
        <v>341</v>
      </c>
    </row>
    <row r="433" spans="1:8" x14ac:dyDescent="0.3">
      <c r="A433" s="3">
        <v>44628</v>
      </c>
      <c r="B433" s="1">
        <v>1100</v>
      </c>
      <c r="C433" s="1">
        <v>957</v>
      </c>
      <c r="D433" s="1">
        <v>95</v>
      </c>
      <c r="E433">
        <v>255</v>
      </c>
      <c r="F433">
        <v>240</v>
      </c>
      <c r="G433">
        <v>162</v>
      </c>
      <c r="H433">
        <v>348</v>
      </c>
    </row>
    <row r="434" spans="1:8" x14ac:dyDescent="0.3">
      <c r="A434" s="3">
        <v>44629</v>
      </c>
      <c r="B434" s="1">
        <v>900</v>
      </c>
      <c r="C434" s="1">
        <v>774</v>
      </c>
      <c r="D434" s="1">
        <v>77</v>
      </c>
      <c r="E434">
        <v>206</v>
      </c>
      <c r="F434">
        <v>194</v>
      </c>
      <c r="G434">
        <v>134</v>
      </c>
      <c r="H434">
        <v>289</v>
      </c>
    </row>
    <row r="435" spans="1:8" x14ac:dyDescent="0.3">
      <c r="A435" s="3">
        <v>44630</v>
      </c>
      <c r="B435" s="1">
        <v>700</v>
      </c>
      <c r="C435" s="1">
        <v>595</v>
      </c>
      <c r="D435" s="1">
        <v>59</v>
      </c>
      <c r="E435">
        <v>159</v>
      </c>
      <c r="F435">
        <v>149</v>
      </c>
      <c r="G435">
        <v>105</v>
      </c>
      <c r="H435">
        <v>228</v>
      </c>
    </row>
    <row r="436" spans="1:8" x14ac:dyDescent="0.3">
      <c r="A436" s="3">
        <v>44631</v>
      </c>
      <c r="B436" s="1">
        <v>700</v>
      </c>
      <c r="C436" s="1">
        <v>588</v>
      </c>
      <c r="D436" s="1">
        <v>58</v>
      </c>
      <c r="E436">
        <v>157</v>
      </c>
      <c r="F436">
        <v>148</v>
      </c>
      <c r="G436">
        <v>106</v>
      </c>
      <c r="H436">
        <v>231</v>
      </c>
    </row>
    <row r="437" spans="1:8" x14ac:dyDescent="0.3">
      <c r="A437" s="3">
        <v>44632</v>
      </c>
      <c r="B437" s="1">
        <v>800</v>
      </c>
      <c r="C437" s="1">
        <v>664</v>
      </c>
      <c r="D437" s="1">
        <v>66</v>
      </c>
      <c r="E437">
        <v>177</v>
      </c>
      <c r="F437">
        <v>167</v>
      </c>
      <c r="G437">
        <v>122</v>
      </c>
      <c r="H437">
        <v>268</v>
      </c>
    </row>
    <row r="438" spans="1:8" x14ac:dyDescent="0.3">
      <c r="A438" s="3">
        <v>44633</v>
      </c>
      <c r="B438" s="1">
        <v>800</v>
      </c>
      <c r="C438" s="1">
        <v>656</v>
      </c>
      <c r="D438" s="1">
        <v>65</v>
      </c>
      <c r="E438">
        <v>175</v>
      </c>
      <c r="F438">
        <v>165</v>
      </c>
      <c r="G438">
        <v>123</v>
      </c>
      <c r="H438">
        <v>272</v>
      </c>
    </row>
    <row r="439" spans="1:8" x14ac:dyDescent="0.3">
      <c r="A439" s="3">
        <v>44634</v>
      </c>
      <c r="B439" s="1">
        <v>700</v>
      </c>
      <c r="C439" s="1">
        <v>567</v>
      </c>
      <c r="D439" s="1">
        <v>56</v>
      </c>
      <c r="E439">
        <v>151</v>
      </c>
      <c r="F439">
        <v>143</v>
      </c>
      <c r="G439">
        <v>108</v>
      </c>
      <c r="H439">
        <v>242</v>
      </c>
    </row>
    <row r="440" spans="1:8" x14ac:dyDescent="0.3">
      <c r="A440" s="3">
        <v>44635</v>
      </c>
      <c r="B440" s="1">
        <v>700</v>
      </c>
      <c r="C440" s="1">
        <v>560</v>
      </c>
      <c r="D440" s="1">
        <v>56</v>
      </c>
      <c r="E440">
        <v>150</v>
      </c>
      <c r="F440">
        <v>140</v>
      </c>
      <c r="G440">
        <v>109</v>
      </c>
      <c r="H440">
        <v>245</v>
      </c>
    </row>
    <row r="441" spans="1:8" x14ac:dyDescent="0.3">
      <c r="A441" s="3">
        <v>44636</v>
      </c>
      <c r="B441" s="1">
        <v>800</v>
      </c>
      <c r="C441" s="1">
        <v>632</v>
      </c>
      <c r="D441" s="1">
        <v>63</v>
      </c>
      <c r="E441">
        <v>168</v>
      </c>
      <c r="F441">
        <v>159</v>
      </c>
      <c r="G441">
        <v>126</v>
      </c>
      <c r="H441">
        <v>284</v>
      </c>
    </row>
    <row r="442" spans="1:8" x14ac:dyDescent="0.3">
      <c r="A442" s="3">
        <v>44637</v>
      </c>
      <c r="B442" s="1">
        <v>1000</v>
      </c>
      <c r="C442" s="1">
        <v>780</v>
      </c>
      <c r="D442" s="1">
        <v>78</v>
      </c>
      <c r="E442">
        <v>208</v>
      </c>
      <c r="F442">
        <v>195</v>
      </c>
      <c r="G442">
        <v>159</v>
      </c>
      <c r="H442">
        <v>360</v>
      </c>
    </row>
    <row r="443" spans="1:8" x14ac:dyDescent="0.3">
      <c r="A443" s="3">
        <v>44638</v>
      </c>
      <c r="B443" s="1">
        <v>1300</v>
      </c>
      <c r="C443" s="1">
        <v>1001</v>
      </c>
      <c r="D443" s="1">
        <v>100</v>
      </c>
      <c r="E443">
        <v>267</v>
      </c>
      <c r="F443">
        <v>251</v>
      </c>
      <c r="G443">
        <v>207</v>
      </c>
      <c r="H443">
        <v>475</v>
      </c>
    </row>
    <row r="444" spans="1:8" x14ac:dyDescent="0.3">
      <c r="A444" s="3">
        <v>44639</v>
      </c>
      <c r="B444" s="1">
        <v>1400</v>
      </c>
      <c r="C444" s="1">
        <v>1064</v>
      </c>
      <c r="D444" s="1">
        <v>106</v>
      </c>
      <c r="E444">
        <v>284</v>
      </c>
      <c r="F444">
        <v>267</v>
      </c>
      <c r="G444">
        <v>225</v>
      </c>
      <c r="H444">
        <v>518</v>
      </c>
    </row>
    <row r="445" spans="1:8" x14ac:dyDescent="0.3">
      <c r="A445" s="3">
        <v>44640</v>
      </c>
      <c r="B445" s="1">
        <v>1350</v>
      </c>
      <c r="C445" s="1">
        <v>1012</v>
      </c>
      <c r="D445" s="1">
        <v>101</v>
      </c>
      <c r="E445">
        <v>270</v>
      </c>
      <c r="F445">
        <v>254</v>
      </c>
      <c r="G445">
        <v>218</v>
      </c>
      <c r="H445">
        <v>507</v>
      </c>
    </row>
    <row r="446" spans="1:8" x14ac:dyDescent="0.3">
      <c r="A446" s="3">
        <v>44641</v>
      </c>
      <c r="B446" s="1">
        <v>1200</v>
      </c>
      <c r="C446" s="1">
        <v>888</v>
      </c>
      <c r="D446" s="1">
        <v>88</v>
      </c>
      <c r="E446">
        <v>237</v>
      </c>
      <c r="F446">
        <v>223</v>
      </c>
      <c r="G446">
        <v>196</v>
      </c>
      <c r="H446">
        <v>456</v>
      </c>
    </row>
    <row r="447" spans="1:8" x14ac:dyDescent="0.3">
      <c r="A447" s="3">
        <v>44642</v>
      </c>
      <c r="B447" s="1">
        <v>1100</v>
      </c>
      <c r="C447" s="1">
        <v>803</v>
      </c>
      <c r="D447" s="1">
        <v>80</v>
      </c>
      <c r="E447">
        <v>214</v>
      </c>
      <c r="F447">
        <v>201</v>
      </c>
      <c r="G447">
        <v>181</v>
      </c>
      <c r="H447">
        <v>424</v>
      </c>
    </row>
    <row r="448" spans="1:8" x14ac:dyDescent="0.3">
      <c r="A448" s="3">
        <v>44643</v>
      </c>
      <c r="B448" s="1">
        <v>1100</v>
      </c>
      <c r="C448" s="1">
        <v>792</v>
      </c>
      <c r="D448" s="1">
        <v>79</v>
      </c>
      <c r="E448">
        <v>211</v>
      </c>
      <c r="F448">
        <v>199</v>
      </c>
      <c r="G448">
        <v>182</v>
      </c>
      <c r="H448">
        <v>429</v>
      </c>
    </row>
    <row r="449" spans="1:8" x14ac:dyDescent="0.3">
      <c r="A449" s="3">
        <v>44644</v>
      </c>
      <c r="B449" s="1">
        <v>1150</v>
      </c>
      <c r="C449" s="1">
        <v>816</v>
      </c>
      <c r="D449" s="1">
        <v>81</v>
      </c>
      <c r="E449">
        <v>218</v>
      </c>
      <c r="F449">
        <v>205</v>
      </c>
      <c r="G449">
        <v>191</v>
      </c>
      <c r="H449">
        <v>455</v>
      </c>
    </row>
    <row r="450" spans="1:8" x14ac:dyDescent="0.3">
      <c r="A450" s="3">
        <v>44645</v>
      </c>
      <c r="B450" s="1">
        <v>1100</v>
      </c>
      <c r="C450" s="1">
        <v>770</v>
      </c>
      <c r="D450" s="1">
        <v>77</v>
      </c>
      <c r="E450">
        <v>206</v>
      </c>
      <c r="F450">
        <v>193</v>
      </c>
      <c r="G450">
        <v>184</v>
      </c>
      <c r="H450">
        <v>440</v>
      </c>
    </row>
    <row r="451" spans="1:8" x14ac:dyDescent="0.3">
      <c r="A451" s="3">
        <v>44646</v>
      </c>
      <c r="B451" s="1">
        <v>900</v>
      </c>
      <c r="C451" s="1">
        <v>621</v>
      </c>
      <c r="D451" s="1">
        <v>62</v>
      </c>
      <c r="E451">
        <v>166</v>
      </c>
      <c r="F451">
        <v>156</v>
      </c>
      <c r="G451">
        <v>151</v>
      </c>
      <c r="H451">
        <v>365</v>
      </c>
    </row>
    <row r="452" spans="1:8" x14ac:dyDescent="0.3">
      <c r="A452" s="3">
        <v>44647</v>
      </c>
      <c r="B452" s="1">
        <v>900</v>
      </c>
      <c r="C452" s="1">
        <v>612</v>
      </c>
      <c r="D452" s="1">
        <v>61</v>
      </c>
      <c r="E452">
        <v>163</v>
      </c>
      <c r="F452">
        <v>154</v>
      </c>
      <c r="G452">
        <v>153</v>
      </c>
      <c r="H452">
        <v>369</v>
      </c>
    </row>
    <row r="453" spans="1:8" x14ac:dyDescent="0.3">
      <c r="A453" s="3">
        <v>44648</v>
      </c>
      <c r="B453" s="1">
        <v>1050</v>
      </c>
      <c r="C453" s="1">
        <v>703</v>
      </c>
      <c r="D453" s="1">
        <v>70</v>
      </c>
      <c r="E453">
        <v>188</v>
      </c>
      <c r="F453">
        <v>176</v>
      </c>
      <c r="G453">
        <v>179</v>
      </c>
      <c r="H453">
        <v>437</v>
      </c>
    </row>
    <row r="454" spans="1:8" x14ac:dyDescent="0.3">
      <c r="A454" s="3">
        <v>44649</v>
      </c>
      <c r="B454" s="1">
        <v>1300</v>
      </c>
      <c r="C454" s="1">
        <v>858</v>
      </c>
      <c r="D454" s="1">
        <v>85</v>
      </c>
      <c r="E454">
        <v>229</v>
      </c>
      <c r="F454">
        <v>215</v>
      </c>
      <c r="G454">
        <v>224</v>
      </c>
      <c r="H454">
        <v>547</v>
      </c>
    </row>
    <row r="455" spans="1:8" x14ac:dyDescent="0.3">
      <c r="A455" s="3">
        <v>44650</v>
      </c>
      <c r="B455" s="1">
        <v>1450</v>
      </c>
      <c r="C455" s="1">
        <v>942</v>
      </c>
      <c r="D455" s="1">
        <v>94</v>
      </c>
      <c r="E455">
        <v>251</v>
      </c>
      <c r="F455">
        <v>236</v>
      </c>
      <c r="G455">
        <v>252</v>
      </c>
      <c r="H455">
        <v>617</v>
      </c>
    </row>
    <row r="456" spans="1:8" x14ac:dyDescent="0.3">
      <c r="A456" s="3">
        <v>44651</v>
      </c>
      <c r="B456" s="1">
        <v>1100</v>
      </c>
      <c r="C456" s="1">
        <v>627</v>
      </c>
      <c r="D456" s="1">
        <v>62</v>
      </c>
      <c r="E456">
        <v>167</v>
      </c>
      <c r="F456">
        <v>158</v>
      </c>
      <c r="G456">
        <v>201</v>
      </c>
      <c r="H456">
        <v>512</v>
      </c>
    </row>
    <row r="457" spans="1:8" x14ac:dyDescent="0.3">
      <c r="A457" s="3">
        <v>44652</v>
      </c>
      <c r="B457" s="1">
        <v>370</v>
      </c>
      <c r="C457" s="1">
        <v>170</v>
      </c>
      <c r="D457" s="1">
        <v>34</v>
      </c>
      <c r="E457">
        <v>57</v>
      </c>
      <c r="F457">
        <v>26</v>
      </c>
      <c r="G457">
        <v>78</v>
      </c>
      <c r="H457">
        <v>175</v>
      </c>
    </row>
    <row r="458" spans="1:8" x14ac:dyDescent="0.3">
      <c r="A458" s="3">
        <v>44653</v>
      </c>
      <c r="B458" s="1">
        <v>500</v>
      </c>
      <c r="C458" s="1">
        <v>275</v>
      </c>
      <c r="D458" s="1">
        <v>55</v>
      </c>
      <c r="E458">
        <v>92</v>
      </c>
      <c r="F458">
        <v>42</v>
      </c>
      <c r="G458">
        <v>101</v>
      </c>
      <c r="H458">
        <v>210</v>
      </c>
    </row>
    <row r="459" spans="1:8" x14ac:dyDescent="0.3">
      <c r="A459" s="3">
        <v>44654</v>
      </c>
      <c r="B459" s="1">
        <v>850</v>
      </c>
      <c r="C459" s="1">
        <v>476</v>
      </c>
      <c r="D459" s="1">
        <v>95</v>
      </c>
      <c r="E459">
        <v>159</v>
      </c>
      <c r="F459">
        <v>72</v>
      </c>
      <c r="G459">
        <v>172</v>
      </c>
      <c r="H459">
        <v>352</v>
      </c>
    </row>
    <row r="460" spans="1:8" x14ac:dyDescent="0.3">
      <c r="A460" s="3">
        <v>44655</v>
      </c>
      <c r="B460" s="1">
        <v>1100</v>
      </c>
      <c r="C460" s="1">
        <v>627</v>
      </c>
      <c r="D460" s="1">
        <v>125</v>
      </c>
      <c r="E460">
        <v>209</v>
      </c>
      <c r="F460">
        <v>95</v>
      </c>
      <c r="G460">
        <v>222</v>
      </c>
      <c r="H460">
        <v>449</v>
      </c>
    </row>
    <row r="461" spans="1:8" x14ac:dyDescent="0.3">
      <c r="A461" s="3">
        <v>44656</v>
      </c>
      <c r="B461" s="1">
        <v>1200</v>
      </c>
      <c r="C461" s="1">
        <v>696</v>
      </c>
      <c r="D461" s="1">
        <v>139</v>
      </c>
      <c r="E461">
        <v>232</v>
      </c>
      <c r="F461">
        <v>105</v>
      </c>
      <c r="G461">
        <v>242</v>
      </c>
      <c r="H461">
        <v>482</v>
      </c>
    </row>
    <row r="462" spans="1:8" x14ac:dyDescent="0.3">
      <c r="A462" s="3">
        <v>44657</v>
      </c>
      <c r="B462" s="1">
        <v>1200</v>
      </c>
      <c r="C462" s="1">
        <v>708</v>
      </c>
      <c r="D462" s="1">
        <v>141</v>
      </c>
      <c r="E462">
        <v>236</v>
      </c>
      <c r="F462">
        <v>107</v>
      </c>
      <c r="G462">
        <v>241</v>
      </c>
      <c r="H462">
        <v>475</v>
      </c>
    </row>
    <row r="463" spans="1:8" x14ac:dyDescent="0.3">
      <c r="A463" s="3">
        <v>44658</v>
      </c>
      <c r="B463" s="1">
        <v>1130</v>
      </c>
      <c r="C463" s="1">
        <v>678</v>
      </c>
      <c r="D463" s="1">
        <v>135</v>
      </c>
      <c r="E463">
        <v>226</v>
      </c>
      <c r="F463">
        <v>102</v>
      </c>
      <c r="G463">
        <v>226</v>
      </c>
      <c r="H463">
        <v>441</v>
      </c>
    </row>
    <row r="464" spans="1:8" x14ac:dyDescent="0.3">
      <c r="A464" s="3">
        <v>44659</v>
      </c>
      <c r="B464" s="1">
        <v>1040</v>
      </c>
      <c r="C464" s="1">
        <v>634</v>
      </c>
      <c r="D464" s="1">
        <v>126</v>
      </c>
      <c r="E464">
        <v>212</v>
      </c>
      <c r="F464">
        <v>96</v>
      </c>
      <c r="G464">
        <v>206</v>
      </c>
      <c r="H464">
        <v>400</v>
      </c>
    </row>
    <row r="465" spans="1:8" x14ac:dyDescent="0.3">
      <c r="A465" s="3">
        <v>44660</v>
      </c>
      <c r="B465" s="1">
        <v>950</v>
      </c>
      <c r="C465" s="1">
        <v>589</v>
      </c>
      <c r="D465" s="1">
        <v>117</v>
      </c>
      <c r="E465">
        <v>196</v>
      </c>
      <c r="F465">
        <v>89</v>
      </c>
      <c r="G465">
        <v>188</v>
      </c>
      <c r="H465">
        <v>360</v>
      </c>
    </row>
    <row r="466" spans="1:8" x14ac:dyDescent="0.3">
      <c r="A466" s="3">
        <v>44661</v>
      </c>
      <c r="B466" s="1">
        <v>869.99999999999989</v>
      </c>
      <c r="C466" s="1">
        <v>548</v>
      </c>
      <c r="D466" s="1">
        <v>109</v>
      </c>
      <c r="E466">
        <v>183</v>
      </c>
      <c r="F466">
        <v>83</v>
      </c>
      <c r="G466">
        <v>171</v>
      </c>
      <c r="H466">
        <v>323.99999999999989</v>
      </c>
    </row>
    <row r="467" spans="1:8" x14ac:dyDescent="0.3">
      <c r="A467" s="3">
        <v>44662</v>
      </c>
      <c r="B467" s="1">
        <v>800</v>
      </c>
      <c r="C467" s="1">
        <v>512</v>
      </c>
      <c r="D467" s="1">
        <v>102</v>
      </c>
      <c r="E467">
        <v>171</v>
      </c>
      <c r="F467">
        <v>77</v>
      </c>
      <c r="G467">
        <v>157</v>
      </c>
      <c r="H467">
        <v>293</v>
      </c>
    </row>
    <row r="468" spans="1:8" x14ac:dyDescent="0.3">
      <c r="A468" s="3">
        <v>44663</v>
      </c>
      <c r="B468" s="1">
        <v>750</v>
      </c>
      <c r="C468" s="1">
        <v>487</v>
      </c>
      <c r="D468" s="1">
        <v>97</v>
      </c>
      <c r="E468">
        <v>162</v>
      </c>
      <c r="F468">
        <v>74</v>
      </c>
      <c r="G468">
        <v>146</v>
      </c>
      <c r="H468">
        <v>271</v>
      </c>
    </row>
    <row r="469" spans="1:8" x14ac:dyDescent="0.3">
      <c r="A469" s="3">
        <v>44664</v>
      </c>
      <c r="B469" s="1">
        <v>720</v>
      </c>
      <c r="C469" s="1">
        <v>475</v>
      </c>
      <c r="D469" s="1">
        <v>95</v>
      </c>
      <c r="E469">
        <v>158</v>
      </c>
      <c r="F469">
        <v>72</v>
      </c>
      <c r="G469">
        <v>140</v>
      </c>
      <c r="H469">
        <v>255</v>
      </c>
    </row>
    <row r="470" spans="1:8" x14ac:dyDescent="0.3">
      <c r="A470" s="3">
        <v>44665</v>
      </c>
      <c r="B470" s="1">
        <v>730</v>
      </c>
      <c r="C470" s="1">
        <v>489</v>
      </c>
      <c r="D470" s="1">
        <v>97</v>
      </c>
      <c r="E470">
        <v>163</v>
      </c>
      <c r="F470">
        <v>74</v>
      </c>
      <c r="G470">
        <v>141</v>
      </c>
      <c r="H470">
        <v>255</v>
      </c>
    </row>
    <row r="471" spans="1:8" x14ac:dyDescent="0.3">
      <c r="A471" s="3">
        <v>44666</v>
      </c>
      <c r="B471" s="1">
        <v>800</v>
      </c>
      <c r="C471" s="1">
        <v>544</v>
      </c>
      <c r="D471" s="1">
        <v>108</v>
      </c>
      <c r="E471">
        <v>182</v>
      </c>
      <c r="F471">
        <v>82</v>
      </c>
      <c r="G471">
        <v>154</v>
      </c>
      <c r="H471">
        <v>274</v>
      </c>
    </row>
    <row r="472" spans="1:8" x14ac:dyDescent="0.3">
      <c r="A472" s="3">
        <v>44667</v>
      </c>
      <c r="B472" s="1">
        <v>900</v>
      </c>
      <c r="C472" s="1">
        <v>621</v>
      </c>
      <c r="D472" s="1">
        <v>124</v>
      </c>
      <c r="E472">
        <v>207</v>
      </c>
      <c r="F472">
        <v>94</v>
      </c>
      <c r="G472">
        <v>172</v>
      </c>
      <c r="H472">
        <v>303</v>
      </c>
    </row>
    <row r="473" spans="1:8" x14ac:dyDescent="0.3">
      <c r="A473" s="3">
        <v>44668</v>
      </c>
      <c r="B473" s="1">
        <v>1000</v>
      </c>
      <c r="C473" s="1">
        <v>700</v>
      </c>
      <c r="D473" s="1">
        <v>140</v>
      </c>
      <c r="E473">
        <v>234</v>
      </c>
      <c r="F473">
        <v>105</v>
      </c>
      <c r="G473">
        <v>191</v>
      </c>
      <c r="H473">
        <v>330</v>
      </c>
    </row>
    <row r="474" spans="1:8" x14ac:dyDescent="0.3">
      <c r="A474" s="3">
        <v>44669</v>
      </c>
      <c r="B474" s="1">
        <v>1100</v>
      </c>
      <c r="C474" s="1">
        <v>781</v>
      </c>
      <c r="D474" s="1">
        <v>156</v>
      </c>
      <c r="E474">
        <v>260</v>
      </c>
      <c r="F474">
        <v>118</v>
      </c>
      <c r="G474">
        <v>209</v>
      </c>
      <c r="H474">
        <v>357</v>
      </c>
    </row>
    <row r="475" spans="1:8" x14ac:dyDescent="0.3">
      <c r="A475" s="3">
        <v>44670</v>
      </c>
      <c r="B475" s="1">
        <v>1200</v>
      </c>
      <c r="C475" s="1">
        <v>864</v>
      </c>
      <c r="D475" s="1">
        <v>172</v>
      </c>
      <c r="E475">
        <v>288</v>
      </c>
      <c r="F475">
        <v>130</v>
      </c>
      <c r="G475">
        <v>228</v>
      </c>
      <c r="H475">
        <v>382</v>
      </c>
    </row>
    <row r="476" spans="1:8" x14ac:dyDescent="0.3">
      <c r="A476" s="3">
        <v>44671</v>
      </c>
      <c r="B476" s="1">
        <v>1290</v>
      </c>
      <c r="C476" s="1">
        <v>941</v>
      </c>
      <c r="D476" s="1">
        <v>188</v>
      </c>
      <c r="E476">
        <v>314</v>
      </c>
      <c r="F476">
        <v>142</v>
      </c>
      <c r="G476">
        <v>243</v>
      </c>
      <c r="H476">
        <v>403</v>
      </c>
    </row>
    <row r="477" spans="1:8" x14ac:dyDescent="0.3">
      <c r="A477" s="3">
        <v>44672</v>
      </c>
      <c r="B477" s="1">
        <v>1380</v>
      </c>
      <c r="C477" s="1">
        <v>1021</v>
      </c>
      <c r="D477" s="1">
        <v>204</v>
      </c>
      <c r="E477">
        <v>340</v>
      </c>
      <c r="F477">
        <v>154</v>
      </c>
      <c r="G477">
        <v>259</v>
      </c>
      <c r="H477">
        <v>423</v>
      </c>
    </row>
    <row r="478" spans="1:8" x14ac:dyDescent="0.3">
      <c r="A478" s="3">
        <v>44673</v>
      </c>
      <c r="B478" s="1">
        <v>1470</v>
      </c>
      <c r="C478" s="1">
        <v>1102</v>
      </c>
      <c r="D478" s="1">
        <v>220</v>
      </c>
      <c r="E478">
        <v>368</v>
      </c>
      <c r="F478">
        <v>166</v>
      </c>
      <c r="G478">
        <v>275</v>
      </c>
      <c r="H478">
        <v>441</v>
      </c>
    </row>
    <row r="479" spans="1:8" x14ac:dyDescent="0.3">
      <c r="A479" s="3">
        <v>44674</v>
      </c>
      <c r="B479" s="1">
        <v>1550</v>
      </c>
      <c r="C479" s="1">
        <v>1178</v>
      </c>
      <c r="D479" s="1">
        <v>235</v>
      </c>
      <c r="E479">
        <v>393</v>
      </c>
      <c r="F479">
        <v>177</v>
      </c>
      <c r="G479">
        <v>289</v>
      </c>
      <c r="H479">
        <v>456</v>
      </c>
    </row>
    <row r="480" spans="1:8" x14ac:dyDescent="0.3">
      <c r="A480" s="3">
        <v>44675</v>
      </c>
      <c r="B480" s="1">
        <v>1590</v>
      </c>
      <c r="C480" s="1">
        <v>1224</v>
      </c>
      <c r="D480" s="1">
        <v>244</v>
      </c>
      <c r="E480">
        <v>408</v>
      </c>
      <c r="F480">
        <v>184</v>
      </c>
      <c r="G480">
        <v>295</v>
      </c>
      <c r="H480">
        <v>459</v>
      </c>
    </row>
    <row r="481" spans="1:8" x14ac:dyDescent="0.3">
      <c r="A481" s="3">
        <v>44676</v>
      </c>
      <c r="B481" s="1">
        <v>1600</v>
      </c>
      <c r="C481" s="1">
        <v>1248</v>
      </c>
      <c r="D481" s="1">
        <v>249</v>
      </c>
      <c r="E481">
        <v>416</v>
      </c>
      <c r="F481">
        <v>188</v>
      </c>
      <c r="G481">
        <v>296</v>
      </c>
      <c r="H481">
        <v>451</v>
      </c>
    </row>
    <row r="482" spans="1:8" x14ac:dyDescent="0.3">
      <c r="A482" s="3">
        <v>44677</v>
      </c>
      <c r="B482" s="1">
        <v>1590</v>
      </c>
      <c r="C482" s="1">
        <v>1256</v>
      </c>
      <c r="D482" s="1">
        <v>251</v>
      </c>
      <c r="E482">
        <v>419</v>
      </c>
      <c r="F482">
        <v>189</v>
      </c>
      <c r="G482">
        <v>292</v>
      </c>
      <c r="H482">
        <v>439</v>
      </c>
    </row>
    <row r="483" spans="1:8" x14ac:dyDescent="0.3">
      <c r="A483" s="3">
        <v>44678</v>
      </c>
      <c r="B483" s="1">
        <v>1550</v>
      </c>
      <c r="C483" s="1">
        <v>1240</v>
      </c>
      <c r="D483" s="1">
        <v>248</v>
      </c>
      <c r="E483">
        <v>414</v>
      </c>
      <c r="F483">
        <v>186</v>
      </c>
      <c r="G483">
        <v>283</v>
      </c>
      <c r="H483">
        <v>419</v>
      </c>
    </row>
    <row r="484" spans="1:8" x14ac:dyDescent="0.3">
      <c r="A484" s="3">
        <v>44679</v>
      </c>
      <c r="B484" s="1">
        <v>1470</v>
      </c>
      <c r="C484" s="1">
        <v>1190</v>
      </c>
      <c r="D484" s="1">
        <v>238</v>
      </c>
      <c r="E484">
        <v>397</v>
      </c>
      <c r="F484">
        <v>179</v>
      </c>
      <c r="G484">
        <v>268</v>
      </c>
      <c r="H484">
        <v>388</v>
      </c>
    </row>
    <row r="485" spans="1:8" x14ac:dyDescent="0.3">
      <c r="A485" s="3">
        <v>44680</v>
      </c>
      <c r="B485" s="1">
        <v>1350</v>
      </c>
      <c r="C485" s="1">
        <v>1107</v>
      </c>
      <c r="D485" s="1">
        <v>221</v>
      </c>
      <c r="E485">
        <v>369</v>
      </c>
      <c r="F485">
        <v>167</v>
      </c>
      <c r="G485">
        <v>244</v>
      </c>
      <c r="H485">
        <v>349</v>
      </c>
    </row>
    <row r="486" spans="1:8" x14ac:dyDescent="0.3">
      <c r="A486" s="3">
        <v>44681</v>
      </c>
      <c r="B486" s="1">
        <v>1200</v>
      </c>
      <c r="C486" s="1">
        <v>996</v>
      </c>
      <c r="D486" s="1">
        <v>199</v>
      </c>
      <c r="E486">
        <v>332</v>
      </c>
      <c r="F486">
        <v>150</v>
      </c>
      <c r="G486">
        <v>217</v>
      </c>
      <c r="H486">
        <v>302</v>
      </c>
    </row>
    <row r="487" spans="1:8" x14ac:dyDescent="0.3">
      <c r="A487" s="3">
        <v>44682</v>
      </c>
      <c r="B487" s="1">
        <v>6155</v>
      </c>
      <c r="C487" s="1">
        <v>4981</v>
      </c>
      <c r="D487" s="1">
        <v>1245</v>
      </c>
      <c r="E487">
        <v>664</v>
      </c>
      <c r="F487">
        <v>1370</v>
      </c>
      <c r="G487">
        <v>625</v>
      </c>
      <c r="H487">
        <v>2251</v>
      </c>
    </row>
    <row r="488" spans="1:8" x14ac:dyDescent="0.3">
      <c r="A488" s="3">
        <v>44683</v>
      </c>
      <c r="B488" s="1">
        <v>6155</v>
      </c>
      <c r="C488" s="1">
        <v>4981</v>
      </c>
      <c r="D488" s="1">
        <v>1245</v>
      </c>
      <c r="E488">
        <v>664</v>
      </c>
      <c r="F488">
        <v>1370</v>
      </c>
      <c r="G488">
        <v>625</v>
      </c>
      <c r="H488">
        <v>2251</v>
      </c>
    </row>
    <row r="489" spans="1:8" x14ac:dyDescent="0.3">
      <c r="A489" s="3">
        <v>44684</v>
      </c>
      <c r="B489" s="1">
        <v>6155</v>
      </c>
      <c r="C489" s="1">
        <v>4981</v>
      </c>
      <c r="D489" s="1">
        <v>1245</v>
      </c>
      <c r="E489">
        <v>664</v>
      </c>
      <c r="F489">
        <v>1370</v>
      </c>
      <c r="G489">
        <v>625</v>
      </c>
      <c r="H489">
        <v>2251</v>
      </c>
    </row>
    <row r="490" spans="1:8" x14ac:dyDescent="0.3">
      <c r="A490" s="3">
        <v>44685</v>
      </c>
      <c r="B490" s="1">
        <v>6514</v>
      </c>
      <c r="C490" s="1">
        <v>5442</v>
      </c>
      <c r="D490" s="1">
        <v>1360</v>
      </c>
      <c r="E490">
        <v>726</v>
      </c>
      <c r="F490">
        <v>1497</v>
      </c>
      <c r="G490">
        <v>630</v>
      </c>
      <c r="H490">
        <v>2301</v>
      </c>
    </row>
    <row r="491" spans="1:8" x14ac:dyDescent="0.3">
      <c r="A491" s="3">
        <v>44686</v>
      </c>
      <c r="B491" s="1">
        <v>6400</v>
      </c>
      <c r="C491" s="1">
        <v>5348</v>
      </c>
      <c r="D491" s="1">
        <v>1337</v>
      </c>
      <c r="E491">
        <v>713</v>
      </c>
      <c r="F491">
        <v>1471</v>
      </c>
      <c r="G491">
        <v>619</v>
      </c>
      <c r="H491">
        <v>2260</v>
      </c>
    </row>
    <row r="492" spans="1:8" x14ac:dyDescent="0.3">
      <c r="A492" s="3">
        <v>44687</v>
      </c>
      <c r="B492" s="1">
        <v>6730</v>
      </c>
      <c r="C492" s="1">
        <v>5922</v>
      </c>
      <c r="D492" s="1">
        <v>1480</v>
      </c>
      <c r="E492">
        <v>790</v>
      </c>
      <c r="F492">
        <v>1629</v>
      </c>
      <c r="G492">
        <v>596</v>
      </c>
      <c r="H492">
        <v>2235</v>
      </c>
    </row>
    <row r="493" spans="1:8" x14ac:dyDescent="0.3">
      <c r="A493" s="3">
        <v>44688</v>
      </c>
      <c r="B493" s="1">
        <v>6064</v>
      </c>
      <c r="C493" s="1">
        <v>5396</v>
      </c>
      <c r="D493" s="1">
        <v>1349</v>
      </c>
      <c r="E493">
        <v>720</v>
      </c>
      <c r="F493">
        <v>1484</v>
      </c>
      <c r="G493">
        <v>526</v>
      </c>
      <c r="H493">
        <v>1985</v>
      </c>
    </row>
    <row r="494" spans="1:8" x14ac:dyDescent="0.3">
      <c r="A494" s="3">
        <v>44689</v>
      </c>
      <c r="B494" s="1">
        <v>5954</v>
      </c>
      <c r="C494" s="1">
        <v>5239</v>
      </c>
      <c r="D494" s="1">
        <v>1309</v>
      </c>
      <c r="E494">
        <v>698</v>
      </c>
      <c r="F494">
        <v>1442</v>
      </c>
      <c r="G494">
        <v>527</v>
      </c>
      <c r="H494">
        <v>1978</v>
      </c>
    </row>
    <row r="495" spans="1:8" x14ac:dyDescent="0.3">
      <c r="A495" s="3">
        <v>44690</v>
      </c>
      <c r="B495" s="1">
        <v>6197</v>
      </c>
      <c r="C495" s="1">
        <v>5391</v>
      </c>
      <c r="D495" s="1">
        <v>1347</v>
      </c>
      <c r="E495">
        <v>719</v>
      </c>
      <c r="F495">
        <v>1483</v>
      </c>
      <c r="G495">
        <v>560</v>
      </c>
      <c r="H495">
        <v>2088</v>
      </c>
    </row>
    <row r="496" spans="1:8" x14ac:dyDescent="0.3">
      <c r="A496" s="3">
        <v>44691</v>
      </c>
      <c r="B496" s="1">
        <v>6629.0000000000009</v>
      </c>
      <c r="C496" s="1">
        <v>5700</v>
      </c>
      <c r="D496" s="1">
        <v>1425</v>
      </c>
      <c r="E496">
        <v>760</v>
      </c>
      <c r="F496">
        <v>1568</v>
      </c>
      <c r="G496">
        <v>612</v>
      </c>
      <c r="H496">
        <v>2264.0000000000009</v>
      </c>
    </row>
    <row r="497" spans="1:8" x14ac:dyDescent="0.3">
      <c r="A497" s="3">
        <v>44692</v>
      </c>
      <c r="B497" s="1">
        <v>7118.0000000000009</v>
      </c>
      <c r="C497" s="1">
        <v>6050</v>
      </c>
      <c r="D497" s="1">
        <v>1512</v>
      </c>
      <c r="E497">
        <v>807</v>
      </c>
      <c r="F497">
        <v>1664</v>
      </c>
      <c r="G497">
        <v>670</v>
      </c>
      <c r="H497">
        <v>2465.0000000000009</v>
      </c>
    </row>
    <row r="498" spans="1:8" x14ac:dyDescent="0.3">
      <c r="A498" s="3">
        <v>44693</v>
      </c>
      <c r="B498" s="1">
        <v>7570</v>
      </c>
      <c r="C498" s="1">
        <v>6358</v>
      </c>
      <c r="D498" s="1">
        <v>1589</v>
      </c>
      <c r="E498">
        <v>848</v>
      </c>
      <c r="F498">
        <v>1749</v>
      </c>
      <c r="G498">
        <v>726</v>
      </c>
      <c r="H498">
        <v>2658</v>
      </c>
    </row>
    <row r="499" spans="1:8" x14ac:dyDescent="0.3">
      <c r="A499" s="3">
        <v>44694</v>
      </c>
      <c r="B499" s="1">
        <v>7916</v>
      </c>
      <c r="C499" s="1">
        <v>6570</v>
      </c>
      <c r="D499" s="1">
        <v>1642</v>
      </c>
      <c r="E499">
        <v>876</v>
      </c>
      <c r="F499">
        <v>1807</v>
      </c>
      <c r="G499">
        <v>774</v>
      </c>
      <c r="H499">
        <v>2817</v>
      </c>
    </row>
    <row r="500" spans="1:8" x14ac:dyDescent="0.3">
      <c r="A500" s="3">
        <v>44695</v>
      </c>
      <c r="B500" s="1">
        <v>8114</v>
      </c>
      <c r="C500" s="1">
        <v>6653</v>
      </c>
      <c r="D500" s="1">
        <v>1663</v>
      </c>
      <c r="E500">
        <v>887</v>
      </c>
      <c r="F500">
        <v>1830</v>
      </c>
      <c r="G500">
        <v>808</v>
      </c>
      <c r="H500">
        <v>2926</v>
      </c>
    </row>
    <row r="501" spans="1:8" x14ac:dyDescent="0.3">
      <c r="A501" s="3">
        <v>44696</v>
      </c>
      <c r="B501" s="1">
        <v>8145.9999999999991</v>
      </c>
      <c r="C501" s="1">
        <v>6598</v>
      </c>
      <c r="D501" s="1">
        <v>1649</v>
      </c>
      <c r="E501">
        <v>880</v>
      </c>
      <c r="F501">
        <v>1815</v>
      </c>
      <c r="G501">
        <v>826</v>
      </c>
      <c r="H501">
        <v>2975.9999999999991</v>
      </c>
    </row>
    <row r="502" spans="1:8" x14ac:dyDescent="0.3">
      <c r="A502" s="3">
        <v>44697</v>
      </c>
      <c r="B502" s="1">
        <v>8011</v>
      </c>
      <c r="C502" s="1">
        <v>6408</v>
      </c>
      <c r="D502" s="1">
        <v>1602</v>
      </c>
      <c r="E502">
        <v>854</v>
      </c>
      <c r="F502">
        <v>1763</v>
      </c>
      <c r="G502">
        <v>827</v>
      </c>
      <c r="H502">
        <v>2965</v>
      </c>
    </row>
    <row r="503" spans="1:8" x14ac:dyDescent="0.3">
      <c r="A503" s="3">
        <v>44698</v>
      </c>
      <c r="B503" s="1">
        <v>7725</v>
      </c>
      <c r="C503" s="1">
        <v>6102</v>
      </c>
      <c r="D503" s="1">
        <v>1525</v>
      </c>
      <c r="E503">
        <v>814</v>
      </c>
      <c r="F503">
        <v>1679</v>
      </c>
      <c r="G503">
        <v>811</v>
      </c>
      <c r="H503">
        <v>2896</v>
      </c>
    </row>
    <row r="504" spans="1:8" x14ac:dyDescent="0.3">
      <c r="A504" s="3">
        <v>44699</v>
      </c>
      <c r="B504" s="1">
        <v>7316</v>
      </c>
      <c r="C504" s="1">
        <v>5706</v>
      </c>
      <c r="D504" s="1">
        <v>1426</v>
      </c>
      <c r="E504">
        <v>761</v>
      </c>
      <c r="F504">
        <v>1570</v>
      </c>
      <c r="G504">
        <v>782</v>
      </c>
      <c r="H504">
        <v>2777</v>
      </c>
    </row>
    <row r="505" spans="1:8" x14ac:dyDescent="0.3">
      <c r="A505" s="3">
        <v>44700</v>
      </c>
      <c r="B505" s="1">
        <v>6823.9999999999991</v>
      </c>
      <c r="C505" s="1">
        <v>5254</v>
      </c>
      <c r="D505" s="1">
        <v>1313</v>
      </c>
      <c r="E505">
        <v>700</v>
      </c>
      <c r="F505">
        <v>1446</v>
      </c>
      <c r="G505">
        <v>742</v>
      </c>
      <c r="H505">
        <v>2622.9999999999991</v>
      </c>
    </row>
    <row r="506" spans="1:8" x14ac:dyDescent="0.3">
      <c r="A506" s="3">
        <v>44701</v>
      </c>
      <c r="B506" s="1">
        <v>6291</v>
      </c>
      <c r="C506" s="1">
        <v>4781</v>
      </c>
      <c r="D506" s="1">
        <v>1195</v>
      </c>
      <c r="E506">
        <v>638</v>
      </c>
      <c r="F506">
        <v>1315</v>
      </c>
      <c r="G506">
        <v>695</v>
      </c>
      <c r="H506">
        <v>2448</v>
      </c>
    </row>
    <row r="507" spans="1:8" x14ac:dyDescent="0.3">
      <c r="A507" s="3">
        <v>44702</v>
      </c>
      <c r="B507" s="1">
        <v>5765</v>
      </c>
      <c r="C507" s="1">
        <v>4323</v>
      </c>
      <c r="D507" s="1">
        <v>1080</v>
      </c>
      <c r="E507">
        <v>576</v>
      </c>
      <c r="F507">
        <v>1190</v>
      </c>
      <c r="G507">
        <v>648</v>
      </c>
      <c r="H507">
        <v>2271</v>
      </c>
    </row>
    <row r="508" spans="1:8" x14ac:dyDescent="0.3">
      <c r="A508" s="3">
        <v>44703</v>
      </c>
      <c r="B508" s="1">
        <v>5290</v>
      </c>
      <c r="C508" s="1">
        <v>3914</v>
      </c>
      <c r="D508" s="1">
        <v>978</v>
      </c>
      <c r="E508">
        <v>522</v>
      </c>
      <c r="F508">
        <v>1077</v>
      </c>
      <c r="G508">
        <v>604</v>
      </c>
      <c r="H508">
        <v>2109</v>
      </c>
    </row>
    <row r="509" spans="1:8" x14ac:dyDescent="0.3">
      <c r="A509" s="3">
        <v>44704</v>
      </c>
      <c r="B509" s="1">
        <v>4909</v>
      </c>
      <c r="C509" s="1">
        <v>3583</v>
      </c>
      <c r="D509" s="1">
        <v>895</v>
      </c>
      <c r="E509">
        <v>478</v>
      </c>
      <c r="F509">
        <v>986</v>
      </c>
      <c r="G509">
        <v>569</v>
      </c>
      <c r="H509">
        <v>1981</v>
      </c>
    </row>
    <row r="510" spans="1:8" x14ac:dyDescent="0.3">
      <c r="A510" s="3">
        <v>44705</v>
      </c>
      <c r="B510" s="1">
        <v>4658</v>
      </c>
      <c r="C510" s="1">
        <v>3353</v>
      </c>
      <c r="D510" s="1">
        <v>838</v>
      </c>
      <c r="E510">
        <v>447</v>
      </c>
      <c r="F510">
        <v>923</v>
      </c>
      <c r="G510">
        <v>549</v>
      </c>
      <c r="H510">
        <v>1901</v>
      </c>
    </row>
    <row r="511" spans="1:8" x14ac:dyDescent="0.3">
      <c r="A511" s="3">
        <v>44706</v>
      </c>
      <c r="B511" s="1">
        <v>4559</v>
      </c>
      <c r="C511" s="1">
        <v>3236</v>
      </c>
      <c r="D511" s="1">
        <v>809</v>
      </c>
      <c r="E511">
        <v>432</v>
      </c>
      <c r="F511">
        <v>890</v>
      </c>
      <c r="G511">
        <v>545</v>
      </c>
      <c r="H511">
        <v>1883</v>
      </c>
    </row>
    <row r="512" spans="1:8" x14ac:dyDescent="0.3">
      <c r="A512" s="3">
        <v>44707</v>
      </c>
      <c r="B512" s="1">
        <v>4624</v>
      </c>
      <c r="C512" s="1">
        <v>3236</v>
      </c>
      <c r="D512" s="1">
        <v>809</v>
      </c>
      <c r="E512">
        <v>432</v>
      </c>
      <c r="F512">
        <v>890</v>
      </c>
      <c r="G512">
        <v>562</v>
      </c>
      <c r="H512">
        <v>1931</v>
      </c>
    </row>
    <row r="513" spans="1:8" x14ac:dyDescent="0.3">
      <c r="A513" s="3">
        <v>44708</v>
      </c>
      <c r="B513" s="1">
        <v>4846</v>
      </c>
      <c r="C513" s="1">
        <v>3343</v>
      </c>
      <c r="D513" s="1">
        <v>835</v>
      </c>
      <c r="E513">
        <v>446</v>
      </c>
      <c r="F513">
        <v>920</v>
      </c>
      <c r="G513">
        <v>597</v>
      </c>
      <c r="H513">
        <v>2048</v>
      </c>
    </row>
    <row r="514" spans="1:8" x14ac:dyDescent="0.3">
      <c r="A514" s="3">
        <v>44709</v>
      </c>
      <c r="B514" s="1">
        <v>5196</v>
      </c>
      <c r="C514" s="1">
        <v>3533</v>
      </c>
      <c r="D514" s="1">
        <v>883</v>
      </c>
      <c r="E514">
        <v>471</v>
      </c>
      <c r="F514">
        <v>972</v>
      </c>
      <c r="G514">
        <v>650</v>
      </c>
      <c r="H514">
        <v>2220</v>
      </c>
    </row>
    <row r="515" spans="1:8" x14ac:dyDescent="0.3">
      <c r="A515" s="3">
        <v>44710</v>
      </c>
      <c r="B515" s="1">
        <v>5625</v>
      </c>
      <c r="C515" s="1">
        <v>3768</v>
      </c>
      <c r="D515" s="1">
        <v>942</v>
      </c>
      <c r="E515">
        <v>502</v>
      </c>
      <c r="F515">
        <v>1037</v>
      </c>
      <c r="G515">
        <v>715</v>
      </c>
      <c r="H515">
        <v>2429</v>
      </c>
    </row>
    <row r="516" spans="1:8" x14ac:dyDescent="0.3">
      <c r="A516" s="3">
        <v>44711</v>
      </c>
      <c r="B516" s="1">
        <v>6054</v>
      </c>
      <c r="C516" s="1">
        <v>3995</v>
      </c>
      <c r="D516" s="1">
        <v>998</v>
      </c>
      <c r="E516">
        <v>533</v>
      </c>
      <c r="F516">
        <v>1099</v>
      </c>
      <c r="G516">
        <v>780</v>
      </c>
      <c r="H516">
        <v>2644</v>
      </c>
    </row>
    <row r="517" spans="1:8" x14ac:dyDescent="0.3">
      <c r="A517" s="3">
        <v>44712</v>
      </c>
      <c r="B517" s="1">
        <v>6374</v>
      </c>
      <c r="C517" s="1">
        <v>4143</v>
      </c>
      <c r="D517" s="1">
        <v>1035</v>
      </c>
      <c r="E517">
        <v>552</v>
      </c>
      <c r="F517">
        <v>1140</v>
      </c>
      <c r="G517">
        <v>833</v>
      </c>
      <c r="H517">
        <v>2814</v>
      </c>
    </row>
    <row r="518" spans="1:8" x14ac:dyDescent="0.3">
      <c r="A518" s="3">
        <v>44713</v>
      </c>
      <c r="B518" s="1">
        <v>700</v>
      </c>
      <c r="C518" s="1">
        <v>350</v>
      </c>
      <c r="D518" s="1">
        <v>122</v>
      </c>
      <c r="E518">
        <v>35</v>
      </c>
      <c r="F518">
        <v>88</v>
      </c>
      <c r="G518">
        <v>104</v>
      </c>
      <c r="H518">
        <v>351</v>
      </c>
    </row>
    <row r="519" spans="1:8" x14ac:dyDescent="0.3">
      <c r="A519" s="3">
        <v>44714</v>
      </c>
      <c r="B519" s="1">
        <v>700</v>
      </c>
      <c r="C519" s="1">
        <v>350</v>
      </c>
      <c r="D519" s="1">
        <v>122</v>
      </c>
      <c r="E519">
        <v>35</v>
      </c>
      <c r="F519">
        <v>88</v>
      </c>
      <c r="G519">
        <v>104</v>
      </c>
      <c r="H519">
        <v>351</v>
      </c>
    </row>
    <row r="520" spans="1:8" x14ac:dyDescent="0.3">
      <c r="A520" s="3">
        <v>44715</v>
      </c>
      <c r="B520" s="1">
        <v>750</v>
      </c>
      <c r="C520" s="1">
        <v>400</v>
      </c>
      <c r="D520" s="1">
        <v>140</v>
      </c>
      <c r="E520">
        <v>40</v>
      </c>
      <c r="F520">
        <v>100</v>
      </c>
      <c r="G520">
        <v>107</v>
      </c>
      <c r="H520">
        <v>363</v>
      </c>
    </row>
    <row r="521" spans="1:8" x14ac:dyDescent="0.3">
      <c r="A521" s="3">
        <v>44716</v>
      </c>
      <c r="B521" s="1">
        <v>851</v>
      </c>
      <c r="C521" s="1">
        <v>473</v>
      </c>
      <c r="D521" s="1">
        <v>165</v>
      </c>
      <c r="E521">
        <v>47</v>
      </c>
      <c r="F521">
        <v>119</v>
      </c>
      <c r="G521">
        <v>117</v>
      </c>
      <c r="H521">
        <v>403</v>
      </c>
    </row>
    <row r="522" spans="1:8" x14ac:dyDescent="0.3">
      <c r="A522" s="3">
        <v>44717</v>
      </c>
      <c r="B522" s="1">
        <v>999</v>
      </c>
      <c r="C522" s="1">
        <v>601</v>
      </c>
      <c r="D522" s="1">
        <v>210</v>
      </c>
      <c r="E522">
        <v>60</v>
      </c>
      <c r="F522">
        <v>151</v>
      </c>
      <c r="G522">
        <v>129</v>
      </c>
      <c r="H522">
        <v>449</v>
      </c>
    </row>
    <row r="523" spans="1:8" x14ac:dyDescent="0.3">
      <c r="A523" s="3">
        <v>44718</v>
      </c>
      <c r="B523" s="1">
        <v>1093</v>
      </c>
      <c r="C523" s="1">
        <v>703</v>
      </c>
      <c r="D523" s="1">
        <v>246</v>
      </c>
      <c r="E523">
        <v>70</v>
      </c>
      <c r="F523">
        <v>176</v>
      </c>
      <c r="G523">
        <v>132</v>
      </c>
      <c r="H523">
        <v>469</v>
      </c>
    </row>
    <row r="524" spans="1:8" x14ac:dyDescent="0.3">
      <c r="A524" s="3">
        <v>44719</v>
      </c>
      <c r="B524" s="1">
        <v>1148</v>
      </c>
      <c r="C524" s="1">
        <v>788</v>
      </c>
      <c r="D524" s="1">
        <v>275</v>
      </c>
      <c r="E524">
        <v>79</v>
      </c>
      <c r="F524">
        <v>198</v>
      </c>
      <c r="G524">
        <v>129</v>
      </c>
      <c r="H524">
        <v>467</v>
      </c>
    </row>
    <row r="525" spans="1:8" x14ac:dyDescent="0.3">
      <c r="A525" s="3">
        <v>44720</v>
      </c>
      <c r="B525" s="1">
        <v>1181</v>
      </c>
      <c r="C525" s="1">
        <v>844</v>
      </c>
      <c r="D525" s="1">
        <v>295</v>
      </c>
      <c r="E525">
        <v>84</v>
      </c>
      <c r="F525">
        <v>212</v>
      </c>
      <c r="G525">
        <v>126</v>
      </c>
      <c r="H525">
        <v>464</v>
      </c>
    </row>
    <row r="526" spans="1:8" x14ac:dyDescent="0.3">
      <c r="A526" s="3">
        <v>44721</v>
      </c>
      <c r="B526" s="1">
        <v>1189</v>
      </c>
      <c r="C526" s="1">
        <v>881</v>
      </c>
      <c r="D526" s="1">
        <v>308</v>
      </c>
      <c r="E526">
        <v>88</v>
      </c>
      <c r="F526">
        <v>221</v>
      </c>
      <c r="G526">
        <v>121</v>
      </c>
      <c r="H526">
        <v>451</v>
      </c>
    </row>
    <row r="527" spans="1:8" x14ac:dyDescent="0.3">
      <c r="A527" s="3">
        <v>44722</v>
      </c>
      <c r="B527" s="1">
        <v>1173</v>
      </c>
      <c r="C527" s="1">
        <v>892</v>
      </c>
      <c r="D527" s="1">
        <v>312</v>
      </c>
      <c r="E527">
        <v>89</v>
      </c>
      <c r="F527">
        <v>224</v>
      </c>
      <c r="G527">
        <v>114</v>
      </c>
      <c r="H527">
        <v>434</v>
      </c>
    </row>
    <row r="528" spans="1:8" x14ac:dyDescent="0.3">
      <c r="A528" s="3">
        <v>44723</v>
      </c>
      <c r="B528" s="1">
        <v>1140</v>
      </c>
      <c r="C528" s="1">
        <v>883</v>
      </c>
      <c r="D528" s="1">
        <v>309</v>
      </c>
      <c r="E528">
        <v>88</v>
      </c>
      <c r="F528">
        <v>221</v>
      </c>
      <c r="G528">
        <v>108</v>
      </c>
      <c r="H528">
        <v>414</v>
      </c>
    </row>
    <row r="529" spans="1:8" x14ac:dyDescent="0.3">
      <c r="A529" s="3">
        <v>44724</v>
      </c>
      <c r="B529" s="1">
        <v>1076</v>
      </c>
      <c r="C529" s="1">
        <v>849</v>
      </c>
      <c r="D529" s="1">
        <v>297</v>
      </c>
      <c r="E529">
        <v>85</v>
      </c>
      <c r="F529">
        <v>213</v>
      </c>
      <c r="G529">
        <v>98</v>
      </c>
      <c r="H529">
        <v>383</v>
      </c>
    </row>
    <row r="530" spans="1:8" x14ac:dyDescent="0.3">
      <c r="A530" s="3">
        <v>44725</v>
      </c>
      <c r="B530" s="1">
        <v>969</v>
      </c>
      <c r="C530" s="1">
        <v>792</v>
      </c>
      <c r="D530" s="1">
        <v>277</v>
      </c>
      <c r="E530">
        <v>79</v>
      </c>
      <c r="F530">
        <v>199</v>
      </c>
      <c r="G530">
        <v>83</v>
      </c>
      <c r="H530">
        <v>331</v>
      </c>
    </row>
    <row r="531" spans="1:8" x14ac:dyDescent="0.3">
      <c r="A531" s="3">
        <v>44726</v>
      </c>
      <c r="B531" s="1">
        <v>860</v>
      </c>
      <c r="C531" s="1">
        <v>721</v>
      </c>
      <c r="D531" s="1">
        <v>252</v>
      </c>
      <c r="E531">
        <v>72</v>
      </c>
      <c r="F531">
        <v>181</v>
      </c>
      <c r="G531">
        <v>70</v>
      </c>
      <c r="H531">
        <v>285</v>
      </c>
    </row>
    <row r="532" spans="1:8" x14ac:dyDescent="0.3">
      <c r="A532" s="3">
        <v>44727</v>
      </c>
      <c r="B532" s="1">
        <v>763</v>
      </c>
      <c r="C532" s="1">
        <v>641</v>
      </c>
      <c r="D532" s="1">
        <v>224</v>
      </c>
      <c r="E532">
        <v>64</v>
      </c>
      <c r="F532">
        <v>161</v>
      </c>
      <c r="G532">
        <v>62</v>
      </c>
      <c r="H532">
        <v>252</v>
      </c>
    </row>
    <row r="533" spans="1:8" x14ac:dyDescent="0.3">
      <c r="A533" s="3">
        <v>44728</v>
      </c>
      <c r="B533" s="1">
        <v>691</v>
      </c>
      <c r="C533" s="1">
        <v>568</v>
      </c>
      <c r="D533" s="1">
        <v>198</v>
      </c>
      <c r="E533">
        <v>57</v>
      </c>
      <c r="F533">
        <v>143</v>
      </c>
      <c r="G533">
        <v>58</v>
      </c>
      <c r="H533">
        <v>235</v>
      </c>
    </row>
    <row r="534" spans="1:8" x14ac:dyDescent="0.3">
      <c r="A534" s="3">
        <v>44729</v>
      </c>
      <c r="B534" s="1">
        <v>645</v>
      </c>
      <c r="C534" s="1">
        <v>508</v>
      </c>
      <c r="D534" s="1">
        <v>177</v>
      </c>
      <c r="E534">
        <v>51</v>
      </c>
      <c r="F534">
        <v>128</v>
      </c>
      <c r="G534">
        <v>59</v>
      </c>
      <c r="H534">
        <v>230</v>
      </c>
    </row>
    <row r="535" spans="1:8" x14ac:dyDescent="0.3">
      <c r="A535" s="3">
        <v>44730</v>
      </c>
      <c r="B535" s="1">
        <v>628</v>
      </c>
      <c r="C535" s="1">
        <v>477</v>
      </c>
      <c r="D535" s="1">
        <v>166</v>
      </c>
      <c r="E535">
        <v>48</v>
      </c>
      <c r="F535">
        <v>120</v>
      </c>
      <c r="G535">
        <v>60</v>
      </c>
      <c r="H535">
        <v>234</v>
      </c>
    </row>
    <row r="536" spans="1:8" x14ac:dyDescent="0.3">
      <c r="A536" s="3">
        <v>44731</v>
      </c>
      <c r="B536" s="1">
        <v>653</v>
      </c>
      <c r="C536" s="1">
        <v>473</v>
      </c>
      <c r="D536" s="1">
        <v>165</v>
      </c>
      <c r="E536">
        <v>47</v>
      </c>
      <c r="F536">
        <v>119</v>
      </c>
      <c r="G536">
        <v>68</v>
      </c>
      <c r="H536">
        <v>254</v>
      </c>
    </row>
    <row r="537" spans="1:8" x14ac:dyDescent="0.3">
      <c r="A537" s="3">
        <v>44732</v>
      </c>
      <c r="B537" s="1">
        <v>717</v>
      </c>
      <c r="C537" s="1">
        <v>493</v>
      </c>
      <c r="D537" s="1">
        <v>172</v>
      </c>
      <c r="E537">
        <v>49</v>
      </c>
      <c r="F537">
        <v>124</v>
      </c>
      <c r="G537">
        <v>80</v>
      </c>
      <c r="H537">
        <v>292</v>
      </c>
    </row>
    <row r="538" spans="1:8" x14ac:dyDescent="0.3">
      <c r="A538" s="3">
        <v>44733</v>
      </c>
      <c r="B538" s="1">
        <v>819</v>
      </c>
      <c r="C538" s="1">
        <v>545</v>
      </c>
      <c r="D538" s="1">
        <v>190</v>
      </c>
      <c r="E538">
        <v>54</v>
      </c>
      <c r="F538">
        <v>137</v>
      </c>
      <c r="G538">
        <v>95</v>
      </c>
      <c r="H538">
        <v>343</v>
      </c>
    </row>
    <row r="539" spans="1:8" x14ac:dyDescent="0.3">
      <c r="A539" s="3">
        <v>44734</v>
      </c>
      <c r="B539" s="1">
        <v>909</v>
      </c>
      <c r="C539" s="1">
        <v>643</v>
      </c>
      <c r="D539" s="1">
        <v>225</v>
      </c>
      <c r="E539">
        <v>64</v>
      </c>
      <c r="F539">
        <v>161</v>
      </c>
      <c r="G539">
        <v>98</v>
      </c>
      <c r="H539">
        <v>361</v>
      </c>
    </row>
    <row r="540" spans="1:8" x14ac:dyDescent="0.3">
      <c r="A540" s="3">
        <v>44735</v>
      </c>
      <c r="B540" s="1">
        <v>975</v>
      </c>
      <c r="C540" s="1">
        <v>757</v>
      </c>
      <c r="D540" s="1">
        <v>264</v>
      </c>
      <c r="E540">
        <v>76</v>
      </c>
      <c r="F540">
        <v>190</v>
      </c>
      <c r="G540">
        <v>91</v>
      </c>
      <c r="H540">
        <v>354</v>
      </c>
    </row>
    <row r="541" spans="1:8" x14ac:dyDescent="0.3">
      <c r="A541" s="3">
        <v>44736</v>
      </c>
      <c r="B541" s="1">
        <v>1025</v>
      </c>
      <c r="C541" s="1">
        <v>859</v>
      </c>
      <c r="D541" s="1">
        <v>300</v>
      </c>
      <c r="E541">
        <v>86</v>
      </c>
      <c r="F541">
        <v>216</v>
      </c>
      <c r="G541">
        <v>83</v>
      </c>
      <c r="H541">
        <v>340</v>
      </c>
    </row>
    <row r="542" spans="1:8" x14ac:dyDescent="0.3">
      <c r="A542" s="3">
        <v>44737</v>
      </c>
      <c r="B542" s="1">
        <v>1059</v>
      </c>
      <c r="C542" s="1">
        <v>920</v>
      </c>
      <c r="D542" s="1">
        <v>322</v>
      </c>
      <c r="E542">
        <v>92</v>
      </c>
      <c r="F542">
        <v>230</v>
      </c>
      <c r="G542">
        <v>80</v>
      </c>
      <c r="H542">
        <v>335</v>
      </c>
    </row>
    <row r="543" spans="1:8" x14ac:dyDescent="0.3">
      <c r="A543" s="3">
        <v>44738</v>
      </c>
      <c r="B543" s="1">
        <v>1080</v>
      </c>
      <c r="C543" s="1">
        <v>943</v>
      </c>
      <c r="D543" s="1">
        <v>330</v>
      </c>
      <c r="E543">
        <v>94</v>
      </c>
      <c r="F543">
        <v>236</v>
      </c>
      <c r="G543">
        <v>81</v>
      </c>
      <c r="H543">
        <v>339</v>
      </c>
    </row>
    <row r="544" spans="1:8" x14ac:dyDescent="0.3">
      <c r="A544" s="3">
        <v>44739</v>
      </c>
      <c r="B544" s="1">
        <v>1085</v>
      </c>
      <c r="C544" s="1">
        <v>941</v>
      </c>
      <c r="D544" s="1">
        <v>329</v>
      </c>
      <c r="E544">
        <v>94</v>
      </c>
      <c r="F544">
        <v>236</v>
      </c>
      <c r="G544">
        <v>83</v>
      </c>
      <c r="H544">
        <v>343</v>
      </c>
    </row>
    <row r="545" spans="1:8" x14ac:dyDescent="0.3">
      <c r="A545" s="3">
        <v>44740</v>
      </c>
      <c r="B545" s="1">
        <v>1075</v>
      </c>
      <c r="C545" s="1">
        <v>912</v>
      </c>
      <c r="D545" s="1">
        <v>319</v>
      </c>
      <c r="E545">
        <v>91</v>
      </c>
      <c r="F545">
        <v>229</v>
      </c>
      <c r="G545">
        <v>85</v>
      </c>
      <c r="H545">
        <v>351</v>
      </c>
    </row>
    <row r="546" spans="1:8" x14ac:dyDescent="0.3">
      <c r="A546" s="3">
        <v>44741</v>
      </c>
      <c r="B546" s="1">
        <v>1051</v>
      </c>
      <c r="C546" s="1">
        <v>861</v>
      </c>
      <c r="D546" s="1">
        <v>301</v>
      </c>
      <c r="E546">
        <v>86</v>
      </c>
      <c r="F546">
        <v>216</v>
      </c>
      <c r="G546">
        <v>90</v>
      </c>
      <c r="H546">
        <v>358</v>
      </c>
    </row>
    <row r="547" spans="1:8" x14ac:dyDescent="0.3">
      <c r="A547" s="3">
        <v>44742</v>
      </c>
      <c r="B547" s="1">
        <v>1009</v>
      </c>
      <c r="C547" s="1">
        <v>791</v>
      </c>
      <c r="D547" s="1">
        <v>276</v>
      </c>
      <c r="E547">
        <v>79</v>
      </c>
      <c r="F547">
        <v>199</v>
      </c>
      <c r="G547">
        <v>93</v>
      </c>
      <c r="H547">
        <v>362</v>
      </c>
    </row>
    <row r="548" spans="1:8" x14ac:dyDescent="0.3">
      <c r="A548" s="3">
        <v>44743</v>
      </c>
      <c r="B548" s="1">
        <v>600</v>
      </c>
      <c r="C548" s="1">
        <v>380</v>
      </c>
      <c r="D548" s="1">
        <v>68</v>
      </c>
      <c r="E548">
        <v>122</v>
      </c>
      <c r="F548">
        <v>65</v>
      </c>
      <c r="G548">
        <v>115</v>
      </c>
      <c r="H548">
        <v>230</v>
      </c>
    </row>
    <row r="549" spans="1:8" x14ac:dyDescent="0.3">
      <c r="A549" s="3">
        <v>44744</v>
      </c>
      <c r="B549" s="1">
        <v>680</v>
      </c>
      <c r="C549" s="1">
        <v>400</v>
      </c>
      <c r="D549" s="1">
        <v>72</v>
      </c>
      <c r="E549">
        <v>128</v>
      </c>
      <c r="F549">
        <v>68</v>
      </c>
      <c r="G549">
        <v>134</v>
      </c>
      <c r="H549">
        <v>278</v>
      </c>
    </row>
    <row r="550" spans="1:8" x14ac:dyDescent="0.3">
      <c r="A550" s="3">
        <v>44745</v>
      </c>
      <c r="B550" s="1">
        <v>710</v>
      </c>
      <c r="C550" s="1">
        <v>485</v>
      </c>
      <c r="D550" s="1">
        <v>87</v>
      </c>
      <c r="E550">
        <v>155</v>
      </c>
      <c r="F550">
        <v>83</v>
      </c>
      <c r="G550">
        <v>133</v>
      </c>
      <c r="H550">
        <v>252</v>
      </c>
    </row>
    <row r="551" spans="1:8" x14ac:dyDescent="0.3">
      <c r="A551" s="3">
        <v>44746</v>
      </c>
      <c r="B551" s="37">
        <v>718</v>
      </c>
      <c r="C551" s="37">
        <v>621</v>
      </c>
      <c r="D551" s="1">
        <v>111</v>
      </c>
      <c r="E551">
        <v>199</v>
      </c>
      <c r="F551">
        <v>106</v>
      </c>
      <c r="G551">
        <v>123</v>
      </c>
      <c r="H551">
        <v>179</v>
      </c>
    </row>
    <row r="552" spans="1:8" x14ac:dyDescent="0.3">
      <c r="A552" s="3">
        <v>44747</v>
      </c>
      <c r="B552" s="37">
        <v>708</v>
      </c>
      <c r="C552" s="37">
        <v>613</v>
      </c>
      <c r="D552" s="1">
        <v>110</v>
      </c>
      <c r="E552">
        <v>196</v>
      </c>
      <c r="F552">
        <v>105</v>
      </c>
      <c r="G552">
        <v>121</v>
      </c>
      <c r="H552">
        <v>176</v>
      </c>
    </row>
    <row r="553" spans="1:8" x14ac:dyDescent="0.3">
      <c r="A553" s="3">
        <v>44748</v>
      </c>
      <c r="B553" s="37">
        <v>672</v>
      </c>
      <c r="C553" s="37">
        <v>579</v>
      </c>
      <c r="D553" s="1">
        <v>104</v>
      </c>
      <c r="E553">
        <v>185</v>
      </c>
      <c r="F553">
        <v>99</v>
      </c>
      <c r="G553">
        <v>115</v>
      </c>
      <c r="H553">
        <v>169</v>
      </c>
    </row>
    <row r="554" spans="1:8" x14ac:dyDescent="0.3">
      <c r="A554" s="3">
        <v>44749</v>
      </c>
      <c r="B554" s="37">
        <v>604</v>
      </c>
      <c r="C554" s="37">
        <v>510</v>
      </c>
      <c r="D554" s="1">
        <v>91</v>
      </c>
      <c r="E554">
        <v>163</v>
      </c>
      <c r="F554">
        <v>88</v>
      </c>
      <c r="G554">
        <v>104</v>
      </c>
      <c r="H554">
        <v>158</v>
      </c>
    </row>
    <row r="555" spans="1:8" x14ac:dyDescent="0.3">
      <c r="A555" s="3">
        <v>44750</v>
      </c>
      <c r="B555" s="37">
        <v>540</v>
      </c>
      <c r="C555" s="37">
        <v>447</v>
      </c>
      <c r="D555" s="1">
        <v>80</v>
      </c>
      <c r="E555">
        <v>143</v>
      </c>
      <c r="F555">
        <v>77</v>
      </c>
      <c r="G555">
        <v>94</v>
      </c>
      <c r="H555">
        <v>146</v>
      </c>
    </row>
    <row r="556" spans="1:8" x14ac:dyDescent="0.3">
      <c r="A556" s="3">
        <v>44751</v>
      </c>
      <c r="B556" s="37">
        <v>490</v>
      </c>
      <c r="C556" s="37">
        <v>397</v>
      </c>
      <c r="D556" s="1">
        <v>71</v>
      </c>
      <c r="E556">
        <v>127</v>
      </c>
      <c r="F556">
        <v>68</v>
      </c>
      <c r="G556">
        <v>86</v>
      </c>
      <c r="H556">
        <v>138</v>
      </c>
    </row>
    <row r="557" spans="1:8" x14ac:dyDescent="0.3">
      <c r="A557" s="3">
        <v>44752</v>
      </c>
      <c r="B557" s="37">
        <v>456</v>
      </c>
      <c r="C557" s="37">
        <v>364</v>
      </c>
      <c r="D557" s="1">
        <v>65</v>
      </c>
      <c r="E557">
        <v>116</v>
      </c>
      <c r="F557">
        <v>63</v>
      </c>
      <c r="G557">
        <v>81</v>
      </c>
      <c r="H557">
        <v>131</v>
      </c>
    </row>
    <row r="558" spans="1:8" x14ac:dyDescent="0.3">
      <c r="A558" s="3">
        <v>44753</v>
      </c>
      <c r="B558" s="37">
        <v>432</v>
      </c>
      <c r="C558" s="37">
        <v>339</v>
      </c>
      <c r="D558" s="1">
        <v>61</v>
      </c>
      <c r="E558">
        <v>108</v>
      </c>
      <c r="F558">
        <v>58</v>
      </c>
      <c r="G558">
        <v>77</v>
      </c>
      <c r="H558">
        <v>128</v>
      </c>
    </row>
    <row r="559" spans="1:8" x14ac:dyDescent="0.3">
      <c r="A559" s="3">
        <v>44754</v>
      </c>
      <c r="B559" s="37">
        <v>420</v>
      </c>
      <c r="C559" s="37">
        <v>328</v>
      </c>
      <c r="D559" s="1">
        <v>59</v>
      </c>
      <c r="E559">
        <v>105</v>
      </c>
      <c r="F559">
        <v>56</v>
      </c>
      <c r="G559">
        <v>75</v>
      </c>
      <c r="H559">
        <v>125</v>
      </c>
    </row>
    <row r="560" spans="1:8" x14ac:dyDescent="0.3">
      <c r="A560" s="3">
        <v>44755</v>
      </c>
      <c r="B560" s="37">
        <v>424</v>
      </c>
      <c r="C560" s="37">
        <v>329</v>
      </c>
      <c r="D560" s="1">
        <v>59</v>
      </c>
      <c r="E560">
        <v>105</v>
      </c>
      <c r="F560">
        <v>57</v>
      </c>
      <c r="G560">
        <v>75</v>
      </c>
      <c r="H560">
        <v>128</v>
      </c>
    </row>
    <row r="561" spans="1:8" x14ac:dyDescent="0.3">
      <c r="A561" s="3">
        <v>44756</v>
      </c>
      <c r="B561" s="37">
        <v>450</v>
      </c>
      <c r="C561" s="37">
        <v>346</v>
      </c>
      <c r="D561" s="1">
        <v>62</v>
      </c>
      <c r="E561">
        <v>111</v>
      </c>
      <c r="F561">
        <v>59</v>
      </c>
      <c r="G561">
        <v>81</v>
      </c>
      <c r="H561">
        <v>137</v>
      </c>
    </row>
    <row r="562" spans="1:8" x14ac:dyDescent="0.3">
      <c r="A562" s="3">
        <v>44757</v>
      </c>
      <c r="B562" s="37">
        <v>496</v>
      </c>
      <c r="C562" s="37">
        <v>375</v>
      </c>
      <c r="D562" s="1">
        <v>67</v>
      </c>
      <c r="E562">
        <v>120</v>
      </c>
      <c r="F562">
        <v>64</v>
      </c>
      <c r="G562">
        <v>90</v>
      </c>
      <c r="H562">
        <v>155</v>
      </c>
    </row>
    <row r="563" spans="1:8" x14ac:dyDescent="0.3">
      <c r="A563" s="3">
        <v>44758</v>
      </c>
      <c r="B563" s="37">
        <v>565</v>
      </c>
      <c r="C563" s="37">
        <v>421</v>
      </c>
      <c r="D563" s="1">
        <v>75</v>
      </c>
      <c r="E563">
        <v>135</v>
      </c>
      <c r="F563">
        <v>72</v>
      </c>
      <c r="G563">
        <v>103</v>
      </c>
      <c r="H563">
        <v>180</v>
      </c>
    </row>
    <row r="564" spans="1:8" x14ac:dyDescent="0.3">
      <c r="A564" s="3">
        <v>44759</v>
      </c>
      <c r="B564" s="37">
        <v>645</v>
      </c>
      <c r="C564" s="37">
        <v>478</v>
      </c>
      <c r="D564" s="1">
        <v>86</v>
      </c>
      <c r="E564">
        <v>153</v>
      </c>
      <c r="F564">
        <v>82</v>
      </c>
      <c r="G564">
        <v>117</v>
      </c>
      <c r="H564">
        <v>207</v>
      </c>
    </row>
    <row r="565" spans="1:8" x14ac:dyDescent="0.3">
      <c r="A565" s="3">
        <v>44760</v>
      </c>
      <c r="B565" s="37">
        <v>732</v>
      </c>
      <c r="C565" s="37">
        <v>550</v>
      </c>
      <c r="D565" s="1">
        <v>99</v>
      </c>
      <c r="E565">
        <v>176</v>
      </c>
      <c r="F565">
        <v>94</v>
      </c>
      <c r="G565">
        <v>133</v>
      </c>
      <c r="H565">
        <v>230</v>
      </c>
    </row>
    <row r="566" spans="1:8" x14ac:dyDescent="0.3">
      <c r="A566" s="3">
        <v>44761</v>
      </c>
      <c r="B566" s="37">
        <v>820</v>
      </c>
      <c r="C566" s="37">
        <v>636</v>
      </c>
      <c r="D566" s="1">
        <v>114</v>
      </c>
      <c r="E566">
        <v>204</v>
      </c>
      <c r="F566">
        <v>109</v>
      </c>
      <c r="G566">
        <v>147</v>
      </c>
      <c r="H566">
        <v>246</v>
      </c>
    </row>
    <row r="567" spans="1:8" x14ac:dyDescent="0.3">
      <c r="A567" s="3">
        <v>44762</v>
      </c>
      <c r="B567" s="37">
        <v>892</v>
      </c>
      <c r="C567" s="37">
        <v>722</v>
      </c>
      <c r="D567" s="1">
        <v>129</v>
      </c>
      <c r="E567">
        <v>231</v>
      </c>
      <c r="F567">
        <v>124</v>
      </c>
      <c r="G567">
        <v>157</v>
      </c>
      <c r="H567">
        <v>251</v>
      </c>
    </row>
    <row r="568" spans="1:8" x14ac:dyDescent="0.3">
      <c r="A568" s="3">
        <v>44763</v>
      </c>
      <c r="B568" s="37">
        <v>936</v>
      </c>
      <c r="C568" s="37">
        <v>780</v>
      </c>
      <c r="D568" s="1">
        <v>140</v>
      </c>
      <c r="E568">
        <v>250</v>
      </c>
      <c r="F568">
        <v>133</v>
      </c>
      <c r="G568">
        <v>163</v>
      </c>
      <c r="H568">
        <v>250</v>
      </c>
    </row>
    <row r="569" spans="1:8" x14ac:dyDescent="0.3">
      <c r="A569" s="3">
        <v>44764</v>
      </c>
      <c r="B569" s="37">
        <v>956</v>
      </c>
      <c r="C569" s="37">
        <v>811</v>
      </c>
      <c r="D569" s="1">
        <v>145</v>
      </c>
      <c r="E569">
        <v>260</v>
      </c>
      <c r="F569">
        <v>139</v>
      </c>
      <c r="G569">
        <v>165</v>
      </c>
      <c r="H569">
        <v>247</v>
      </c>
    </row>
    <row r="570" spans="1:8" x14ac:dyDescent="0.3">
      <c r="A570" s="3">
        <v>44765</v>
      </c>
      <c r="B570" s="37">
        <v>956</v>
      </c>
      <c r="C570" s="37">
        <v>816</v>
      </c>
      <c r="D570" s="1">
        <v>146</v>
      </c>
      <c r="E570">
        <v>261</v>
      </c>
      <c r="F570">
        <v>140</v>
      </c>
      <c r="G570">
        <v>165</v>
      </c>
      <c r="H570">
        <v>244</v>
      </c>
    </row>
    <row r="571" spans="1:8" x14ac:dyDescent="0.3">
      <c r="A571" s="3">
        <v>44766</v>
      </c>
      <c r="B571" s="37">
        <v>937</v>
      </c>
      <c r="C571" s="37">
        <v>812</v>
      </c>
      <c r="D571" s="1">
        <v>146</v>
      </c>
      <c r="E571">
        <v>260</v>
      </c>
      <c r="F571">
        <v>139</v>
      </c>
      <c r="G571">
        <v>160</v>
      </c>
      <c r="H571">
        <v>232</v>
      </c>
    </row>
    <row r="572" spans="1:8" x14ac:dyDescent="0.3">
      <c r="A572" s="3">
        <v>44767</v>
      </c>
      <c r="B572" s="37">
        <v>909</v>
      </c>
      <c r="C572" s="37">
        <v>799</v>
      </c>
      <c r="D572" s="1">
        <v>143</v>
      </c>
      <c r="E572">
        <v>256</v>
      </c>
      <c r="F572">
        <v>137</v>
      </c>
      <c r="G572">
        <v>154</v>
      </c>
      <c r="H572">
        <v>219</v>
      </c>
    </row>
    <row r="573" spans="1:8" x14ac:dyDescent="0.3">
      <c r="A573" s="3">
        <v>44768</v>
      </c>
      <c r="B573" s="37">
        <v>873</v>
      </c>
      <c r="C573" s="37">
        <v>774</v>
      </c>
      <c r="D573" s="1">
        <v>139</v>
      </c>
      <c r="E573">
        <v>248</v>
      </c>
      <c r="F573">
        <v>132</v>
      </c>
      <c r="G573">
        <v>147</v>
      </c>
      <c r="H573">
        <v>207</v>
      </c>
    </row>
    <row r="574" spans="1:8" x14ac:dyDescent="0.3">
      <c r="A574" s="3">
        <v>44769</v>
      </c>
      <c r="B574" s="37">
        <v>825</v>
      </c>
      <c r="C574" s="37">
        <v>730</v>
      </c>
      <c r="D574" s="1">
        <v>131</v>
      </c>
      <c r="E574">
        <v>234</v>
      </c>
      <c r="F574">
        <v>125</v>
      </c>
      <c r="G574">
        <v>139</v>
      </c>
      <c r="H574">
        <v>196</v>
      </c>
    </row>
    <row r="575" spans="1:8" x14ac:dyDescent="0.3">
      <c r="A575" s="3">
        <v>44770</v>
      </c>
      <c r="B575" s="37">
        <v>769</v>
      </c>
      <c r="C575" s="37">
        <v>672</v>
      </c>
      <c r="D575" s="1">
        <v>120</v>
      </c>
      <c r="E575">
        <v>215</v>
      </c>
      <c r="F575">
        <v>115</v>
      </c>
      <c r="G575">
        <v>131</v>
      </c>
      <c r="H575">
        <v>188</v>
      </c>
    </row>
    <row r="576" spans="1:8" x14ac:dyDescent="0.3">
      <c r="A576" s="3">
        <v>44771</v>
      </c>
      <c r="B576" s="37">
        <v>720</v>
      </c>
      <c r="C576" s="37">
        <v>624</v>
      </c>
      <c r="D576" s="1">
        <v>112</v>
      </c>
      <c r="E576">
        <v>200</v>
      </c>
      <c r="F576">
        <v>107</v>
      </c>
      <c r="G576">
        <v>123</v>
      </c>
      <c r="H576">
        <v>178</v>
      </c>
    </row>
    <row r="577" spans="1:8" x14ac:dyDescent="0.3">
      <c r="A577" s="3">
        <v>44772</v>
      </c>
      <c r="B577" s="37">
        <v>695</v>
      </c>
      <c r="C577" s="37">
        <v>601</v>
      </c>
      <c r="D577" s="1">
        <v>108</v>
      </c>
      <c r="E577">
        <v>192</v>
      </c>
      <c r="F577">
        <v>103</v>
      </c>
      <c r="G577">
        <v>119</v>
      </c>
      <c r="H577">
        <v>173</v>
      </c>
    </row>
    <row r="578" spans="1:8" x14ac:dyDescent="0.3">
      <c r="A578" s="3">
        <v>44773</v>
      </c>
      <c r="B578" s="37">
        <v>693</v>
      </c>
      <c r="C578" s="37">
        <v>597</v>
      </c>
      <c r="D578" s="1">
        <v>107</v>
      </c>
      <c r="E578">
        <v>191</v>
      </c>
      <c r="F578">
        <v>102</v>
      </c>
      <c r="G578">
        <v>119</v>
      </c>
      <c r="H578">
        <v>174</v>
      </c>
    </row>
    <row r="579" spans="1:8" x14ac:dyDescent="0.3">
      <c r="A579" s="3">
        <v>44774</v>
      </c>
      <c r="B579" s="37">
        <v>711</v>
      </c>
      <c r="C579" s="37">
        <v>616</v>
      </c>
      <c r="D579" s="1">
        <v>172</v>
      </c>
      <c r="E579">
        <v>156</v>
      </c>
      <c r="F579">
        <v>105</v>
      </c>
      <c r="G579">
        <v>101</v>
      </c>
      <c r="H579">
        <v>177</v>
      </c>
    </row>
    <row r="580" spans="1:8" x14ac:dyDescent="0.3">
      <c r="A580" s="3">
        <v>44775</v>
      </c>
      <c r="B580" s="37">
        <v>754</v>
      </c>
      <c r="C580" s="37">
        <v>657</v>
      </c>
      <c r="D580" s="1">
        <v>183</v>
      </c>
      <c r="E580">
        <v>166</v>
      </c>
      <c r="F580">
        <v>113</v>
      </c>
      <c r="G580">
        <v>107</v>
      </c>
      <c r="H580">
        <v>185</v>
      </c>
    </row>
    <row r="581" spans="1:8" x14ac:dyDescent="0.3">
      <c r="A581" s="3">
        <v>44776</v>
      </c>
      <c r="B581" s="36">
        <v>920</v>
      </c>
      <c r="C581" s="36">
        <v>820</v>
      </c>
      <c r="D581" s="1">
        <v>229</v>
      </c>
      <c r="E581">
        <v>208</v>
      </c>
      <c r="F581">
        <v>140</v>
      </c>
      <c r="G581">
        <v>128</v>
      </c>
      <c r="H581">
        <v>215</v>
      </c>
    </row>
    <row r="582" spans="1:8" x14ac:dyDescent="0.3">
      <c r="A582" s="3">
        <v>44777</v>
      </c>
      <c r="B582" s="36">
        <v>888</v>
      </c>
      <c r="C582" s="36">
        <v>769</v>
      </c>
      <c r="D582" s="1">
        <v>215</v>
      </c>
      <c r="E582">
        <v>195</v>
      </c>
      <c r="F582">
        <v>131</v>
      </c>
      <c r="G582">
        <v>126</v>
      </c>
      <c r="H582">
        <v>221</v>
      </c>
    </row>
    <row r="583" spans="1:8" x14ac:dyDescent="0.3">
      <c r="A583" s="3">
        <v>44778</v>
      </c>
      <c r="B583" s="36">
        <v>844</v>
      </c>
      <c r="C583" s="36">
        <v>696</v>
      </c>
      <c r="D583" s="1">
        <v>194</v>
      </c>
      <c r="E583">
        <v>176</v>
      </c>
      <c r="F583">
        <v>119</v>
      </c>
      <c r="G583">
        <v>125</v>
      </c>
      <c r="H583">
        <v>230</v>
      </c>
    </row>
    <row r="584" spans="1:8" x14ac:dyDescent="0.3">
      <c r="A584" s="3">
        <v>44779</v>
      </c>
      <c r="B584" s="36">
        <v>777</v>
      </c>
      <c r="C584" s="36">
        <v>624</v>
      </c>
      <c r="D584" s="1">
        <v>174</v>
      </c>
      <c r="E584">
        <v>158</v>
      </c>
      <c r="F584">
        <v>107</v>
      </c>
      <c r="G584">
        <v>117</v>
      </c>
      <c r="H584">
        <v>221</v>
      </c>
    </row>
    <row r="585" spans="1:8" x14ac:dyDescent="0.3">
      <c r="A585" s="3">
        <v>44780</v>
      </c>
      <c r="B585" s="36">
        <v>706</v>
      </c>
      <c r="C585" s="36">
        <v>573</v>
      </c>
      <c r="D585" s="1">
        <v>160</v>
      </c>
      <c r="E585">
        <v>145</v>
      </c>
      <c r="F585">
        <v>98</v>
      </c>
      <c r="G585">
        <v>105</v>
      </c>
      <c r="H585">
        <v>198</v>
      </c>
    </row>
    <row r="586" spans="1:8" x14ac:dyDescent="0.3">
      <c r="A586" s="3">
        <v>44781</v>
      </c>
      <c r="B586" s="36">
        <v>667</v>
      </c>
      <c r="C586" s="36">
        <v>538</v>
      </c>
      <c r="D586" s="1">
        <v>150</v>
      </c>
      <c r="E586">
        <v>136</v>
      </c>
      <c r="F586">
        <v>92</v>
      </c>
      <c r="G586">
        <v>100</v>
      </c>
      <c r="H586">
        <v>189</v>
      </c>
    </row>
    <row r="587" spans="1:8" x14ac:dyDescent="0.3">
      <c r="A587" s="3">
        <v>44782</v>
      </c>
      <c r="B587" s="36">
        <v>648</v>
      </c>
      <c r="C587" s="36">
        <v>522</v>
      </c>
      <c r="D587" s="1">
        <v>146</v>
      </c>
      <c r="E587">
        <v>132</v>
      </c>
      <c r="F587">
        <v>89</v>
      </c>
      <c r="G587">
        <v>97</v>
      </c>
      <c r="H587">
        <v>184</v>
      </c>
    </row>
    <row r="588" spans="1:8" x14ac:dyDescent="0.3">
      <c r="A588" s="3">
        <v>44783</v>
      </c>
      <c r="B588" s="36">
        <v>646</v>
      </c>
      <c r="C588" s="36">
        <v>531</v>
      </c>
      <c r="D588" s="1">
        <v>148</v>
      </c>
      <c r="E588">
        <v>134</v>
      </c>
      <c r="F588">
        <v>91</v>
      </c>
      <c r="G588">
        <v>95</v>
      </c>
      <c r="H588">
        <v>178</v>
      </c>
    </row>
    <row r="589" spans="1:8" x14ac:dyDescent="0.3">
      <c r="A589" s="3">
        <v>44784</v>
      </c>
      <c r="B589" s="36">
        <v>656</v>
      </c>
      <c r="C589" s="36">
        <v>565</v>
      </c>
      <c r="D589" s="1">
        <v>158</v>
      </c>
      <c r="E589">
        <v>143</v>
      </c>
      <c r="F589">
        <v>97</v>
      </c>
      <c r="G589">
        <v>93</v>
      </c>
      <c r="H589">
        <v>165</v>
      </c>
    </row>
    <row r="590" spans="1:8" x14ac:dyDescent="0.3">
      <c r="A590" s="3">
        <v>44785</v>
      </c>
      <c r="B590" s="36">
        <v>696</v>
      </c>
      <c r="C590" s="36">
        <v>607</v>
      </c>
      <c r="D590" s="1">
        <v>169</v>
      </c>
      <c r="E590">
        <v>154</v>
      </c>
      <c r="F590">
        <v>104</v>
      </c>
      <c r="G590">
        <v>98</v>
      </c>
      <c r="H590">
        <v>171</v>
      </c>
    </row>
    <row r="591" spans="1:8" x14ac:dyDescent="0.3">
      <c r="A591" s="3">
        <v>44786</v>
      </c>
      <c r="B591" s="36">
        <v>755</v>
      </c>
      <c r="C591" s="36">
        <v>659</v>
      </c>
      <c r="D591" s="1">
        <v>184</v>
      </c>
      <c r="E591">
        <v>167</v>
      </c>
      <c r="F591">
        <v>113</v>
      </c>
      <c r="G591">
        <v>107</v>
      </c>
      <c r="H591">
        <v>184</v>
      </c>
    </row>
    <row r="592" spans="1:8" x14ac:dyDescent="0.3">
      <c r="A592" s="3">
        <v>44787</v>
      </c>
      <c r="B592" s="36">
        <v>814</v>
      </c>
      <c r="C592" s="36">
        <v>725</v>
      </c>
      <c r="D592" s="1">
        <v>203</v>
      </c>
      <c r="E592">
        <v>184</v>
      </c>
      <c r="F592">
        <v>124</v>
      </c>
      <c r="G592">
        <v>113</v>
      </c>
      <c r="H592">
        <v>190</v>
      </c>
    </row>
    <row r="593" spans="1:8" x14ac:dyDescent="0.3">
      <c r="A593" s="3">
        <v>44788</v>
      </c>
      <c r="B593" s="36">
        <v>867</v>
      </c>
      <c r="C593" s="36">
        <v>782</v>
      </c>
      <c r="D593" s="1">
        <v>218</v>
      </c>
      <c r="E593">
        <v>198</v>
      </c>
      <c r="F593">
        <v>134</v>
      </c>
      <c r="G593">
        <v>120</v>
      </c>
      <c r="H593">
        <v>197</v>
      </c>
    </row>
    <row r="594" spans="1:8" x14ac:dyDescent="0.3">
      <c r="A594" s="3">
        <v>44789</v>
      </c>
      <c r="B594" s="36">
        <v>903</v>
      </c>
      <c r="C594" s="36">
        <v>822</v>
      </c>
      <c r="D594" s="1">
        <v>230</v>
      </c>
      <c r="E594">
        <v>208</v>
      </c>
      <c r="F594">
        <v>140</v>
      </c>
      <c r="G594">
        <v>124</v>
      </c>
      <c r="H594">
        <v>201</v>
      </c>
    </row>
    <row r="595" spans="1:8" x14ac:dyDescent="0.3">
      <c r="A595" s="3">
        <v>44790</v>
      </c>
      <c r="B595" s="36">
        <v>922</v>
      </c>
      <c r="C595" s="36">
        <v>838</v>
      </c>
      <c r="D595" s="1">
        <v>234</v>
      </c>
      <c r="E595">
        <v>212</v>
      </c>
      <c r="F595">
        <v>143</v>
      </c>
      <c r="G595">
        <v>127</v>
      </c>
      <c r="H595">
        <v>206</v>
      </c>
    </row>
    <row r="596" spans="1:8" x14ac:dyDescent="0.3">
      <c r="A596" s="3">
        <v>44791</v>
      </c>
      <c r="B596" s="36">
        <v>922</v>
      </c>
      <c r="C596" s="36">
        <v>834</v>
      </c>
      <c r="D596" s="1">
        <v>233</v>
      </c>
      <c r="E596">
        <v>211</v>
      </c>
      <c r="F596">
        <v>143</v>
      </c>
      <c r="G596">
        <v>127</v>
      </c>
      <c r="H596">
        <v>208</v>
      </c>
    </row>
    <row r="597" spans="1:8" x14ac:dyDescent="0.3">
      <c r="A597" s="3">
        <v>44792</v>
      </c>
      <c r="B597" s="36">
        <v>902</v>
      </c>
      <c r="C597" s="36">
        <v>806</v>
      </c>
      <c r="D597" s="1">
        <v>225</v>
      </c>
      <c r="E597">
        <v>204</v>
      </c>
      <c r="F597">
        <v>138</v>
      </c>
      <c r="G597">
        <v>126</v>
      </c>
      <c r="H597">
        <v>209</v>
      </c>
    </row>
    <row r="598" spans="1:8" x14ac:dyDescent="0.3">
      <c r="A598" s="3">
        <v>44793</v>
      </c>
      <c r="B598" s="36">
        <v>867</v>
      </c>
      <c r="C598" s="36">
        <v>759</v>
      </c>
      <c r="D598" s="1">
        <v>212</v>
      </c>
      <c r="E598">
        <v>192</v>
      </c>
      <c r="F598">
        <v>130</v>
      </c>
      <c r="G598">
        <v>123</v>
      </c>
      <c r="H598">
        <v>210</v>
      </c>
    </row>
    <row r="599" spans="1:8" x14ac:dyDescent="0.3">
      <c r="A599" s="3">
        <v>44794</v>
      </c>
      <c r="B599" s="36">
        <v>820</v>
      </c>
      <c r="C599" s="36">
        <v>692</v>
      </c>
      <c r="D599" s="1">
        <v>193</v>
      </c>
      <c r="E599">
        <v>175</v>
      </c>
      <c r="F599">
        <v>119</v>
      </c>
      <c r="G599">
        <v>119</v>
      </c>
      <c r="H599">
        <v>214</v>
      </c>
    </row>
    <row r="600" spans="1:8" x14ac:dyDescent="0.3">
      <c r="A600" s="3">
        <v>44795</v>
      </c>
      <c r="B600" s="36">
        <v>767</v>
      </c>
      <c r="C600" s="36">
        <v>615</v>
      </c>
      <c r="D600" s="1">
        <v>172</v>
      </c>
      <c r="E600">
        <v>156</v>
      </c>
      <c r="F600">
        <v>105</v>
      </c>
      <c r="G600">
        <v>115</v>
      </c>
      <c r="H600">
        <v>219</v>
      </c>
    </row>
    <row r="601" spans="1:8" x14ac:dyDescent="0.3">
      <c r="A601" s="3">
        <v>44796</v>
      </c>
      <c r="B601" s="36">
        <v>714</v>
      </c>
      <c r="C601" s="36">
        <v>536</v>
      </c>
      <c r="D601" s="1">
        <v>150</v>
      </c>
      <c r="E601">
        <v>136</v>
      </c>
      <c r="F601">
        <v>92</v>
      </c>
      <c r="G601">
        <v>111</v>
      </c>
      <c r="H601">
        <v>225</v>
      </c>
    </row>
    <row r="602" spans="1:8" x14ac:dyDescent="0.3">
      <c r="A602" s="3">
        <v>44797</v>
      </c>
      <c r="B602" s="36">
        <v>664</v>
      </c>
      <c r="C602" s="36">
        <v>458</v>
      </c>
      <c r="D602" s="1">
        <v>128</v>
      </c>
      <c r="E602">
        <v>116</v>
      </c>
      <c r="F602">
        <v>78</v>
      </c>
      <c r="G602">
        <v>109</v>
      </c>
      <c r="H602">
        <v>233</v>
      </c>
    </row>
    <row r="603" spans="1:8" x14ac:dyDescent="0.3">
      <c r="A603" s="3">
        <v>44798</v>
      </c>
      <c r="B603" s="36">
        <v>621</v>
      </c>
      <c r="C603" s="36">
        <v>390</v>
      </c>
      <c r="D603" s="1">
        <v>109</v>
      </c>
      <c r="E603">
        <v>99</v>
      </c>
      <c r="F603">
        <v>67</v>
      </c>
      <c r="G603">
        <v>106</v>
      </c>
      <c r="H603">
        <v>240</v>
      </c>
    </row>
    <row r="604" spans="1:8" x14ac:dyDescent="0.3">
      <c r="A604" s="3">
        <v>44799</v>
      </c>
      <c r="B604" s="36">
        <v>593</v>
      </c>
      <c r="C604" s="36">
        <v>338</v>
      </c>
      <c r="D604" s="1">
        <v>94</v>
      </c>
      <c r="E604">
        <v>86</v>
      </c>
      <c r="F604">
        <v>58</v>
      </c>
      <c r="G604">
        <v>105</v>
      </c>
      <c r="H604">
        <v>250</v>
      </c>
    </row>
    <row r="605" spans="1:8" x14ac:dyDescent="0.3">
      <c r="A605" s="3">
        <v>44800</v>
      </c>
      <c r="B605" s="36">
        <v>581</v>
      </c>
      <c r="C605" s="36">
        <v>310</v>
      </c>
      <c r="D605" s="1">
        <v>86</v>
      </c>
      <c r="E605">
        <v>78</v>
      </c>
      <c r="F605">
        <v>54</v>
      </c>
      <c r="G605">
        <v>106</v>
      </c>
      <c r="H605">
        <v>257</v>
      </c>
    </row>
    <row r="606" spans="1:8" x14ac:dyDescent="0.3">
      <c r="A606" s="3">
        <v>44801</v>
      </c>
      <c r="B606" s="36">
        <v>589</v>
      </c>
      <c r="C606" s="36">
        <v>305</v>
      </c>
      <c r="D606" s="1">
        <v>85</v>
      </c>
      <c r="E606">
        <v>77</v>
      </c>
      <c r="F606">
        <v>53</v>
      </c>
      <c r="G606">
        <v>109</v>
      </c>
      <c r="H606">
        <v>265</v>
      </c>
    </row>
    <row r="607" spans="1:8" x14ac:dyDescent="0.3">
      <c r="A607" s="3">
        <v>44802</v>
      </c>
      <c r="B607" s="36">
        <v>615</v>
      </c>
      <c r="C607" s="36">
        <v>330</v>
      </c>
      <c r="D607" s="1">
        <v>92</v>
      </c>
      <c r="E607">
        <v>84</v>
      </c>
      <c r="F607">
        <v>57</v>
      </c>
      <c r="G607">
        <v>112</v>
      </c>
      <c r="H607">
        <v>270</v>
      </c>
    </row>
    <row r="608" spans="1:8" x14ac:dyDescent="0.3">
      <c r="A608" s="3">
        <v>44803</v>
      </c>
      <c r="B608" s="36">
        <v>658</v>
      </c>
      <c r="C608" s="36">
        <v>383</v>
      </c>
      <c r="D608" s="1">
        <v>107</v>
      </c>
      <c r="E608">
        <v>97</v>
      </c>
      <c r="F608">
        <v>66</v>
      </c>
      <c r="G608">
        <v>116</v>
      </c>
      <c r="H608">
        <v>272</v>
      </c>
    </row>
    <row r="609" spans="1:8" x14ac:dyDescent="0.3">
      <c r="A609" s="3">
        <v>44804</v>
      </c>
      <c r="B609" s="36">
        <v>719</v>
      </c>
      <c r="C609" s="36">
        <v>457</v>
      </c>
      <c r="D609" s="1">
        <v>127</v>
      </c>
      <c r="E609">
        <v>116</v>
      </c>
      <c r="F609">
        <v>79</v>
      </c>
      <c r="G609">
        <v>122</v>
      </c>
      <c r="H609">
        <v>275</v>
      </c>
    </row>
    <row r="610" spans="1:8" x14ac:dyDescent="0.3">
      <c r="A610" s="3">
        <v>44805</v>
      </c>
      <c r="B610" s="1">
        <v>19808</v>
      </c>
      <c r="C610" s="1">
        <v>14261</v>
      </c>
      <c r="D610" s="1">
        <v>1711</v>
      </c>
      <c r="E610">
        <v>4944</v>
      </c>
      <c r="F610">
        <v>2568</v>
      </c>
      <c r="G610">
        <v>3857</v>
      </c>
      <c r="H610">
        <v>6728</v>
      </c>
    </row>
    <row r="611" spans="1:8" x14ac:dyDescent="0.3">
      <c r="A611" s="3">
        <v>44806</v>
      </c>
      <c r="B611" s="1">
        <v>19808</v>
      </c>
      <c r="C611" s="1">
        <v>14261</v>
      </c>
      <c r="D611" s="1">
        <v>1711</v>
      </c>
      <c r="E611">
        <v>4944</v>
      </c>
      <c r="F611">
        <v>2568</v>
      </c>
      <c r="G611">
        <v>3857</v>
      </c>
      <c r="H611">
        <v>6728</v>
      </c>
    </row>
    <row r="612" spans="1:8" x14ac:dyDescent="0.3">
      <c r="A612" s="3">
        <v>44807</v>
      </c>
      <c r="B612" s="1">
        <v>19808</v>
      </c>
      <c r="C612" s="1">
        <v>14261</v>
      </c>
      <c r="D612" s="1">
        <v>1711</v>
      </c>
      <c r="E612">
        <v>4944</v>
      </c>
      <c r="F612">
        <v>2568</v>
      </c>
      <c r="G612">
        <v>3857</v>
      </c>
      <c r="H612">
        <v>6728</v>
      </c>
    </row>
    <row r="613" spans="1:8" x14ac:dyDescent="0.3">
      <c r="A613" s="3">
        <v>44808</v>
      </c>
      <c r="B613" s="1">
        <v>14181</v>
      </c>
      <c r="C613" s="1">
        <v>10352</v>
      </c>
      <c r="D613" s="1">
        <v>1242</v>
      </c>
      <c r="E613">
        <v>3589</v>
      </c>
      <c r="F613">
        <v>1864</v>
      </c>
      <c r="G613">
        <v>2751</v>
      </c>
      <c r="H613">
        <v>4735</v>
      </c>
    </row>
    <row r="614" spans="1:8" x14ac:dyDescent="0.3">
      <c r="A614" s="3">
        <v>44809</v>
      </c>
      <c r="B614" s="1">
        <v>12216</v>
      </c>
      <c r="C614" s="1">
        <v>9039</v>
      </c>
      <c r="D614" s="1">
        <v>1084</v>
      </c>
      <c r="E614">
        <v>3134</v>
      </c>
      <c r="F614">
        <v>1628</v>
      </c>
      <c r="G614">
        <v>2360</v>
      </c>
      <c r="H614">
        <v>4010</v>
      </c>
    </row>
    <row r="615" spans="1:8" x14ac:dyDescent="0.3">
      <c r="A615" s="3">
        <v>44810</v>
      </c>
      <c r="B615" s="1">
        <v>12787</v>
      </c>
      <c r="C615" s="1">
        <v>9590</v>
      </c>
      <c r="D615" s="1">
        <v>1150</v>
      </c>
      <c r="E615">
        <v>3324</v>
      </c>
      <c r="F615">
        <v>1727</v>
      </c>
      <c r="G615">
        <v>2461</v>
      </c>
      <c r="H615">
        <v>4125</v>
      </c>
    </row>
    <row r="616" spans="1:8" x14ac:dyDescent="0.3">
      <c r="A616" s="3">
        <v>44811</v>
      </c>
      <c r="B616" s="1">
        <v>14955.000000000002</v>
      </c>
      <c r="C616" s="1">
        <v>11365</v>
      </c>
      <c r="D616" s="1">
        <v>1363</v>
      </c>
      <c r="E616">
        <v>3940</v>
      </c>
      <c r="F616">
        <v>2047</v>
      </c>
      <c r="G616">
        <v>2866</v>
      </c>
      <c r="H616">
        <v>4739.0000000000018</v>
      </c>
    </row>
    <row r="617" spans="1:8" x14ac:dyDescent="0.3">
      <c r="A617" s="3">
        <v>44812</v>
      </c>
      <c r="B617" s="1">
        <v>17957</v>
      </c>
      <c r="C617" s="1">
        <v>13826</v>
      </c>
      <c r="D617" s="1">
        <v>1659</v>
      </c>
      <c r="E617">
        <v>4793</v>
      </c>
      <c r="F617">
        <v>2489</v>
      </c>
      <c r="G617">
        <v>3428</v>
      </c>
      <c r="H617">
        <v>5588</v>
      </c>
    </row>
    <row r="618" spans="1:8" x14ac:dyDescent="0.3">
      <c r="A618" s="3">
        <v>44813</v>
      </c>
      <c r="B618" s="1">
        <v>21191</v>
      </c>
      <c r="C618" s="1">
        <v>16528</v>
      </c>
      <c r="D618" s="1">
        <v>1983</v>
      </c>
      <c r="E618">
        <v>5730</v>
      </c>
      <c r="F618">
        <v>2976</v>
      </c>
      <c r="G618">
        <v>4029</v>
      </c>
      <c r="H618">
        <v>6473</v>
      </c>
    </row>
    <row r="619" spans="1:8" x14ac:dyDescent="0.3">
      <c r="A619" s="3">
        <v>44814</v>
      </c>
      <c r="B619" s="1">
        <v>24198</v>
      </c>
      <c r="C619" s="1">
        <v>19116</v>
      </c>
      <c r="D619" s="1">
        <v>2293</v>
      </c>
      <c r="E619">
        <v>6627</v>
      </c>
      <c r="F619">
        <v>3442</v>
      </c>
      <c r="G619">
        <v>4583</v>
      </c>
      <c r="H619">
        <v>7253</v>
      </c>
    </row>
    <row r="620" spans="1:8" x14ac:dyDescent="0.3">
      <c r="A620" s="3">
        <v>44815</v>
      </c>
      <c r="B620" s="1">
        <v>26652.999999999996</v>
      </c>
      <c r="C620" s="1">
        <v>21322</v>
      </c>
      <c r="D620" s="1">
        <v>2558</v>
      </c>
      <c r="E620">
        <v>7392</v>
      </c>
      <c r="F620">
        <v>3839</v>
      </c>
      <c r="G620">
        <v>5027</v>
      </c>
      <c r="H620">
        <v>7836.9999999999964</v>
      </c>
    </row>
    <row r="621" spans="1:8" x14ac:dyDescent="0.3">
      <c r="A621" s="3">
        <v>44816</v>
      </c>
      <c r="B621" s="1">
        <v>28349</v>
      </c>
      <c r="C621" s="1">
        <v>22962</v>
      </c>
      <c r="D621" s="1">
        <v>2755</v>
      </c>
      <c r="E621">
        <v>7960</v>
      </c>
      <c r="F621">
        <v>4134</v>
      </c>
      <c r="G621">
        <v>5326</v>
      </c>
      <c r="H621">
        <v>8174</v>
      </c>
    </row>
    <row r="622" spans="1:8" x14ac:dyDescent="0.3">
      <c r="A622" s="3">
        <v>44817</v>
      </c>
      <c r="B622" s="1">
        <v>29181</v>
      </c>
      <c r="C622" s="1">
        <v>23928</v>
      </c>
      <c r="D622" s="1">
        <v>2871</v>
      </c>
      <c r="E622">
        <v>8295</v>
      </c>
      <c r="F622">
        <v>4308</v>
      </c>
      <c r="G622">
        <v>5460</v>
      </c>
      <c r="H622">
        <v>8247</v>
      </c>
    </row>
    <row r="623" spans="1:8" x14ac:dyDescent="0.3">
      <c r="A623" s="3">
        <v>44818</v>
      </c>
      <c r="B623" s="1">
        <v>29135.000000000004</v>
      </c>
      <c r="C623" s="1">
        <v>24182</v>
      </c>
      <c r="D623" s="1">
        <v>2901</v>
      </c>
      <c r="E623">
        <v>8383</v>
      </c>
      <c r="F623">
        <v>4354</v>
      </c>
      <c r="G623">
        <v>5429</v>
      </c>
      <c r="H623">
        <v>8068.0000000000036</v>
      </c>
    </row>
    <row r="624" spans="1:8" x14ac:dyDescent="0.3">
      <c r="A624" s="3">
        <v>44819</v>
      </c>
      <c r="B624" s="1">
        <v>28268</v>
      </c>
      <c r="C624" s="1">
        <v>23745</v>
      </c>
      <c r="D624" s="1">
        <v>2849</v>
      </c>
      <c r="E624">
        <v>8232</v>
      </c>
      <c r="F624">
        <v>4275</v>
      </c>
      <c r="G624">
        <v>5245</v>
      </c>
      <c r="H624">
        <v>7667</v>
      </c>
    </row>
    <row r="625" spans="1:8" x14ac:dyDescent="0.3">
      <c r="A625" s="3">
        <v>44820</v>
      </c>
      <c r="B625" s="1">
        <v>26702</v>
      </c>
      <c r="C625" s="1">
        <v>22696</v>
      </c>
      <c r="D625" s="1">
        <v>2723</v>
      </c>
      <c r="E625">
        <v>7868</v>
      </c>
      <c r="F625">
        <v>4086</v>
      </c>
      <c r="G625">
        <v>4934</v>
      </c>
      <c r="H625">
        <v>7091</v>
      </c>
    </row>
    <row r="626" spans="1:8" x14ac:dyDescent="0.3">
      <c r="A626" s="3">
        <v>44821</v>
      </c>
      <c r="B626" s="1">
        <v>24603</v>
      </c>
      <c r="C626" s="1">
        <v>21158</v>
      </c>
      <c r="D626" s="1">
        <v>2538</v>
      </c>
      <c r="E626">
        <v>7335</v>
      </c>
      <c r="F626">
        <v>3809</v>
      </c>
      <c r="G626">
        <v>4528</v>
      </c>
      <c r="H626">
        <v>6393</v>
      </c>
    </row>
    <row r="627" spans="1:8" x14ac:dyDescent="0.3">
      <c r="A627" s="3">
        <v>44822</v>
      </c>
      <c r="B627" s="1">
        <v>22170</v>
      </c>
      <c r="C627" s="1">
        <v>19287</v>
      </c>
      <c r="D627" s="1">
        <v>2314</v>
      </c>
      <c r="E627">
        <v>6686</v>
      </c>
      <c r="F627">
        <v>3472</v>
      </c>
      <c r="G627">
        <v>4063</v>
      </c>
      <c r="H627">
        <v>5635</v>
      </c>
    </row>
    <row r="628" spans="1:8" x14ac:dyDescent="0.3">
      <c r="A628" s="3">
        <v>44823</v>
      </c>
      <c r="B628" s="1">
        <v>19618</v>
      </c>
      <c r="C628" s="1">
        <v>17263</v>
      </c>
      <c r="D628" s="1">
        <v>2071</v>
      </c>
      <c r="E628">
        <v>5984</v>
      </c>
      <c r="F628">
        <v>3108</v>
      </c>
      <c r="G628">
        <v>3580</v>
      </c>
      <c r="H628">
        <v>4875</v>
      </c>
    </row>
    <row r="629" spans="1:8" x14ac:dyDescent="0.3">
      <c r="A629" s="3">
        <v>44824</v>
      </c>
      <c r="B629" s="1">
        <v>17169</v>
      </c>
      <c r="C629" s="1">
        <v>15280</v>
      </c>
      <c r="D629" s="1">
        <v>1833</v>
      </c>
      <c r="E629">
        <v>5297</v>
      </c>
      <c r="F629">
        <v>2751</v>
      </c>
      <c r="G629">
        <v>3120</v>
      </c>
      <c r="H629">
        <v>4168</v>
      </c>
    </row>
    <row r="630" spans="1:8" x14ac:dyDescent="0.3">
      <c r="A630" s="3">
        <v>44825</v>
      </c>
      <c r="B630" s="1">
        <v>15031</v>
      </c>
      <c r="C630" s="1">
        <v>13227</v>
      </c>
      <c r="D630" s="1">
        <v>1587</v>
      </c>
      <c r="E630">
        <v>4586</v>
      </c>
      <c r="F630">
        <v>2381</v>
      </c>
      <c r="G630">
        <v>2743</v>
      </c>
      <c r="H630">
        <v>3734</v>
      </c>
    </row>
    <row r="631" spans="1:8" x14ac:dyDescent="0.3">
      <c r="A631" s="3">
        <v>44826</v>
      </c>
      <c r="B631" s="1">
        <v>13390</v>
      </c>
      <c r="C631" s="1">
        <v>11649</v>
      </c>
      <c r="D631" s="1">
        <v>1397</v>
      </c>
      <c r="E631">
        <v>4038</v>
      </c>
      <c r="F631">
        <v>2098</v>
      </c>
      <c r="G631">
        <v>2454</v>
      </c>
      <c r="H631">
        <v>3403</v>
      </c>
    </row>
    <row r="632" spans="1:8" x14ac:dyDescent="0.3">
      <c r="A632" s="3">
        <v>44827</v>
      </c>
      <c r="B632" s="1">
        <v>12392</v>
      </c>
      <c r="C632" s="1">
        <v>10657</v>
      </c>
      <c r="D632" s="1">
        <v>1278</v>
      </c>
      <c r="E632">
        <v>3694</v>
      </c>
      <c r="F632">
        <v>1919</v>
      </c>
      <c r="G632">
        <v>2280</v>
      </c>
      <c r="H632">
        <v>3221</v>
      </c>
    </row>
    <row r="633" spans="1:8" x14ac:dyDescent="0.3">
      <c r="A633" s="3">
        <v>44828</v>
      </c>
      <c r="B633" s="1">
        <v>12128</v>
      </c>
      <c r="C633" s="1">
        <v>10308</v>
      </c>
      <c r="D633" s="1">
        <v>1236</v>
      </c>
      <c r="E633">
        <v>3574</v>
      </c>
      <c r="F633">
        <v>1856</v>
      </c>
      <c r="G633">
        <v>2241</v>
      </c>
      <c r="H633">
        <v>3221</v>
      </c>
    </row>
    <row r="634" spans="1:8" x14ac:dyDescent="0.3">
      <c r="A634" s="3">
        <v>44829</v>
      </c>
      <c r="B634" s="1">
        <v>12624</v>
      </c>
      <c r="C634" s="1">
        <v>10604</v>
      </c>
      <c r="D634" s="1">
        <v>1272</v>
      </c>
      <c r="E634">
        <v>3676</v>
      </c>
      <c r="F634">
        <v>1909</v>
      </c>
      <c r="G634">
        <v>2343</v>
      </c>
      <c r="H634">
        <v>3424</v>
      </c>
    </row>
    <row r="635" spans="1:8" x14ac:dyDescent="0.3">
      <c r="A635" s="3">
        <v>44830</v>
      </c>
      <c r="B635" s="1">
        <v>13824</v>
      </c>
      <c r="C635" s="1">
        <v>11473</v>
      </c>
      <c r="D635" s="1">
        <v>1376</v>
      </c>
      <c r="E635">
        <v>3977</v>
      </c>
      <c r="F635">
        <v>2066</v>
      </c>
      <c r="G635">
        <v>2575</v>
      </c>
      <c r="H635">
        <v>3830</v>
      </c>
    </row>
    <row r="636" spans="1:8" x14ac:dyDescent="0.3">
      <c r="A636" s="3">
        <v>44831</v>
      </c>
      <c r="B636" s="1">
        <v>15572.999999999998</v>
      </c>
      <c r="C636" s="1">
        <v>12769</v>
      </c>
      <c r="D636" s="1">
        <v>1532</v>
      </c>
      <c r="E636">
        <v>4426</v>
      </c>
      <c r="F636">
        <v>2299</v>
      </c>
      <c r="G636">
        <v>2914</v>
      </c>
      <c r="H636">
        <v>4401.9999999999982</v>
      </c>
    </row>
    <row r="637" spans="1:8" x14ac:dyDescent="0.3">
      <c r="A637" s="3">
        <v>44832</v>
      </c>
      <c r="B637" s="1">
        <v>17611</v>
      </c>
      <c r="C637" s="1">
        <v>14264</v>
      </c>
      <c r="D637" s="1">
        <v>1711</v>
      </c>
      <c r="E637">
        <v>4945</v>
      </c>
      <c r="F637">
        <v>2568</v>
      </c>
      <c r="G637">
        <v>3308</v>
      </c>
      <c r="H637">
        <v>5079</v>
      </c>
    </row>
    <row r="638" spans="1:8" x14ac:dyDescent="0.3">
      <c r="A638" s="3">
        <v>44833</v>
      </c>
      <c r="B638" s="1">
        <v>19548</v>
      </c>
      <c r="C638" s="1">
        <v>15638</v>
      </c>
      <c r="D638" s="1">
        <v>1876</v>
      </c>
      <c r="E638">
        <v>5421</v>
      </c>
      <c r="F638">
        <v>2816</v>
      </c>
      <c r="G638">
        <v>3687</v>
      </c>
      <c r="H638">
        <v>5748</v>
      </c>
    </row>
    <row r="639" spans="1:8" x14ac:dyDescent="0.3">
      <c r="A639" s="3">
        <v>44834</v>
      </c>
      <c r="B639" s="1">
        <v>20859</v>
      </c>
      <c r="C639" s="1">
        <v>16478</v>
      </c>
      <c r="D639" s="1">
        <v>1977</v>
      </c>
      <c r="E639">
        <v>5712</v>
      </c>
      <c r="F639">
        <v>2967</v>
      </c>
      <c r="G639">
        <v>3951</v>
      </c>
      <c r="H639">
        <v>6252</v>
      </c>
    </row>
    <row r="640" spans="1:8" x14ac:dyDescent="0.3">
      <c r="A640" s="3">
        <v>44835</v>
      </c>
      <c r="B640" s="1">
        <v>11387</v>
      </c>
      <c r="C640" s="1">
        <v>8540</v>
      </c>
      <c r="D640" s="1">
        <v>1878</v>
      </c>
      <c r="E640">
        <v>683</v>
      </c>
      <c r="F640">
        <v>2819</v>
      </c>
      <c r="G640">
        <v>1052</v>
      </c>
      <c r="H640">
        <v>4955</v>
      </c>
    </row>
    <row r="641" spans="1:8" x14ac:dyDescent="0.3">
      <c r="A641" s="3">
        <v>44836</v>
      </c>
      <c r="B641" s="1">
        <v>11387</v>
      </c>
      <c r="C641" s="1">
        <v>8540</v>
      </c>
      <c r="D641" s="1">
        <v>1878</v>
      </c>
      <c r="E641">
        <v>683</v>
      </c>
      <c r="F641">
        <v>2819</v>
      </c>
      <c r="G641">
        <v>1052</v>
      </c>
      <c r="H641">
        <v>4955</v>
      </c>
    </row>
    <row r="642" spans="1:8" x14ac:dyDescent="0.3">
      <c r="A642" s="3">
        <v>44837</v>
      </c>
      <c r="B642" s="1">
        <v>11387</v>
      </c>
      <c r="C642" s="1">
        <v>8540</v>
      </c>
      <c r="D642" s="1">
        <v>1878</v>
      </c>
      <c r="E642">
        <v>683</v>
      </c>
      <c r="F642">
        <v>2819</v>
      </c>
      <c r="G642">
        <v>1052</v>
      </c>
      <c r="H642">
        <v>4955</v>
      </c>
    </row>
    <row r="643" spans="1:8" x14ac:dyDescent="0.3">
      <c r="A643" s="3">
        <v>44838</v>
      </c>
      <c r="B643" s="1">
        <v>11387</v>
      </c>
      <c r="C643" s="1">
        <v>8540</v>
      </c>
      <c r="D643" s="1">
        <v>1878</v>
      </c>
      <c r="E643">
        <v>683</v>
      </c>
      <c r="F643">
        <v>2819</v>
      </c>
      <c r="G643">
        <v>1052</v>
      </c>
      <c r="H643">
        <v>4955</v>
      </c>
    </row>
    <row r="644" spans="1:8" x14ac:dyDescent="0.3">
      <c r="A644" s="3">
        <v>44839</v>
      </c>
      <c r="B644" s="1">
        <v>12503</v>
      </c>
      <c r="C644" s="1">
        <v>9252</v>
      </c>
      <c r="D644" s="1">
        <v>2035</v>
      </c>
      <c r="E644">
        <v>740</v>
      </c>
      <c r="F644">
        <v>3054</v>
      </c>
      <c r="G644">
        <v>1182</v>
      </c>
      <c r="H644">
        <v>5492</v>
      </c>
    </row>
    <row r="645" spans="1:8" x14ac:dyDescent="0.3">
      <c r="A645" s="3">
        <v>44840</v>
      </c>
      <c r="B645" s="1">
        <v>13547</v>
      </c>
      <c r="C645" s="1">
        <v>9889</v>
      </c>
      <c r="D645" s="1">
        <v>2175</v>
      </c>
      <c r="E645">
        <v>791</v>
      </c>
      <c r="F645">
        <v>3264</v>
      </c>
      <c r="G645">
        <v>1309</v>
      </c>
      <c r="H645">
        <v>6008</v>
      </c>
    </row>
    <row r="646" spans="1:8" x14ac:dyDescent="0.3">
      <c r="A646" s="3">
        <v>44841</v>
      </c>
      <c r="B646" s="1">
        <v>14388.999999999998</v>
      </c>
      <c r="C646" s="1">
        <v>10360</v>
      </c>
      <c r="D646" s="1">
        <v>2279</v>
      </c>
      <c r="E646">
        <v>829</v>
      </c>
      <c r="F646">
        <v>3419</v>
      </c>
      <c r="G646">
        <v>1421</v>
      </c>
      <c r="H646">
        <v>6440.9999999999982</v>
      </c>
    </row>
    <row r="647" spans="1:8" x14ac:dyDescent="0.3">
      <c r="A647" s="3">
        <v>44842</v>
      </c>
      <c r="B647" s="1">
        <v>14946</v>
      </c>
      <c r="C647" s="1">
        <v>10611</v>
      </c>
      <c r="D647" s="1">
        <v>2334</v>
      </c>
      <c r="E647">
        <v>849</v>
      </c>
      <c r="F647">
        <v>3502</v>
      </c>
      <c r="G647">
        <v>1507</v>
      </c>
      <c r="H647">
        <v>6754</v>
      </c>
    </row>
    <row r="648" spans="1:8" x14ac:dyDescent="0.3">
      <c r="A648" s="3">
        <v>44843</v>
      </c>
      <c r="B648" s="1">
        <v>15169.999999999998</v>
      </c>
      <c r="C648" s="1">
        <v>10619</v>
      </c>
      <c r="D648" s="1">
        <v>2336</v>
      </c>
      <c r="E648">
        <v>850</v>
      </c>
      <c r="F648">
        <v>3505</v>
      </c>
      <c r="G648">
        <v>1561</v>
      </c>
      <c r="H648">
        <v>6917.9999999999982</v>
      </c>
    </row>
    <row r="649" spans="1:8" x14ac:dyDescent="0.3">
      <c r="A649" s="3">
        <v>44844</v>
      </c>
      <c r="B649" s="1">
        <v>15047</v>
      </c>
      <c r="C649" s="1">
        <v>10382</v>
      </c>
      <c r="D649" s="1">
        <v>2284</v>
      </c>
      <c r="E649">
        <v>830</v>
      </c>
      <c r="F649">
        <v>3427</v>
      </c>
      <c r="G649">
        <v>1581</v>
      </c>
      <c r="H649">
        <v>6925</v>
      </c>
    </row>
    <row r="650" spans="1:8" x14ac:dyDescent="0.3">
      <c r="A650" s="3">
        <v>44845</v>
      </c>
      <c r="B650" s="1">
        <v>14594</v>
      </c>
      <c r="C650" s="1">
        <v>9923</v>
      </c>
      <c r="D650" s="1">
        <v>2183</v>
      </c>
      <c r="E650">
        <v>794</v>
      </c>
      <c r="F650">
        <v>3275</v>
      </c>
      <c r="G650">
        <v>1563</v>
      </c>
      <c r="H650">
        <v>6779</v>
      </c>
    </row>
    <row r="651" spans="1:8" x14ac:dyDescent="0.3">
      <c r="A651" s="3">
        <v>44846</v>
      </c>
      <c r="B651" s="1">
        <v>13847.999999999998</v>
      </c>
      <c r="C651" s="1">
        <v>9278</v>
      </c>
      <c r="D651" s="1">
        <v>2041</v>
      </c>
      <c r="E651">
        <v>742</v>
      </c>
      <c r="F651">
        <v>3062</v>
      </c>
      <c r="G651">
        <v>1513</v>
      </c>
      <c r="H651">
        <v>6489.9999999999982</v>
      </c>
    </row>
    <row r="652" spans="1:8" x14ac:dyDescent="0.3">
      <c r="A652" s="3">
        <v>44847</v>
      </c>
      <c r="B652" s="1">
        <v>12868</v>
      </c>
      <c r="C652" s="1">
        <v>8492</v>
      </c>
      <c r="D652" s="1">
        <v>1868</v>
      </c>
      <c r="E652">
        <v>680</v>
      </c>
      <c r="F652">
        <v>2803</v>
      </c>
      <c r="G652">
        <v>1433</v>
      </c>
      <c r="H652">
        <v>6084</v>
      </c>
    </row>
    <row r="653" spans="1:8" x14ac:dyDescent="0.3">
      <c r="A653" s="3">
        <v>44848</v>
      </c>
      <c r="B653" s="1">
        <v>11727</v>
      </c>
      <c r="C653" s="1">
        <v>7622</v>
      </c>
      <c r="D653" s="1">
        <v>1676</v>
      </c>
      <c r="E653">
        <v>610</v>
      </c>
      <c r="F653">
        <v>2516</v>
      </c>
      <c r="G653">
        <v>1330</v>
      </c>
      <c r="H653">
        <v>5595</v>
      </c>
    </row>
    <row r="654" spans="1:8" x14ac:dyDescent="0.3">
      <c r="A654" s="3">
        <v>44849</v>
      </c>
      <c r="B654" s="1">
        <v>10504</v>
      </c>
      <c r="C654" s="1">
        <v>6722</v>
      </c>
      <c r="D654" s="1">
        <v>1478</v>
      </c>
      <c r="E654">
        <v>538</v>
      </c>
      <c r="F654">
        <v>2219</v>
      </c>
      <c r="G654">
        <v>1213</v>
      </c>
      <c r="H654">
        <v>5056</v>
      </c>
    </row>
    <row r="655" spans="1:8" x14ac:dyDescent="0.3">
      <c r="A655" s="3">
        <v>44850</v>
      </c>
      <c r="B655" s="1">
        <v>9288</v>
      </c>
      <c r="C655" s="1">
        <v>5851</v>
      </c>
      <c r="D655" s="1">
        <v>1287</v>
      </c>
      <c r="E655">
        <v>468</v>
      </c>
      <c r="F655">
        <v>1931</v>
      </c>
      <c r="G655">
        <v>1093</v>
      </c>
      <c r="H655">
        <v>4509</v>
      </c>
    </row>
    <row r="656" spans="1:8" x14ac:dyDescent="0.3">
      <c r="A656" s="3">
        <v>44851</v>
      </c>
      <c r="B656" s="1">
        <v>8161</v>
      </c>
      <c r="C656" s="1">
        <v>5059</v>
      </c>
      <c r="D656" s="1">
        <v>1112</v>
      </c>
      <c r="E656">
        <v>405</v>
      </c>
      <c r="F656">
        <v>1670</v>
      </c>
      <c r="G656">
        <v>977</v>
      </c>
      <c r="H656">
        <v>3997</v>
      </c>
    </row>
    <row r="657" spans="1:8" x14ac:dyDescent="0.3">
      <c r="A657" s="3">
        <v>44852</v>
      </c>
      <c r="B657" s="1">
        <v>7206</v>
      </c>
      <c r="C657" s="1">
        <v>4395</v>
      </c>
      <c r="D657" s="1">
        <v>966</v>
      </c>
      <c r="E657">
        <v>352</v>
      </c>
      <c r="F657">
        <v>1451</v>
      </c>
      <c r="G657">
        <v>877</v>
      </c>
      <c r="H657">
        <v>3560</v>
      </c>
    </row>
    <row r="658" spans="1:8" x14ac:dyDescent="0.3">
      <c r="A658" s="3">
        <v>44853</v>
      </c>
      <c r="B658" s="1">
        <v>6491</v>
      </c>
      <c r="C658" s="1">
        <v>3894</v>
      </c>
      <c r="D658" s="1">
        <v>856</v>
      </c>
      <c r="E658">
        <v>312</v>
      </c>
      <c r="F658">
        <v>1286</v>
      </c>
      <c r="G658">
        <v>804</v>
      </c>
      <c r="H658">
        <v>3233</v>
      </c>
    </row>
    <row r="659" spans="1:8" x14ac:dyDescent="0.3">
      <c r="A659" s="3">
        <v>44854</v>
      </c>
      <c r="B659" s="1">
        <v>6071</v>
      </c>
      <c r="C659" s="1">
        <v>3581</v>
      </c>
      <c r="D659" s="1">
        <v>787</v>
      </c>
      <c r="E659">
        <v>286</v>
      </c>
      <c r="F659">
        <v>1183</v>
      </c>
      <c r="G659">
        <v>765</v>
      </c>
      <c r="H659">
        <v>3050</v>
      </c>
    </row>
    <row r="660" spans="1:8" x14ac:dyDescent="0.3">
      <c r="A660" s="3">
        <v>44855</v>
      </c>
      <c r="B660" s="1">
        <v>5982</v>
      </c>
      <c r="C660" s="1">
        <v>3469</v>
      </c>
      <c r="D660" s="1">
        <v>763</v>
      </c>
      <c r="E660">
        <v>278</v>
      </c>
      <c r="F660">
        <v>1145</v>
      </c>
      <c r="G660">
        <v>766</v>
      </c>
      <c r="H660">
        <v>3030</v>
      </c>
    </row>
    <row r="661" spans="1:8" x14ac:dyDescent="0.3">
      <c r="A661" s="3">
        <v>44856</v>
      </c>
      <c r="B661" s="1">
        <v>6234</v>
      </c>
      <c r="C661" s="1">
        <v>3553</v>
      </c>
      <c r="D661" s="1">
        <v>781</v>
      </c>
      <c r="E661">
        <v>284</v>
      </c>
      <c r="F661">
        <v>1173</v>
      </c>
      <c r="G661">
        <v>812</v>
      </c>
      <c r="H661">
        <v>3184</v>
      </c>
    </row>
    <row r="662" spans="1:8" x14ac:dyDescent="0.3">
      <c r="A662" s="3">
        <v>44857</v>
      </c>
      <c r="B662" s="1">
        <v>6806.9999999999991</v>
      </c>
      <c r="C662" s="1">
        <v>3811</v>
      </c>
      <c r="D662" s="1">
        <v>838</v>
      </c>
      <c r="E662">
        <v>305</v>
      </c>
      <c r="F662">
        <v>1258</v>
      </c>
      <c r="G662">
        <v>901</v>
      </c>
      <c r="H662">
        <v>3504.9999999999991</v>
      </c>
    </row>
    <row r="663" spans="1:8" x14ac:dyDescent="0.3">
      <c r="A663" s="3">
        <v>44858</v>
      </c>
      <c r="B663" s="1">
        <v>7648.9999999999991</v>
      </c>
      <c r="C663" s="1">
        <v>4206</v>
      </c>
      <c r="D663" s="1">
        <v>925</v>
      </c>
      <c r="E663">
        <v>336</v>
      </c>
      <c r="F663">
        <v>1389</v>
      </c>
      <c r="G663">
        <v>1028</v>
      </c>
      <c r="H663">
        <v>3970.9999999999991</v>
      </c>
    </row>
    <row r="664" spans="1:8" x14ac:dyDescent="0.3">
      <c r="A664" s="3">
        <v>44859</v>
      </c>
      <c r="B664" s="1">
        <v>8666</v>
      </c>
      <c r="C664" s="1">
        <v>4852</v>
      </c>
      <c r="D664" s="1">
        <v>1067</v>
      </c>
      <c r="E664">
        <v>388</v>
      </c>
      <c r="F664">
        <v>1602</v>
      </c>
      <c r="G664">
        <v>1147</v>
      </c>
      <c r="H664">
        <v>4462</v>
      </c>
    </row>
    <row r="665" spans="1:8" x14ac:dyDescent="0.3">
      <c r="A665" s="3">
        <v>44860</v>
      </c>
      <c r="B665" s="1">
        <v>9721</v>
      </c>
      <c r="C665" s="1">
        <v>5540</v>
      </c>
      <c r="D665" s="1">
        <v>1218</v>
      </c>
      <c r="E665">
        <v>443</v>
      </c>
      <c r="F665">
        <v>1829</v>
      </c>
      <c r="G665">
        <v>1266</v>
      </c>
      <c r="H665">
        <v>4965</v>
      </c>
    </row>
    <row r="666" spans="1:8" x14ac:dyDescent="0.3">
      <c r="A666" s="3">
        <v>44861</v>
      </c>
      <c r="B666" s="1">
        <v>10629</v>
      </c>
      <c r="C666" s="1">
        <v>6164</v>
      </c>
      <c r="D666" s="1">
        <v>1356</v>
      </c>
      <c r="E666">
        <v>493</v>
      </c>
      <c r="F666">
        <v>2035</v>
      </c>
      <c r="G666">
        <v>1362</v>
      </c>
      <c r="H666">
        <v>5383</v>
      </c>
    </row>
    <row r="667" spans="1:8" x14ac:dyDescent="0.3">
      <c r="A667" s="3">
        <v>44862</v>
      </c>
      <c r="B667" s="1">
        <v>11149</v>
      </c>
      <c r="C667" s="1">
        <v>6577</v>
      </c>
      <c r="D667" s="1">
        <v>1446</v>
      </c>
      <c r="E667">
        <v>526</v>
      </c>
      <c r="F667">
        <v>2171</v>
      </c>
      <c r="G667">
        <v>1406</v>
      </c>
      <c r="H667">
        <v>5600</v>
      </c>
    </row>
    <row r="668" spans="1:8" x14ac:dyDescent="0.3">
      <c r="A668" s="3">
        <v>44863</v>
      </c>
      <c r="B668" s="1">
        <v>10984</v>
      </c>
      <c r="C668" s="1">
        <v>6590</v>
      </c>
      <c r="D668" s="1">
        <v>1449</v>
      </c>
      <c r="E668">
        <v>527</v>
      </c>
      <c r="F668">
        <v>2176</v>
      </c>
      <c r="G668">
        <v>1361</v>
      </c>
      <c r="H668">
        <v>5471</v>
      </c>
    </row>
    <row r="669" spans="1:8" x14ac:dyDescent="0.3">
      <c r="A669" s="3">
        <v>44864</v>
      </c>
      <c r="B669" s="1">
        <v>9771</v>
      </c>
      <c r="C669" s="1">
        <v>5960</v>
      </c>
      <c r="D669" s="1">
        <v>1311</v>
      </c>
      <c r="E669">
        <v>477</v>
      </c>
      <c r="F669">
        <v>1967</v>
      </c>
      <c r="G669">
        <v>1190</v>
      </c>
      <c r="H669">
        <v>4826</v>
      </c>
    </row>
    <row r="670" spans="1:8" x14ac:dyDescent="0.3">
      <c r="A670" s="3">
        <v>44865</v>
      </c>
      <c r="B670" s="1">
        <v>5480</v>
      </c>
      <c r="C670" s="1">
        <v>4389</v>
      </c>
      <c r="D670" s="1">
        <v>965</v>
      </c>
      <c r="E670">
        <v>351</v>
      </c>
      <c r="F670">
        <v>1449</v>
      </c>
      <c r="G670">
        <v>447</v>
      </c>
      <c r="H670">
        <v>2268</v>
      </c>
    </row>
    <row r="671" spans="1:8" x14ac:dyDescent="0.3">
      <c r="A671" s="3">
        <v>44866</v>
      </c>
      <c r="B671" s="1">
        <v>1200</v>
      </c>
      <c r="C671" s="1">
        <v>800</v>
      </c>
      <c r="D671" s="1">
        <v>152</v>
      </c>
      <c r="E671">
        <v>155</v>
      </c>
      <c r="F671">
        <v>208</v>
      </c>
      <c r="G671">
        <v>177</v>
      </c>
      <c r="H671">
        <v>508</v>
      </c>
    </row>
    <row r="672" spans="1:8" x14ac:dyDescent="0.3">
      <c r="A672" s="3">
        <v>44867</v>
      </c>
      <c r="B672" s="1">
        <v>1300</v>
      </c>
      <c r="C672" s="1">
        <v>896</v>
      </c>
      <c r="D672" s="1">
        <v>170</v>
      </c>
      <c r="E672">
        <v>173</v>
      </c>
      <c r="F672">
        <v>234</v>
      </c>
      <c r="G672">
        <v>187</v>
      </c>
      <c r="H672">
        <v>536</v>
      </c>
    </row>
    <row r="673" spans="1:8" x14ac:dyDescent="0.3">
      <c r="A673" s="3">
        <v>44868</v>
      </c>
      <c r="B673" s="1">
        <v>1350</v>
      </c>
      <c r="C673" s="1">
        <v>942</v>
      </c>
      <c r="D673" s="1">
        <v>178</v>
      </c>
      <c r="E673">
        <v>182</v>
      </c>
      <c r="F673">
        <v>246</v>
      </c>
      <c r="G673">
        <v>193</v>
      </c>
      <c r="H673">
        <v>551</v>
      </c>
    </row>
    <row r="674" spans="1:8" x14ac:dyDescent="0.3">
      <c r="A674" s="3">
        <v>44869</v>
      </c>
      <c r="B674" s="1">
        <v>1300</v>
      </c>
      <c r="C674" s="1">
        <v>858</v>
      </c>
      <c r="D674" s="1">
        <v>163</v>
      </c>
      <c r="E674">
        <v>166</v>
      </c>
      <c r="F674">
        <v>224</v>
      </c>
      <c r="G674">
        <v>192</v>
      </c>
      <c r="H674">
        <v>555</v>
      </c>
    </row>
    <row r="675" spans="1:8" x14ac:dyDescent="0.3">
      <c r="A675" s="3">
        <v>44870</v>
      </c>
      <c r="B675" s="1">
        <v>1050</v>
      </c>
      <c r="C675" s="1">
        <v>703</v>
      </c>
      <c r="D675" s="1">
        <v>133</v>
      </c>
      <c r="E675">
        <v>136</v>
      </c>
      <c r="F675">
        <v>184</v>
      </c>
      <c r="G675">
        <v>153</v>
      </c>
      <c r="H675">
        <v>444</v>
      </c>
    </row>
    <row r="676" spans="1:8" x14ac:dyDescent="0.3">
      <c r="A676" s="3">
        <v>44871</v>
      </c>
      <c r="B676" s="1">
        <v>900</v>
      </c>
      <c r="C676" s="1">
        <v>612</v>
      </c>
      <c r="D676" s="1">
        <v>116</v>
      </c>
      <c r="E676">
        <v>118</v>
      </c>
      <c r="F676">
        <v>160</v>
      </c>
      <c r="G676">
        <v>131</v>
      </c>
      <c r="H676">
        <v>375</v>
      </c>
    </row>
    <row r="677" spans="1:8" x14ac:dyDescent="0.3">
      <c r="A677" s="3">
        <v>44872</v>
      </c>
      <c r="B677" s="1">
        <v>900</v>
      </c>
      <c r="C677" s="1">
        <v>621</v>
      </c>
      <c r="D677" s="1">
        <v>117</v>
      </c>
      <c r="E677">
        <v>120</v>
      </c>
      <c r="F677">
        <v>162</v>
      </c>
      <c r="G677">
        <v>129</v>
      </c>
      <c r="H677">
        <v>372</v>
      </c>
    </row>
    <row r="678" spans="1:8" x14ac:dyDescent="0.3">
      <c r="A678" s="3">
        <v>44873</v>
      </c>
      <c r="B678" s="1">
        <v>1100</v>
      </c>
      <c r="C678" s="1">
        <v>770</v>
      </c>
      <c r="D678" s="1">
        <v>146</v>
      </c>
      <c r="E678">
        <v>149</v>
      </c>
      <c r="F678">
        <v>201</v>
      </c>
      <c r="G678">
        <v>156</v>
      </c>
      <c r="H678">
        <v>448</v>
      </c>
    </row>
    <row r="679" spans="1:8" x14ac:dyDescent="0.3">
      <c r="A679" s="3">
        <v>44874</v>
      </c>
      <c r="B679" s="1">
        <v>1150</v>
      </c>
      <c r="C679" s="1">
        <v>816</v>
      </c>
      <c r="D679" s="1">
        <v>155</v>
      </c>
      <c r="E679">
        <v>158</v>
      </c>
      <c r="F679">
        <v>213</v>
      </c>
      <c r="G679">
        <v>161</v>
      </c>
      <c r="H679">
        <v>463</v>
      </c>
    </row>
    <row r="680" spans="1:8" x14ac:dyDescent="0.3">
      <c r="A680" s="3">
        <v>44875</v>
      </c>
      <c r="B680" s="1">
        <v>1100</v>
      </c>
      <c r="C680" s="1">
        <v>792</v>
      </c>
      <c r="D680" s="1">
        <v>150</v>
      </c>
      <c r="E680">
        <v>153</v>
      </c>
      <c r="F680">
        <v>207</v>
      </c>
      <c r="G680">
        <v>153</v>
      </c>
      <c r="H680">
        <v>437</v>
      </c>
    </row>
    <row r="681" spans="1:8" x14ac:dyDescent="0.3">
      <c r="A681" s="3">
        <v>44876</v>
      </c>
      <c r="B681" s="1">
        <v>1100</v>
      </c>
      <c r="C681" s="1">
        <v>803</v>
      </c>
      <c r="D681" s="1">
        <v>152</v>
      </c>
      <c r="E681">
        <v>155</v>
      </c>
      <c r="F681">
        <v>210</v>
      </c>
      <c r="G681">
        <v>151</v>
      </c>
      <c r="H681">
        <v>432</v>
      </c>
    </row>
    <row r="682" spans="1:8" x14ac:dyDescent="0.3">
      <c r="A682" s="3">
        <v>44877</v>
      </c>
      <c r="B682" s="1">
        <v>1200</v>
      </c>
      <c r="C682" s="1">
        <v>888</v>
      </c>
      <c r="D682" s="1">
        <v>168</v>
      </c>
      <c r="E682">
        <v>172</v>
      </c>
      <c r="F682">
        <v>232</v>
      </c>
      <c r="G682">
        <v>163</v>
      </c>
      <c r="H682">
        <v>465</v>
      </c>
    </row>
    <row r="683" spans="1:8" x14ac:dyDescent="0.3">
      <c r="A683" s="3">
        <v>44878</v>
      </c>
      <c r="B683" s="1">
        <v>1350</v>
      </c>
      <c r="C683" s="1">
        <v>1012</v>
      </c>
      <c r="D683" s="1">
        <v>192</v>
      </c>
      <c r="E683">
        <v>196</v>
      </c>
      <c r="F683">
        <v>264</v>
      </c>
      <c r="G683">
        <v>181</v>
      </c>
      <c r="H683">
        <v>517</v>
      </c>
    </row>
    <row r="684" spans="1:8" x14ac:dyDescent="0.3">
      <c r="A684" s="3">
        <v>44879</v>
      </c>
      <c r="B684" s="1">
        <v>1400</v>
      </c>
      <c r="C684" s="1">
        <v>1064</v>
      </c>
      <c r="D684" s="1">
        <v>202</v>
      </c>
      <c r="E684">
        <v>206</v>
      </c>
      <c r="F684">
        <v>277</v>
      </c>
      <c r="G684">
        <v>186</v>
      </c>
      <c r="H684">
        <v>529</v>
      </c>
    </row>
    <row r="685" spans="1:8" x14ac:dyDescent="0.3">
      <c r="A685" s="3">
        <v>44880</v>
      </c>
      <c r="B685" s="1">
        <v>1300</v>
      </c>
      <c r="C685" s="1">
        <v>1001</v>
      </c>
      <c r="D685" s="1">
        <v>190</v>
      </c>
      <c r="E685">
        <v>194</v>
      </c>
      <c r="F685">
        <v>261</v>
      </c>
      <c r="G685">
        <v>170</v>
      </c>
      <c r="H685">
        <v>485</v>
      </c>
    </row>
    <row r="686" spans="1:8" x14ac:dyDescent="0.3">
      <c r="A686" s="3">
        <v>44881</v>
      </c>
      <c r="B686" s="1">
        <v>1000</v>
      </c>
      <c r="C686" s="1">
        <v>780</v>
      </c>
      <c r="D686" s="1">
        <v>148</v>
      </c>
      <c r="E686">
        <v>151</v>
      </c>
      <c r="F686">
        <v>203</v>
      </c>
      <c r="G686">
        <v>130</v>
      </c>
      <c r="H686">
        <v>368</v>
      </c>
    </row>
    <row r="687" spans="1:8" x14ac:dyDescent="0.3">
      <c r="A687" s="3">
        <v>44882</v>
      </c>
      <c r="B687" s="1">
        <v>800</v>
      </c>
      <c r="C687" s="1">
        <v>632</v>
      </c>
      <c r="D687" s="1">
        <v>120</v>
      </c>
      <c r="E687">
        <v>122</v>
      </c>
      <c r="F687">
        <v>165</v>
      </c>
      <c r="G687">
        <v>103</v>
      </c>
      <c r="H687">
        <v>290</v>
      </c>
    </row>
    <row r="688" spans="1:8" x14ac:dyDescent="0.3">
      <c r="A688" s="3">
        <v>44883</v>
      </c>
      <c r="B688" s="1">
        <v>700</v>
      </c>
      <c r="C688" s="1">
        <v>560</v>
      </c>
      <c r="D688" s="1">
        <v>106</v>
      </c>
      <c r="E688">
        <v>108</v>
      </c>
      <c r="F688">
        <v>146</v>
      </c>
      <c r="G688">
        <v>89</v>
      </c>
      <c r="H688">
        <v>251</v>
      </c>
    </row>
    <row r="689" spans="1:8" x14ac:dyDescent="0.3">
      <c r="A689" s="3">
        <v>44884</v>
      </c>
      <c r="B689" s="1">
        <v>700</v>
      </c>
      <c r="C689" s="1">
        <v>567</v>
      </c>
      <c r="D689" s="1">
        <v>107</v>
      </c>
      <c r="E689">
        <v>110</v>
      </c>
      <c r="F689">
        <v>148</v>
      </c>
      <c r="G689">
        <v>87</v>
      </c>
      <c r="H689">
        <v>248</v>
      </c>
    </row>
    <row r="690" spans="1:8" x14ac:dyDescent="0.3">
      <c r="A690" s="3">
        <v>44885</v>
      </c>
      <c r="B690" s="1">
        <v>800</v>
      </c>
      <c r="C690" s="1">
        <v>656</v>
      </c>
      <c r="D690" s="1">
        <v>124</v>
      </c>
      <c r="E690">
        <v>127</v>
      </c>
      <c r="F690">
        <v>171</v>
      </c>
      <c r="G690">
        <v>99</v>
      </c>
      <c r="H690">
        <v>279</v>
      </c>
    </row>
    <row r="691" spans="1:8" x14ac:dyDescent="0.3">
      <c r="A691" s="3">
        <v>44886</v>
      </c>
      <c r="B691" s="1">
        <v>800</v>
      </c>
      <c r="C691" s="1">
        <v>664</v>
      </c>
      <c r="D691" s="1">
        <v>126</v>
      </c>
      <c r="E691">
        <v>128</v>
      </c>
      <c r="F691">
        <v>173</v>
      </c>
      <c r="G691">
        <v>98</v>
      </c>
      <c r="H691">
        <v>275</v>
      </c>
    </row>
    <row r="692" spans="1:8" x14ac:dyDescent="0.3">
      <c r="A692" s="3">
        <v>44887</v>
      </c>
      <c r="B692" s="1">
        <v>700</v>
      </c>
      <c r="C692" s="1">
        <v>588</v>
      </c>
      <c r="D692" s="1">
        <v>111</v>
      </c>
      <c r="E692">
        <v>114</v>
      </c>
      <c r="F692">
        <v>154</v>
      </c>
      <c r="G692">
        <v>84</v>
      </c>
      <c r="H692">
        <v>237</v>
      </c>
    </row>
    <row r="693" spans="1:8" x14ac:dyDescent="0.3">
      <c r="A693" s="3">
        <v>44888</v>
      </c>
      <c r="B693" s="1">
        <v>700</v>
      </c>
      <c r="C693" s="1">
        <v>595</v>
      </c>
      <c r="D693" s="1">
        <v>113</v>
      </c>
      <c r="E693">
        <v>115</v>
      </c>
      <c r="F693">
        <v>155</v>
      </c>
      <c r="G693">
        <v>83</v>
      </c>
      <c r="H693">
        <v>234</v>
      </c>
    </row>
    <row r="694" spans="1:8" x14ac:dyDescent="0.3">
      <c r="A694" s="3">
        <v>44889</v>
      </c>
      <c r="B694" s="1">
        <v>900</v>
      </c>
      <c r="C694" s="1">
        <v>774</v>
      </c>
      <c r="D694" s="1">
        <v>147</v>
      </c>
      <c r="E694">
        <v>150</v>
      </c>
      <c r="F694">
        <v>202</v>
      </c>
      <c r="G694">
        <v>105</v>
      </c>
      <c r="H694">
        <v>296</v>
      </c>
    </row>
    <row r="695" spans="1:8" x14ac:dyDescent="0.3">
      <c r="A695" s="3">
        <v>44890</v>
      </c>
      <c r="B695" s="1">
        <v>1100</v>
      </c>
      <c r="C695" s="1">
        <v>957</v>
      </c>
      <c r="D695" s="1">
        <v>181</v>
      </c>
      <c r="E695">
        <v>185</v>
      </c>
      <c r="F695">
        <v>250</v>
      </c>
      <c r="G695">
        <v>127</v>
      </c>
      <c r="H695">
        <v>357</v>
      </c>
    </row>
    <row r="696" spans="1:8" x14ac:dyDescent="0.3">
      <c r="A696" s="3">
        <v>44891</v>
      </c>
      <c r="B696" s="1">
        <v>1100</v>
      </c>
      <c r="C696" s="1">
        <v>968</v>
      </c>
      <c r="D696" s="1">
        <v>183</v>
      </c>
      <c r="E696">
        <v>187</v>
      </c>
      <c r="F696">
        <v>253</v>
      </c>
      <c r="G696">
        <v>126</v>
      </c>
      <c r="H696">
        <v>351</v>
      </c>
    </row>
    <row r="697" spans="1:8" x14ac:dyDescent="0.3">
      <c r="A697" s="3">
        <v>44892</v>
      </c>
      <c r="B697" s="1">
        <v>900</v>
      </c>
      <c r="C697" s="1">
        <v>801</v>
      </c>
      <c r="D697" s="1">
        <v>152</v>
      </c>
      <c r="E697">
        <v>155</v>
      </c>
      <c r="F697">
        <v>209</v>
      </c>
      <c r="G697">
        <v>101</v>
      </c>
      <c r="H697">
        <v>283</v>
      </c>
    </row>
    <row r="698" spans="1:8" x14ac:dyDescent="0.3">
      <c r="A698" s="3">
        <v>44893</v>
      </c>
      <c r="B698" s="1">
        <v>750</v>
      </c>
      <c r="C698" s="1">
        <v>660</v>
      </c>
      <c r="D698" s="1">
        <v>125</v>
      </c>
      <c r="E698">
        <v>128</v>
      </c>
      <c r="F698">
        <v>172</v>
      </c>
      <c r="G698">
        <v>85</v>
      </c>
      <c r="H698">
        <v>240</v>
      </c>
    </row>
    <row r="699" spans="1:8" x14ac:dyDescent="0.3">
      <c r="A699" s="3">
        <v>44894</v>
      </c>
      <c r="B699" s="1">
        <v>800</v>
      </c>
      <c r="C699" s="1">
        <v>696</v>
      </c>
      <c r="D699" s="1">
        <v>132</v>
      </c>
      <c r="E699">
        <v>134</v>
      </c>
      <c r="F699">
        <v>182</v>
      </c>
      <c r="G699">
        <v>93</v>
      </c>
      <c r="H699">
        <v>259</v>
      </c>
    </row>
    <row r="700" spans="1:8" x14ac:dyDescent="0.3">
      <c r="A700" s="3">
        <v>44895</v>
      </c>
      <c r="B700" s="1">
        <v>700</v>
      </c>
      <c r="C700" s="1">
        <v>602</v>
      </c>
      <c r="D700" s="1">
        <v>114</v>
      </c>
      <c r="E700">
        <v>116</v>
      </c>
      <c r="F700">
        <v>157</v>
      </c>
      <c r="G700">
        <v>82</v>
      </c>
      <c r="H700">
        <v>231</v>
      </c>
    </row>
    <row r="701" spans="1:8" x14ac:dyDescent="0.3">
      <c r="A701" s="3">
        <v>44896</v>
      </c>
      <c r="B701" s="1">
        <v>800</v>
      </c>
      <c r="C701" s="1">
        <v>680</v>
      </c>
      <c r="D701" s="1">
        <v>224</v>
      </c>
      <c r="E701">
        <v>59</v>
      </c>
      <c r="F701">
        <v>184</v>
      </c>
      <c r="G701">
        <v>59</v>
      </c>
      <c r="H701">
        <v>274</v>
      </c>
    </row>
    <row r="702" spans="1:8" x14ac:dyDescent="0.3">
      <c r="A702" s="3">
        <v>44897</v>
      </c>
      <c r="B702" s="1">
        <v>1030</v>
      </c>
      <c r="C702" s="1">
        <v>865</v>
      </c>
      <c r="D702" s="1">
        <v>285</v>
      </c>
      <c r="E702">
        <v>75</v>
      </c>
      <c r="F702">
        <v>234</v>
      </c>
      <c r="G702">
        <v>78</v>
      </c>
      <c r="H702">
        <v>358</v>
      </c>
    </row>
    <row r="703" spans="1:8" x14ac:dyDescent="0.3">
      <c r="A703" s="3">
        <v>44898</v>
      </c>
      <c r="B703" s="1">
        <v>1200</v>
      </c>
      <c r="C703" s="1">
        <v>996</v>
      </c>
      <c r="D703" s="1">
        <v>328</v>
      </c>
      <c r="E703">
        <v>86</v>
      </c>
      <c r="F703">
        <v>270</v>
      </c>
      <c r="G703">
        <v>94</v>
      </c>
      <c r="H703">
        <v>422</v>
      </c>
    </row>
    <row r="704" spans="1:8" x14ac:dyDescent="0.3">
      <c r="A704" s="3">
        <v>44899</v>
      </c>
      <c r="B704" s="1">
        <v>1350</v>
      </c>
      <c r="C704" s="1">
        <v>1107</v>
      </c>
      <c r="D704" s="1">
        <v>365</v>
      </c>
      <c r="E704">
        <v>96</v>
      </c>
      <c r="F704">
        <v>300</v>
      </c>
      <c r="G704">
        <v>107</v>
      </c>
      <c r="H704">
        <v>482</v>
      </c>
    </row>
    <row r="705" spans="1:8" x14ac:dyDescent="0.3">
      <c r="A705" s="3">
        <v>44900</v>
      </c>
      <c r="B705" s="1">
        <v>1470</v>
      </c>
      <c r="C705" s="1">
        <v>1190</v>
      </c>
      <c r="D705" s="1">
        <v>392</v>
      </c>
      <c r="E705">
        <v>103</v>
      </c>
      <c r="F705">
        <v>322</v>
      </c>
      <c r="G705">
        <v>121</v>
      </c>
      <c r="H705">
        <v>532</v>
      </c>
    </row>
    <row r="706" spans="1:8" x14ac:dyDescent="0.3">
      <c r="A706" s="3">
        <v>44901</v>
      </c>
      <c r="B706" s="1">
        <v>1550</v>
      </c>
      <c r="C706" s="1">
        <v>1240</v>
      </c>
      <c r="D706" s="1">
        <v>409</v>
      </c>
      <c r="E706">
        <v>108</v>
      </c>
      <c r="F706">
        <v>335</v>
      </c>
      <c r="G706">
        <v>130</v>
      </c>
      <c r="H706">
        <v>568</v>
      </c>
    </row>
    <row r="707" spans="1:8" x14ac:dyDescent="0.3">
      <c r="A707" s="3">
        <v>44902</v>
      </c>
      <c r="B707" s="1">
        <v>1590</v>
      </c>
      <c r="C707" s="1">
        <v>1256</v>
      </c>
      <c r="D707" s="1">
        <v>414</v>
      </c>
      <c r="E707">
        <v>109</v>
      </c>
      <c r="F707">
        <v>340</v>
      </c>
      <c r="G707">
        <v>137</v>
      </c>
      <c r="H707">
        <v>590</v>
      </c>
    </row>
    <row r="708" spans="1:8" x14ac:dyDescent="0.3">
      <c r="A708" s="3">
        <v>44903</v>
      </c>
      <c r="B708" s="1">
        <v>1600</v>
      </c>
      <c r="C708" s="1">
        <v>1248</v>
      </c>
      <c r="D708" s="1">
        <v>411</v>
      </c>
      <c r="E708">
        <v>108</v>
      </c>
      <c r="F708">
        <v>338</v>
      </c>
      <c r="G708">
        <v>142</v>
      </c>
      <c r="H708">
        <v>601</v>
      </c>
    </row>
    <row r="709" spans="1:8" x14ac:dyDescent="0.3">
      <c r="A709" s="3">
        <v>44904</v>
      </c>
      <c r="B709" s="1">
        <v>1590</v>
      </c>
      <c r="C709" s="1">
        <v>1224</v>
      </c>
      <c r="D709" s="1">
        <v>403</v>
      </c>
      <c r="E709">
        <v>106</v>
      </c>
      <c r="F709">
        <v>331</v>
      </c>
      <c r="G709">
        <v>144</v>
      </c>
      <c r="H709">
        <v>606</v>
      </c>
    </row>
    <row r="710" spans="1:8" x14ac:dyDescent="0.3">
      <c r="A710" s="3">
        <v>44905</v>
      </c>
      <c r="B710" s="1">
        <v>1550</v>
      </c>
      <c r="C710" s="1">
        <v>1178</v>
      </c>
      <c r="D710" s="1">
        <v>388</v>
      </c>
      <c r="E710">
        <v>102</v>
      </c>
      <c r="F710">
        <v>319</v>
      </c>
      <c r="G710">
        <v>144</v>
      </c>
      <c r="H710">
        <v>597</v>
      </c>
    </row>
    <row r="711" spans="1:8" x14ac:dyDescent="0.3">
      <c r="A711" s="3">
        <v>44906</v>
      </c>
      <c r="B711" s="1">
        <v>1470</v>
      </c>
      <c r="C711" s="1">
        <v>1102</v>
      </c>
      <c r="D711" s="1">
        <v>363</v>
      </c>
      <c r="E711">
        <v>96</v>
      </c>
      <c r="F711">
        <v>298</v>
      </c>
      <c r="G711">
        <v>139</v>
      </c>
      <c r="H711">
        <v>574</v>
      </c>
    </row>
    <row r="712" spans="1:8" x14ac:dyDescent="0.3">
      <c r="A712" s="3">
        <v>44907</v>
      </c>
      <c r="B712" s="1">
        <v>1380</v>
      </c>
      <c r="C712" s="1">
        <v>1021</v>
      </c>
      <c r="D712" s="1">
        <v>336</v>
      </c>
      <c r="E712">
        <v>88</v>
      </c>
      <c r="F712">
        <v>277</v>
      </c>
      <c r="G712">
        <v>133</v>
      </c>
      <c r="H712">
        <v>546</v>
      </c>
    </row>
    <row r="713" spans="1:8" x14ac:dyDescent="0.3">
      <c r="A713" s="3">
        <v>44908</v>
      </c>
      <c r="B713" s="1">
        <v>1290</v>
      </c>
      <c r="C713" s="1">
        <v>941</v>
      </c>
      <c r="D713" s="1">
        <v>310</v>
      </c>
      <c r="E713">
        <v>82</v>
      </c>
      <c r="F713">
        <v>255</v>
      </c>
      <c r="G713">
        <v>127</v>
      </c>
      <c r="H713">
        <v>516</v>
      </c>
    </row>
    <row r="714" spans="1:8" x14ac:dyDescent="0.3">
      <c r="A714" s="3">
        <v>44909</v>
      </c>
      <c r="B714" s="1">
        <v>1200</v>
      </c>
      <c r="C714" s="1">
        <v>864</v>
      </c>
      <c r="D714" s="1">
        <v>285</v>
      </c>
      <c r="E714">
        <v>75</v>
      </c>
      <c r="F714">
        <v>234</v>
      </c>
      <c r="G714">
        <v>121</v>
      </c>
      <c r="H714">
        <v>485</v>
      </c>
    </row>
    <row r="715" spans="1:8" x14ac:dyDescent="0.3">
      <c r="A715" s="3">
        <v>44910</v>
      </c>
      <c r="B715" s="1">
        <v>1100</v>
      </c>
      <c r="C715" s="1">
        <v>781</v>
      </c>
      <c r="D715" s="1">
        <v>257</v>
      </c>
      <c r="E715">
        <v>68</v>
      </c>
      <c r="F715">
        <v>212</v>
      </c>
      <c r="G715">
        <v>112</v>
      </c>
      <c r="H715">
        <v>451</v>
      </c>
    </row>
    <row r="716" spans="1:8" x14ac:dyDescent="0.3">
      <c r="A716" s="3">
        <v>44911</v>
      </c>
      <c r="B716" s="1">
        <v>1000</v>
      </c>
      <c r="C716" s="1">
        <v>700</v>
      </c>
      <c r="D716" s="1">
        <v>231</v>
      </c>
      <c r="E716">
        <v>61</v>
      </c>
      <c r="F716">
        <v>189</v>
      </c>
      <c r="G716">
        <v>105</v>
      </c>
      <c r="H716">
        <v>414</v>
      </c>
    </row>
    <row r="717" spans="1:8" x14ac:dyDescent="0.3">
      <c r="A717" s="3">
        <v>44912</v>
      </c>
      <c r="B717" s="1">
        <v>900</v>
      </c>
      <c r="C717" s="1">
        <v>621</v>
      </c>
      <c r="D717" s="1">
        <v>204</v>
      </c>
      <c r="E717">
        <v>54</v>
      </c>
      <c r="F717">
        <v>169</v>
      </c>
      <c r="G717">
        <v>95</v>
      </c>
      <c r="H717">
        <v>378</v>
      </c>
    </row>
    <row r="718" spans="1:8" x14ac:dyDescent="0.3">
      <c r="A718" s="3">
        <v>44913</v>
      </c>
      <c r="B718" s="1">
        <v>800</v>
      </c>
      <c r="C718" s="1">
        <v>544</v>
      </c>
      <c r="D718" s="1">
        <v>179</v>
      </c>
      <c r="E718">
        <v>47</v>
      </c>
      <c r="F718">
        <v>148</v>
      </c>
      <c r="G718">
        <v>87</v>
      </c>
      <c r="H718">
        <v>339</v>
      </c>
    </row>
    <row r="719" spans="1:8" x14ac:dyDescent="0.3">
      <c r="A719" s="3">
        <v>44914</v>
      </c>
      <c r="B719" s="1">
        <v>730</v>
      </c>
      <c r="C719" s="1">
        <v>489</v>
      </c>
      <c r="D719" s="1">
        <v>161</v>
      </c>
      <c r="E719">
        <v>42</v>
      </c>
      <c r="F719">
        <v>133</v>
      </c>
      <c r="G719">
        <v>81</v>
      </c>
      <c r="H719">
        <v>313</v>
      </c>
    </row>
    <row r="720" spans="1:8" x14ac:dyDescent="0.3">
      <c r="A720" s="3">
        <v>44915</v>
      </c>
      <c r="B720" s="1">
        <v>720</v>
      </c>
      <c r="C720" s="1">
        <v>475</v>
      </c>
      <c r="D720" s="1">
        <v>156</v>
      </c>
      <c r="E720">
        <v>41</v>
      </c>
      <c r="F720">
        <v>129</v>
      </c>
      <c r="G720">
        <v>81</v>
      </c>
      <c r="H720">
        <v>313</v>
      </c>
    </row>
    <row r="721" spans="1:8" x14ac:dyDescent="0.3">
      <c r="A721" s="3">
        <v>44916</v>
      </c>
      <c r="B721" s="1">
        <v>750</v>
      </c>
      <c r="C721" s="1">
        <v>487</v>
      </c>
      <c r="D721" s="1">
        <v>160</v>
      </c>
      <c r="E721">
        <v>42</v>
      </c>
      <c r="F721">
        <v>132</v>
      </c>
      <c r="G721">
        <v>86</v>
      </c>
      <c r="H721">
        <v>330</v>
      </c>
    </row>
    <row r="722" spans="1:8" x14ac:dyDescent="0.3">
      <c r="A722" s="3">
        <v>44917</v>
      </c>
      <c r="B722" s="1">
        <v>800</v>
      </c>
      <c r="C722" s="1">
        <v>512</v>
      </c>
      <c r="D722" s="1">
        <v>168</v>
      </c>
      <c r="E722">
        <v>44</v>
      </c>
      <c r="F722">
        <v>139</v>
      </c>
      <c r="G722">
        <v>94</v>
      </c>
      <c r="H722">
        <v>355</v>
      </c>
    </row>
    <row r="723" spans="1:8" x14ac:dyDescent="0.3">
      <c r="A723" s="3">
        <v>44918</v>
      </c>
      <c r="B723" s="1">
        <v>869.99999999999989</v>
      </c>
      <c r="C723" s="1">
        <v>548</v>
      </c>
      <c r="D723" s="1">
        <v>180</v>
      </c>
      <c r="E723">
        <v>48</v>
      </c>
      <c r="F723">
        <v>149</v>
      </c>
      <c r="G723">
        <v>103</v>
      </c>
      <c r="H723">
        <v>389.99999999999989</v>
      </c>
    </row>
    <row r="724" spans="1:8" x14ac:dyDescent="0.3">
      <c r="A724" s="3">
        <v>44919</v>
      </c>
      <c r="B724" s="1">
        <v>950</v>
      </c>
      <c r="C724" s="1">
        <v>589</v>
      </c>
      <c r="D724" s="1">
        <v>194</v>
      </c>
      <c r="E724">
        <v>51</v>
      </c>
      <c r="F724">
        <v>160</v>
      </c>
      <c r="G724">
        <v>115</v>
      </c>
      <c r="H724">
        <v>430</v>
      </c>
    </row>
    <row r="725" spans="1:8" x14ac:dyDescent="0.3">
      <c r="A725" s="3">
        <v>44920</v>
      </c>
      <c r="B725" s="1">
        <v>1040</v>
      </c>
      <c r="C725" s="1">
        <v>634</v>
      </c>
      <c r="D725" s="1">
        <v>209</v>
      </c>
      <c r="E725">
        <v>55</v>
      </c>
      <c r="F725">
        <v>172</v>
      </c>
      <c r="G725">
        <v>128</v>
      </c>
      <c r="H725">
        <v>476</v>
      </c>
    </row>
    <row r="726" spans="1:8" x14ac:dyDescent="0.3">
      <c r="A726" s="3">
        <v>44921</v>
      </c>
      <c r="B726" s="1">
        <v>1130</v>
      </c>
      <c r="C726" s="1">
        <v>678</v>
      </c>
      <c r="D726" s="1">
        <v>223</v>
      </c>
      <c r="E726">
        <v>59</v>
      </c>
      <c r="F726">
        <v>184</v>
      </c>
      <c r="G726">
        <v>142</v>
      </c>
      <c r="H726">
        <v>522</v>
      </c>
    </row>
    <row r="727" spans="1:8" x14ac:dyDescent="0.3">
      <c r="A727" s="3">
        <v>44922</v>
      </c>
      <c r="B727" s="1">
        <v>1200</v>
      </c>
      <c r="C727" s="1">
        <v>708</v>
      </c>
      <c r="D727" s="1">
        <v>233</v>
      </c>
      <c r="E727">
        <v>62</v>
      </c>
      <c r="F727">
        <v>192</v>
      </c>
      <c r="G727">
        <v>153</v>
      </c>
      <c r="H727">
        <v>560</v>
      </c>
    </row>
    <row r="728" spans="1:8" x14ac:dyDescent="0.3">
      <c r="A728" s="3">
        <v>44923</v>
      </c>
      <c r="B728" s="1">
        <v>1200</v>
      </c>
      <c r="C728" s="1">
        <v>696</v>
      </c>
      <c r="D728" s="1">
        <v>229</v>
      </c>
      <c r="E728">
        <v>60</v>
      </c>
      <c r="F728">
        <v>189</v>
      </c>
      <c r="G728">
        <v>156</v>
      </c>
      <c r="H728">
        <v>566</v>
      </c>
    </row>
    <row r="729" spans="1:8" x14ac:dyDescent="0.3">
      <c r="A729" s="3">
        <v>44924</v>
      </c>
      <c r="B729" s="1">
        <v>1100</v>
      </c>
      <c r="C729" s="1">
        <v>627</v>
      </c>
      <c r="D729" s="1">
        <v>206</v>
      </c>
      <c r="E729">
        <v>54</v>
      </c>
      <c r="F729">
        <v>170</v>
      </c>
      <c r="G729">
        <v>145</v>
      </c>
      <c r="H729">
        <v>525</v>
      </c>
    </row>
    <row r="730" spans="1:8" x14ac:dyDescent="0.3">
      <c r="A730" s="3">
        <v>44925</v>
      </c>
      <c r="B730" s="1">
        <v>850</v>
      </c>
      <c r="C730" s="1">
        <v>476</v>
      </c>
      <c r="D730" s="1">
        <v>157</v>
      </c>
      <c r="E730">
        <v>41</v>
      </c>
      <c r="F730">
        <v>129</v>
      </c>
      <c r="G730">
        <v>113</v>
      </c>
      <c r="H730">
        <v>410</v>
      </c>
    </row>
    <row r="731" spans="1:8" x14ac:dyDescent="0.3">
      <c r="A731" s="3">
        <v>44926</v>
      </c>
      <c r="B731" s="1">
        <v>500</v>
      </c>
      <c r="C731" s="1">
        <v>275</v>
      </c>
      <c r="D731" s="1">
        <v>90</v>
      </c>
      <c r="E731">
        <v>24</v>
      </c>
      <c r="F731">
        <v>75</v>
      </c>
      <c r="G731">
        <v>67</v>
      </c>
      <c r="H731">
        <v>244</v>
      </c>
    </row>
    <row r="732" spans="1:8" x14ac:dyDescent="0.3">
      <c r="A732" s="3">
        <v>44927</v>
      </c>
      <c r="B732" s="1">
        <v>2408</v>
      </c>
      <c r="C732" s="1">
        <v>1517</v>
      </c>
      <c r="D732" s="1">
        <v>227</v>
      </c>
      <c r="E732">
        <v>253</v>
      </c>
      <c r="F732">
        <v>456</v>
      </c>
      <c r="G732">
        <v>348</v>
      </c>
      <c r="H732">
        <v>1124</v>
      </c>
    </row>
    <row r="733" spans="1:8" x14ac:dyDescent="0.3">
      <c r="A733" s="3">
        <v>44928</v>
      </c>
      <c r="B733" s="1">
        <v>5480</v>
      </c>
      <c r="C733" s="1">
        <v>4389</v>
      </c>
      <c r="D733" s="1">
        <v>658</v>
      </c>
      <c r="E733">
        <v>732</v>
      </c>
      <c r="F733">
        <v>1317</v>
      </c>
      <c r="G733">
        <v>637</v>
      </c>
      <c r="H733">
        <v>2136</v>
      </c>
    </row>
    <row r="734" spans="1:8" x14ac:dyDescent="0.3">
      <c r="A734" s="3">
        <v>44929</v>
      </c>
      <c r="B734" s="1">
        <v>9771</v>
      </c>
      <c r="C734" s="1">
        <v>5960</v>
      </c>
      <c r="D734" s="1">
        <v>894</v>
      </c>
      <c r="E734">
        <v>994</v>
      </c>
      <c r="F734">
        <v>1788</v>
      </c>
      <c r="G734">
        <v>1448</v>
      </c>
      <c r="H734">
        <v>4647</v>
      </c>
    </row>
    <row r="735" spans="1:8" x14ac:dyDescent="0.3">
      <c r="A735" s="3">
        <v>44930</v>
      </c>
      <c r="B735" s="1">
        <v>10984</v>
      </c>
      <c r="C735" s="1">
        <v>6590</v>
      </c>
      <c r="D735" s="1">
        <v>988</v>
      </c>
      <c r="E735">
        <v>1098</v>
      </c>
      <c r="F735">
        <v>1978</v>
      </c>
      <c r="G735">
        <v>1647</v>
      </c>
      <c r="H735">
        <v>5273</v>
      </c>
    </row>
    <row r="736" spans="1:8" x14ac:dyDescent="0.3">
      <c r="A736" s="3">
        <v>44931</v>
      </c>
      <c r="B736" s="1">
        <v>11149</v>
      </c>
      <c r="C736" s="1">
        <v>6577</v>
      </c>
      <c r="D736" s="1">
        <v>986</v>
      </c>
      <c r="E736">
        <v>1096</v>
      </c>
      <c r="F736">
        <v>1974</v>
      </c>
      <c r="G736">
        <v>1691</v>
      </c>
      <c r="H736">
        <v>5402</v>
      </c>
    </row>
    <row r="737" spans="1:8" x14ac:dyDescent="0.3">
      <c r="A737" s="3">
        <v>44932</v>
      </c>
      <c r="B737" s="1">
        <v>10629</v>
      </c>
      <c r="C737" s="1">
        <v>6164</v>
      </c>
      <c r="D737" s="1">
        <v>924</v>
      </c>
      <c r="E737">
        <v>1028</v>
      </c>
      <c r="F737">
        <v>1850</v>
      </c>
      <c r="G737">
        <v>1629</v>
      </c>
      <c r="H737">
        <v>5198</v>
      </c>
    </row>
    <row r="738" spans="1:8" x14ac:dyDescent="0.3">
      <c r="A738" s="3">
        <v>44933</v>
      </c>
      <c r="B738" s="1">
        <v>9721</v>
      </c>
      <c r="C738" s="1">
        <v>5540</v>
      </c>
      <c r="D738" s="1">
        <v>831</v>
      </c>
      <c r="E738">
        <v>924</v>
      </c>
      <c r="F738">
        <v>1662</v>
      </c>
      <c r="G738">
        <v>1506</v>
      </c>
      <c r="H738">
        <v>4798</v>
      </c>
    </row>
    <row r="739" spans="1:8" x14ac:dyDescent="0.3">
      <c r="A739" s="3">
        <v>44934</v>
      </c>
      <c r="B739" s="1">
        <v>8666</v>
      </c>
      <c r="C739" s="1">
        <v>4852</v>
      </c>
      <c r="D739" s="1">
        <v>727</v>
      </c>
      <c r="E739">
        <v>809</v>
      </c>
      <c r="F739">
        <v>1456</v>
      </c>
      <c r="G739">
        <v>1357</v>
      </c>
      <c r="H739">
        <v>4317</v>
      </c>
    </row>
    <row r="740" spans="1:8" x14ac:dyDescent="0.3">
      <c r="A740" s="3">
        <v>44935</v>
      </c>
      <c r="B740" s="1">
        <v>7648.9999999999991</v>
      </c>
      <c r="C740" s="1">
        <v>4206</v>
      </c>
      <c r="D740" s="1">
        <v>630</v>
      </c>
      <c r="E740">
        <v>701</v>
      </c>
      <c r="F740">
        <v>1263</v>
      </c>
      <c r="G740">
        <v>1210</v>
      </c>
      <c r="H740">
        <v>3844.9999999999991</v>
      </c>
    </row>
    <row r="741" spans="1:8" x14ac:dyDescent="0.3">
      <c r="A741" s="3">
        <v>44936</v>
      </c>
      <c r="B741" s="1">
        <v>6806.9999999999991</v>
      </c>
      <c r="C741" s="1">
        <v>3811</v>
      </c>
      <c r="D741" s="1">
        <v>571</v>
      </c>
      <c r="E741">
        <v>635</v>
      </c>
      <c r="F741">
        <v>1144</v>
      </c>
      <c r="G741">
        <v>1066</v>
      </c>
      <c r="H741">
        <v>3390.9999999999991</v>
      </c>
    </row>
    <row r="742" spans="1:8" x14ac:dyDescent="0.3">
      <c r="A742" s="3">
        <v>44937</v>
      </c>
      <c r="B742" s="1">
        <v>6234</v>
      </c>
      <c r="C742" s="1">
        <v>3553</v>
      </c>
      <c r="D742" s="1">
        <v>532</v>
      </c>
      <c r="E742">
        <v>592</v>
      </c>
      <c r="F742">
        <v>1067</v>
      </c>
      <c r="G742">
        <v>966</v>
      </c>
      <c r="H742">
        <v>3077</v>
      </c>
    </row>
    <row r="743" spans="1:8" x14ac:dyDescent="0.3">
      <c r="A743" s="3">
        <v>44938</v>
      </c>
      <c r="B743" s="1">
        <v>5982</v>
      </c>
      <c r="C743" s="1">
        <v>3469</v>
      </c>
      <c r="D743" s="1">
        <v>520</v>
      </c>
      <c r="E743">
        <v>578</v>
      </c>
      <c r="F743">
        <v>1041</v>
      </c>
      <c r="G743">
        <v>917</v>
      </c>
      <c r="H743">
        <v>2926</v>
      </c>
    </row>
    <row r="744" spans="1:8" x14ac:dyDescent="0.3">
      <c r="A744" s="3">
        <v>44939</v>
      </c>
      <c r="B744" s="1">
        <v>6071</v>
      </c>
      <c r="C744" s="1">
        <v>3581</v>
      </c>
      <c r="D744" s="1">
        <v>537</v>
      </c>
      <c r="E744">
        <v>597</v>
      </c>
      <c r="F744">
        <v>1075</v>
      </c>
      <c r="G744">
        <v>920</v>
      </c>
      <c r="H744">
        <v>2942</v>
      </c>
    </row>
    <row r="745" spans="1:8" x14ac:dyDescent="0.3">
      <c r="A745" s="3">
        <v>44940</v>
      </c>
      <c r="B745" s="1">
        <v>6491</v>
      </c>
      <c r="C745" s="1">
        <v>3894</v>
      </c>
      <c r="D745" s="1">
        <v>584</v>
      </c>
      <c r="E745">
        <v>649</v>
      </c>
      <c r="F745">
        <v>1169</v>
      </c>
      <c r="G745">
        <v>973</v>
      </c>
      <c r="H745">
        <v>3116</v>
      </c>
    </row>
    <row r="746" spans="1:8" x14ac:dyDescent="0.3">
      <c r="A746" s="3">
        <v>44941</v>
      </c>
      <c r="B746" s="1">
        <v>7206</v>
      </c>
      <c r="C746" s="1">
        <v>4395</v>
      </c>
      <c r="D746" s="1">
        <v>659</v>
      </c>
      <c r="E746">
        <v>732</v>
      </c>
      <c r="F746">
        <v>1319</v>
      </c>
      <c r="G746">
        <v>1068</v>
      </c>
      <c r="H746">
        <v>3428</v>
      </c>
    </row>
    <row r="747" spans="1:8" x14ac:dyDescent="0.3">
      <c r="A747" s="3">
        <v>44942</v>
      </c>
      <c r="B747" s="1">
        <v>8161</v>
      </c>
      <c r="C747" s="1">
        <v>5059</v>
      </c>
      <c r="D747" s="1">
        <v>758</v>
      </c>
      <c r="E747">
        <v>843</v>
      </c>
      <c r="F747">
        <v>1519</v>
      </c>
      <c r="G747">
        <v>1196</v>
      </c>
      <c r="H747">
        <v>3845</v>
      </c>
    </row>
    <row r="748" spans="1:8" x14ac:dyDescent="0.3">
      <c r="A748" s="3">
        <v>44943</v>
      </c>
      <c r="B748" s="1">
        <v>9288</v>
      </c>
      <c r="C748" s="1">
        <v>5851</v>
      </c>
      <c r="D748" s="1">
        <v>877</v>
      </c>
      <c r="E748">
        <v>975</v>
      </c>
      <c r="F748">
        <v>1756</v>
      </c>
      <c r="G748">
        <v>1346</v>
      </c>
      <c r="H748">
        <v>4334</v>
      </c>
    </row>
    <row r="749" spans="1:8" x14ac:dyDescent="0.3">
      <c r="A749" s="3">
        <v>44944</v>
      </c>
      <c r="B749" s="1">
        <v>10504</v>
      </c>
      <c r="C749" s="1">
        <v>6722</v>
      </c>
      <c r="D749" s="1">
        <v>1008</v>
      </c>
      <c r="E749">
        <v>1120</v>
      </c>
      <c r="F749">
        <v>2017</v>
      </c>
      <c r="G749">
        <v>1505</v>
      </c>
      <c r="H749">
        <v>4854</v>
      </c>
    </row>
    <row r="750" spans="1:8" x14ac:dyDescent="0.3">
      <c r="A750" s="3">
        <v>44945</v>
      </c>
      <c r="B750" s="1">
        <v>11727</v>
      </c>
      <c r="C750" s="1">
        <v>7622</v>
      </c>
      <c r="D750" s="1">
        <v>1143</v>
      </c>
      <c r="E750">
        <v>1270</v>
      </c>
      <c r="F750">
        <v>2287</v>
      </c>
      <c r="G750">
        <v>1661</v>
      </c>
      <c r="H750">
        <v>5366</v>
      </c>
    </row>
    <row r="751" spans="1:8" x14ac:dyDescent="0.3">
      <c r="A751" s="3">
        <v>44946</v>
      </c>
      <c r="B751" s="1">
        <v>12868</v>
      </c>
      <c r="C751" s="1">
        <v>8492</v>
      </c>
      <c r="D751" s="1">
        <v>1273</v>
      </c>
      <c r="E751">
        <v>1416</v>
      </c>
      <c r="F751">
        <v>2548</v>
      </c>
      <c r="G751">
        <v>1801</v>
      </c>
      <c r="H751">
        <v>5830</v>
      </c>
    </row>
    <row r="752" spans="1:8" x14ac:dyDescent="0.3">
      <c r="A752" s="3">
        <v>44947</v>
      </c>
      <c r="B752" s="1">
        <v>13847.999999999998</v>
      </c>
      <c r="C752" s="1">
        <v>9278</v>
      </c>
      <c r="D752" s="1">
        <v>1391</v>
      </c>
      <c r="E752">
        <v>1546</v>
      </c>
      <c r="F752">
        <v>2784</v>
      </c>
      <c r="G752">
        <v>1915</v>
      </c>
      <c r="H752">
        <v>6211.9999999999982</v>
      </c>
    </row>
    <row r="753" spans="1:8" x14ac:dyDescent="0.3">
      <c r="A753" s="3">
        <v>44948</v>
      </c>
      <c r="B753" s="1">
        <v>14594</v>
      </c>
      <c r="C753" s="1">
        <v>9923</v>
      </c>
      <c r="D753" s="1">
        <v>1488</v>
      </c>
      <c r="E753">
        <v>1654</v>
      </c>
      <c r="F753">
        <v>2978</v>
      </c>
      <c r="G753">
        <v>1993</v>
      </c>
      <c r="H753">
        <v>6481</v>
      </c>
    </row>
    <row r="754" spans="1:8" x14ac:dyDescent="0.3">
      <c r="A754" s="3">
        <v>44949</v>
      </c>
      <c r="B754" s="1">
        <v>15047</v>
      </c>
      <c r="C754" s="1">
        <v>10382</v>
      </c>
      <c r="D754" s="1">
        <v>1557</v>
      </c>
      <c r="E754">
        <v>1730</v>
      </c>
      <c r="F754">
        <v>3115</v>
      </c>
      <c r="G754">
        <v>2031</v>
      </c>
      <c r="H754">
        <v>6614</v>
      </c>
    </row>
    <row r="755" spans="1:8" x14ac:dyDescent="0.3">
      <c r="A755" s="3">
        <v>44950</v>
      </c>
      <c r="B755" s="1">
        <v>15169.999999999998</v>
      </c>
      <c r="C755" s="1">
        <v>10619</v>
      </c>
      <c r="D755" s="1">
        <v>1592</v>
      </c>
      <c r="E755">
        <v>1770</v>
      </c>
      <c r="F755">
        <v>3187</v>
      </c>
      <c r="G755">
        <v>2021</v>
      </c>
      <c r="H755">
        <v>6599.9999999999982</v>
      </c>
    </row>
    <row r="756" spans="1:8" x14ac:dyDescent="0.3">
      <c r="A756" s="3">
        <v>44951</v>
      </c>
      <c r="B756" s="1">
        <v>14946</v>
      </c>
      <c r="C756" s="1">
        <v>10611</v>
      </c>
      <c r="D756" s="1">
        <v>1591</v>
      </c>
      <c r="E756">
        <v>1768</v>
      </c>
      <c r="F756">
        <v>3184</v>
      </c>
      <c r="G756">
        <v>1967</v>
      </c>
      <c r="H756">
        <v>6436</v>
      </c>
    </row>
    <row r="757" spans="1:8" x14ac:dyDescent="0.3">
      <c r="A757" s="3">
        <v>44952</v>
      </c>
      <c r="B757" s="1">
        <v>14388.999999999998</v>
      </c>
      <c r="C757" s="1">
        <v>10360</v>
      </c>
      <c r="D757" s="1">
        <v>1554</v>
      </c>
      <c r="E757">
        <v>1727</v>
      </c>
      <c r="F757">
        <v>3108</v>
      </c>
      <c r="G757">
        <v>1870</v>
      </c>
      <c r="H757">
        <v>6129.9999999999982</v>
      </c>
    </row>
    <row r="758" spans="1:8" x14ac:dyDescent="0.3">
      <c r="A758" s="3">
        <v>44953</v>
      </c>
      <c r="B758" s="1">
        <v>13547</v>
      </c>
      <c r="C758" s="1">
        <v>9889</v>
      </c>
      <c r="D758" s="1">
        <v>1483</v>
      </c>
      <c r="E758">
        <v>1648</v>
      </c>
      <c r="F758">
        <v>2967</v>
      </c>
      <c r="G758">
        <v>1738</v>
      </c>
      <c r="H758">
        <v>5711</v>
      </c>
    </row>
    <row r="759" spans="1:8" x14ac:dyDescent="0.3">
      <c r="A759" s="3">
        <v>44954</v>
      </c>
      <c r="B759" s="1">
        <v>12503</v>
      </c>
      <c r="C759" s="1">
        <v>9252</v>
      </c>
      <c r="D759" s="1">
        <v>1387</v>
      </c>
      <c r="E759">
        <v>1542</v>
      </c>
      <c r="F759">
        <v>2776</v>
      </c>
      <c r="G759">
        <v>1583</v>
      </c>
      <c r="H759">
        <v>5215</v>
      </c>
    </row>
    <row r="760" spans="1:8" x14ac:dyDescent="0.3">
      <c r="A760" s="3">
        <v>44955</v>
      </c>
      <c r="B760" s="1">
        <v>11387</v>
      </c>
      <c r="C760" s="1">
        <v>8540</v>
      </c>
      <c r="D760" s="1">
        <v>1281</v>
      </c>
      <c r="E760">
        <v>1424</v>
      </c>
      <c r="F760">
        <v>2562</v>
      </c>
      <c r="G760">
        <v>1422</v>
      </c>
      <c r="H760">
        <v>4698</v>
      </c>
    </row>
    <row r="761" spans="1:8" x14ac:dyDescent="0.3">
      <c r="A761" s="3">
        <v>44956</v>
      </c>
      <c r="B761" s="1">
        <v>10376</v>
      </c>
      <c r="C761" s="1">
        <v>7885</v>
      </c>
      <c r="D761" s="1">
        <v>1182</v>
      </c>
      <c r="E761">
        <v>1314</v>
      </c>
      <c r="F761">
        <v>2366</v>
      </c>
      <c r="G761">
        <v>1279</v>
      </c>
      <c r="H761">
        <v>4235</v>
      </c>
    </row>
    <row r="762" spans="1:8" x14ac:dyDescent="0.3">
      <c r="A762" s="3">
        <v>44957</v>
      </c>
      <c r="B762" s="1">
        <v>10720</v>
      </c>
      <c r="C762" s="1">
        <v>7414</v>
      </c>
      <c r="D762" s="1">
        <v>1112</v>
      </c>
      <c r="E762">
        <v>1236</v>
      </c>
      <c r="F762">
        <v>2225</v>
      </c>
      <c r="G762">
        <v>1443</v>
      </c>
      <c r="H762">
        <v>4704</v>
      </c>
    </row>
    <row r="763" spans="1:8" x14ac:dyDescent="0.3">
      <c r="A763" s="3">
        <v>44958</v>
      </c>
      <c r="B763" s="1">
        <v>20865</v>
      </c>
      <c r="C763" s="1">
        <v>16274</v>
      </c>
      <c r="D763" s="1">
        <v>4882</v>
      </c>
      <c r="E763">
        <v>1628</v>
      </c>
      <c r="F763">
        <v>4476</v>
      </c>
      <c r="G763">
        <v>1960</v>
      </c>
      <c r="H763">
        <v>7919</v>
      </c>
    </row>
    <row r="764" spans="1:8" x14ac:dyDescent="0.3">
      <c r="A764" s="3">
        <v>44959</v>
      </c>
      <c r="B764" s="1">
        <v>20859</v>
      </c>
      <c r="C764" s="1">
        <v>16478</v>
      </c>
      <c r="D764" s="1">
        <v>4943</v>
      </c>
      <c r="E764">
        <v>1648</v>
      </c>
      <c r="F764">
        <v>4532</v>
      </c>
      <c r="G764">
        <v>1918</v>
      </c>
      <c r="H764">
        <v>7818</v>
      </c>
    </row>
    <row r="765" spans="1:8" x14ac:dyDescent="0.3">
      <c r="A765" s="3">
        <v>44960</v>
      </c>
      <c r="B765" s="1">
        <v>19548</v>
      </c>
      <c r="C765" s="1">
        <v>15638</v>
      </c>
      <c r="D765" s="1">
        <v>4691</v>
      </c>
      <c r="E765">
        <v>1564</v>
      </c>
      <c r="F765">
        <v>4301</v>
      </c>
      <c r="G765">
        <v>1758</v>
      </c>
      <c r="H765">
        <v>7234</v>
      </c>
    </row>
    <row r="766" spans="1:8" x14ac:dyDescent="0.3">
      <c r="A766" s="3">
        <v>44961</v>
      </c>
      <c r="B766" s="1">
        <v>17611</v>
      </c>
      <c r="C766" s="1">
        <v>14264</v>
      </c>
      <c r="D766" s="1">
        <v>4279</v>
      </c>
      <c r="E766">
        <v>1426</v>
      </c>
      <c r="F766">
        <v>3923</v>
      </c>
      <c r="G766">
        <v>1549</v>
      </c>
      <c r="H766">
        <v>6434</v>
      </c>
    </row>
    <row r="767" spans="1:8" x14ac:dyDescent="0.3">
      <c r="A767" s="3">
        <v>44962</v>
      </c>
      <c r="B767" s="1">
        <v>15572.999999999998</v>
      </c>
      <c r="C767" s="1">
        <v>12769</v>
      </c>
      <c r="D767" s="1">
        <v>3830</v>
      </c>
      <c r="E767">
        <v>1277</v>
      </c>
      <c r="F767">
        <v>3512</v>
      </c>
      <c r="G767">
        <v>1339</v>
      </c>
      <c r="H767">
        <v>5614.9999999999982</v>
      </c>
    </row>
    <row r="768" spans="1:8" x14ac:dyDescent="0.3">
      <c r="A768" s="3">
        <v>44963</v>
      </c>
      <c r="B768" s="1">
        <v>13824</v>
      </c>
      <c r="C768" s="1">
        <v>11473</v>
      </c>
      <c r="D768" s="1">
        <v>3441</v>
      </c>
      <c r="E768">
        <v>1147</v>
      </c>
      <c r="F768">
        <v>3156</v>
      </c>
      <c r="G768">
        <v>1160</v>
      </c>
      <c r="H768">
        <v>4920</v>
      </c>
    </row>
    <row r="769" spans="1:8" x14ac:dyDescent="0.3">
      <c r="A769" s="3">
        <v>44964</v>
      </c>
      <c r="B769" s="1">
        <v>12624</v>
      </c>
      <c r="C769" s="1">
        <v>10604</v>
      </c>
      <c r="D769" s="1">
        <v>3181</v>
      </c>
      <c r="E769">
        <v>1060</v>
      </c>
      <c r="F769">
        <v>2917</v>
      </c>
      <c r="G769">
        <v>1035</v>
      </c>
      <c r="H769">
        <v>4431</v>
      </c>
    </row>
    <row r="770" spans="1:8" x14ac:dyDescent="0.3">
      <c r="A770" s="3">
        <v>44965</v>
      </c>
      <c r="B770" s="1">
        <v>12128</v>
      </c>
      <c r="C770" s="1">
        <v>10308</v>
      </c>
      <c r="D770" s="1">
        <v>3092</v>
      </c>
      <c r="E770">
        <v>1031</v>
      </c>
      <c r="F770">
        <v>2835</v>
      </c>
      <c r="G770">
        <v>970</v>
      </c>
      <c r="H770">
        <v>4200</v>
      </c>
    </row>
    <row r="771" spans="1:8" x14ac:dyDescent="0.3">
      <c r="A771" s="3">
        <v>44966</v>
      </c>
      <c r="B771" s="1">
        <v>12392</v>
      </c>
      <c r="C771" s="1">
        <v>10657</v>
      </c>
      <c r="D771" s="1">
        <v>3197</v>
      </c>
      <c r="E771">
        <v>1066</v>
      </c>
      <c r="F771">
        <v>2931</v>
      </c>
      <c r="G771">
        <v>965</v>
      </c>
      <c r="H771">
        <v>4233</v>
      </c>
    </row>
    <row r="772" spans="1:8" x14ac:dyDescent="0.3">
      <c r="A772" s="3">
        <v>44967</v>
      </c>
      <c r="B772" s="1">
        <v>13390</v>
      </c>
      <c r="C772" s="1">
        <v>11649</v>
      </c>
      <c r="D772" s="1">
        <v>3494</v>
      </c>
      <c r="E772">
        <v>1165</v>
      </c>
      <c r="F772">
        <v>3204</v>
      </c>
      <c r="G772">
        <v>1017</v>
      </c>
      <c r="H772">
        <v>4510</v>
      </c>
    </row>
    <row r="773" spans="1:8" x14ac:dyDescent="0.3">
      <c r="A773" s="3">
        <v>44968</v>
      </c>
      <c r="B773" s="1">
        <v>15031</v>
      </c>
      <c r="C773" s="1">
        <v>13227</v>
      </c>
      <c r="D773" s="1">
        <v>3968</v>
      </c>
      <c r="E773">
        <v>1323</v>
      </c>
      <c r="F773">
        <v>3638</v>
      </c>
      <c r="G773">
        <v>1112</v>
      </c>
      <c r="H773">
        <v>4990</v>
      </c>
    </row>
    <row r="774" spans="1:8" x14ac:dyDescent="0.3">
      <c r="A774" s="3">
        <v>44969</v>
      </c>
      <c r="B774" s="1">
        <v>17169</v>
      </c>
      <c r="C774" s="1">
        <v>15280</v>
      </c>
      <c r="D774" s="1">
        <v>4584</v>
      </c>
      <c r="E774">
        <v>1528</v>
      </c>
      <c r="F774">
        <v>4202</v>
      </c>
      <c r="G774">
        <v>1236</v>
      </c>
      <c r="H774">
        <v>5619</v>
      </c>
    </row>
    <row r="775" spans="1:8" x14ac:dyDescent="0.3">
      <c r="A775" s="3">
        <v>44970</v>
      </c>
      <c r="B775" s="1">
        <v>19618</v>
      </c>
      <c r="C775" s="1">
        <v>17263</v>
      </c>
      <c r="D775" s="1">
        <v>5178</v>
      </c>
      <c r="E775">
        <v>1726</v>
      </c>
      <c r="F775">
        <v>4748</v>
      </c>
      <c r="G775">
        <v>1451</v>
      </c>
      <c r="H775">
        <v>6515</v>
      </c>
    </row>
    <row r="776" spans="1:8" x14ac:dyDescent="0.3">
      <c r="A776" s="3">
        <v>44971</v>
      </c>
      <c r="B776" s="1">
        <v>22170</v>
      </c>
      <c r="C776" s="1">
        <v>19287</v>
      </c>
      <c r="D776" s="1">
        <v>5786</v>
      </c>
      <c r="E776">
        <v>1929</v>
      </c>
      <c r="F776">
        <v>5304</v>
      </c>
      <c r="G776">
        <v>1684</v>
      </c>
      <c r="H776">
        <v>7467</v>
      </c>
    </row>
    <row r="777" spans="1:8" x14ac:dyDescent="0.3">
      <c r="A777" s="3">
        <v>44972</v>
      </c>
      <c r="B777" s="1">
        <v>24603</v>
      </c>
      <c r="C777" s="1">
        <v>21158</v>
      </c>
      <c r="D777" s="1">
        <v>6347</v>
      </c>
      <c r="E777">
        <v>2116</v>
      </c>
      <c r="F777">
        <v>5819</v>
      </c>
      <c r="G777">
        <v>1918</v>
      </c>
      <c r="H777">
        <v>8403</v>
      </c>
    </row>
    <row r="778" spans="1:8" x14ac:dyDescent="0.3">
      <c r="A778" s="3">
        <v>44973</v>
      </c>
      <c r="B778" s="1">
        <v>26702</v>
      </c>
      <c r="C778" s="1">
        <v>22696</v>
      </c>
      <c r="D778" s="1">
        <v>6808</v>
      </c>
      <c r="E778">
        <v>2270</v>
      </c>
      <c r="F778">
        <v>6242</v>
      </c>
      <c r="G778">
        <v>2135</v>
      </c>
      <c r="H778">
        <v>9247</v>
      </c>
    </row>
    <row r="779" spans="1:8" x14ac:dyDescent="0.3">
      <c r="A779" s="3">
        <v>44974</v>
      </c>
      <c r="B779" s="1">
        <v>28268</v>
      </c>
      <c r="C779" s="1">
        <v>23745</v>
      </c>
      <c r="D779" s="1">
        <v>7123</v>
      </c>
      <c r="E779">
        <v>2374</v>
      </c>
      <c r="F779">
        <v>6531</v>
      </c>
      <c r="G779">
        <v>2317</v>
      </c>
      <c r="H779">
        <v>9923</v>
      </c>
    </row>
    <row r="780" spans="1:8" x14ac:dyDescent="0.3">
      <c r="A780" s="3">
        <v>44975</v>
      </c>
      <c r="B780" s="1">
        <v>29135.000000000004</v>
      </c>
      <c r="C780" s="1">
        <v>24182</v>
      </c>
      <c r="D780" s="1">
        <v>7254</v>
      </c>
      <c r="E780">
        <v>2418</v>
      </c>
      <c r="F780">
        <v>6651</v>
      </c>
      <c r="G780">
        <v>2447</v>
      </c>
      <c r="H780">
        <v>10365.000000000004</v>
      </c>
    </row>
    <row r="781" spans="1:8" x14ac:dyDescent="0.3">
      <c r="A781" s="3">
        <v>44976</v>
      </c>
      <c r="B781" s="1">
        <v>29181</v>
      </c>
      <c r="C781" s="1">
        <v>23928</v>
      </c>
      <c r="D781" s="1">
        <v>7178</v>
      </c>
      <c r="E781">
        <v>2393</v>
      </c>
      <c r="F781">
        <v>6581</v>
      </c>
      <c r="G781">
        <v>2509</v>
      </c>
      <c r="H781">
        <v>10520</v>
      </c>
    </row>
    <row r="782" spans="1:8" x14ac:dyDescent="0.3">
      <c r="A782" s="3">
        <v>44977</v>
      </c>
      <c r="B782" s="1">
        <v>28349</v>
      </c>
      <c r="C782" s="1">
        <v>22962</v>
      </c>
      <c r="D782" s="1">
        <v>6888</v>
      </c>
      <c r="E782">
        <v>2296</v>
      </c>
      <c r="F782">
        <v>6315</v>
      </c>
      <c r="G782">
        <v>2494</v>
      </c>
      <c r="H782">
        <v>10356</v>
      </c>
    </row>
    <row r="783" spans="1:8" x14ac:dyDescent="0.3">
      <c r="A783" s="3">
        <v>44978</v>
      </c>
      <c r="B783" s="1">
        <v>26652.999999999996</v>
      </c>
      <c r="C783" s="1">
        <v>21322</v>
      </c>
      <c r="D783" s="1">
        <v>6396</v>
      </c>
      <c r="E783">
        <v>2132</v>
      </c>
      <c r="F783">
        <v>5864</v>
      </c>
      <c r="G783">
        <v>2398</v>
      </c>
      <c r="H783">
        <v>9862.9999999999964</v>
      </c>
    </row>
    <row r="784" spans="1:8" x14ac:dyDescent="0.3">
      <c r="A784" s="3">
        <v>44979</v>
      </c>
      <c r="B784" s="1">
        <v>24198</v>
      </c>
      <c r="C784" s="1">
        <v>19116</v>
      </c>
      <c r="D784" s="1">
        <v>5734</v>
      </c>
      <c r="E784">
        <v>1912</v>
      </c>
      <c r="F784">
        <v>5258</v>
      </c>
      <c r="G784">
        <v>2225</v>
      </c>
      <c r="H784">
        <v>9069</v>
      </c>
    </row>
    <row r="785" spans="1:8" x14ac:dyDescent="0.3">
      <c r="A785" s="3">
        <v>44980</v>
      </c>
      <c r="B785" s="1">
        <v>21191</v>
      </c>
      <c r="C785" s="1">
        <v>16528</v>
      </c>
      <c r="D785" s="1">
        <v>4958</v>
      </c>
      <c r="E785">
        <v>1653</v>
      </c>
      <c r="F785">
        <v>4546</v>
      </c>
      <c r="G785">
        <v>1991</v>
      </c>
      <c r="H785">
        <v>8043</v>
      </c>
    </row>
    <row r="786" spans="1:8" x14ac:dyDescent="0.3">
      <c r="A786" s="3">
        <v>44981</v>
      </c>
      <c r="B786" s="1">
        <v>17957</v>
      </c>
      <c r="C786" s="1">
        <v>13826</v>
      </c>
      <c r="D786" s="1">
        <v>4147</v>
      </c>
      <c r="E786">
        <v>1382</v>
      </c>
      <c r="F786">
        <v>3803</v>
      </c>
      <c r="G786">
        <v>1723</v>
      </c>
      <c r="H786">
        <v>6902</v>
      </c>
    </row>
    <row r="787" spans="1:8" x14ac:dyDescent="0.3">
      <c r="A787" s="3">
        <v>44982</v>
      </c>
      <c r="B787" s="1">
        <v>14955.000000000002</v>
      </c>
      <c r="C787" s="1">
        <v>11365</v>
      </c>
      <c r="D787" s="1">
        <v>3409</v>
      </c>
      <c r="E787">
        <v>1136</v>
      </c>
      <c r="F787">
        <v>3126</v>
      </c>
      <c r="G787">
        <v>1465</v>
      </c>
      <c r="H787">
        <v>5819.0000000000018</v>
      </c>
    </row>
    <row r="788" spans="1:8" x14ac:dyDescent="0.3">
      <c r="A788" s="3">
        <v>44983</v>
      </c>
      <c r="B788" s="1">
        <v>12787</v>
      </c>
      <c r="C788" s="1">
        <v>9590</v>
      </c>
      <c r="D788" s="1">
        <v>2877</v>
      </c>
      <c r="E788">
        <v>959</v>
      </c>
      <c r="F788">
        <v>2638</v>
      </c>
      <c r="G788">
        <v>1278</v>
      </c>
      <c r="H788">
        <v>5035</v>
      </c>
    </row>
    <row r="789" spans="1:8" x14ac:dyDescent="0.3">
      <c r="A789" s="3">
        <v>44984</v>
      </c>
      <c r="B789" s="1">
        <v>12216</v>
      </c>
      <c r="C789" s="1">
        <v>9039</v>
      </c>
      <c r="D789" s="1">
        <v>2711</v>
      </c>
      <c r="E789">
        <v>904</v>
      </c>
      <c r="F789">
        <v>2487</v>
      </c>
      <c r="G789">
        <v>1245</v>
      </c>
      <c r="H789">
        <v>4869</v>
      </c>
    </row>
    <row r="790" spans="1:8" x14ac:dyDescent="0.3">
      <c r="A790" s="3">
        <v>44985</v>
      </c>
      <c r="B790" s="1">
        <v>14181</v>
      </c>
      <c r="C790" s="1">
        <v>10352</v>
      </c>
      <c r="D790" s="1">
        <v>3105</v>
      </c>
      <c r="E790">
        <v>1035</v>
      </c>
      <c r="F790">
        <v>2848</v>
      </c>
      <c r="G790">
        <v>1474</v>
      </c>
      <c r="H790">
        <v>5719</v>
      </c>
    </row>
    <row r="791" spans="1:8" x14ac:dyDescent="0.3">
      <c r="A791" s="3">
        <v>44986</v>
      </c>
      <c r="B791" s="1">
        <v>700</v>
      </c>
      <c r="C791" s="1">
        <v>602</v>
      </c>
      <c r="D791" s="1">
        <v>60</v>
      </c>
      <c r="E791">
        <v>160</v>
      </c>
      <c r="F791">
        <v>151</v>
      </c>
      <c r="G791">
        <v>104</v>
      </c>
      <c r="H791">
        <v>225</v>
      </c>
    </row>
    <row r="792" spans="1:8" x14ac:dyDescent="0.3">
      <c r="A792" s="3">
        <v>44987</v>
      </c>
      <c r="B792" s="1">
        <v>700</v>
      </c>
      <c r="C792" s="1">
        <v>602</v>
      </c>
      <c r="D792" s="1">
        <v>60</v>
      </c>
      <c r="E792">
        <v>160</v>
      </c>
      <c r="F792">
        <v>151</v>
      </c>
      <c r="G792">
        <v>104</v>
      </c>
      <c r="H792">
        <v>225</v>
      </c>
    </row>
    <row r="793" spans="1:8" x14ac:dyDescent="0.3">
      <c r="A793" s="3">
        <v>44988</v>
      </c>
      <c r="B793" s="1">
        <v>700</v>
      </c>
      <c r="C793" s="1">
        <v>602</v>
      </c>
      <c r="D793" s="1">
        <v>60</v>
      </c>
      <c r="E793">
        <v>160</v>
      </c>
      <c r="F793">
        <v>151</v>
      </c>
      <c r="G793">
        <v>104</v>
      </c>
      <c r="H793">
        <v>225</v>
      </c>
    </row>
    <row r="794" spans="1:8" x14ac:dyDescent="0.3">
      <c r="A794" s="3">
        <v>44989</v>
      </c>
      <c r="B794" s="1">
        <v>800</v>
      </c>
      <c r="C794" s="1">
        <v>696</v>
      </c>
      <c r="D794" s="1">
        <v>69</v>
      </c>
      <c r="E794">
        <v>186</v>
      </c>
      <c r="F794">
        <v>175</v>
      </c>
      <c r="G794">
        <v>118</v>
      </c>
      <c r="H794">
        <v>252</v>
      </c>
    </row>
    <row r="795" spans="1:8" x14ac:dyDescent="0.3">
      <c r="A795" s="3">
        <v>44990</v>
      </c>
      <c r="B795" s="1">
        <v>750</v>
      </c>
      <c r="C795" s="1">
        <v>660</v>
      </c>
      <c r="D795" s="1">
        <v>66</v>
      </c>
      <c r="E795">
        <v>176</v>
      </c>
      <c r="F795">
        <v>165</v>
      </c>
      <c r="G795">
        <v>110</v>
      </c>
      <c r="H795">
        <v>233</v>
      </c>
    </row>
    <row r="796" spans="1:8" x14ac:dyDescent="0.3">
      <c r="A796" s="3">
        <v>44991</v>
      </c>
      <c r="B796" s="1">
        <v>900</v>
      </c>
      <c r="C796" s="1">
        <v>801</v>
      </c>
      <c r="D796" s="1">
        <v>80</v>
      </c>
      <c r="E796">
        <v>214</v>
      </c>
      <c r="F796">
        <v>201</v>
      </c>
      <c r="G796">
        <v>130</v>
      </c>
      <c r="H796">
        <v>275</v>
      </c>
    </row>
    <row r="797" spans="1:8" x14ac:dyDescent="0.3">
      <c r="A797" s="3">
        <v>44992</v>
      </c>
      <c r="B797" s="1">
        <v>1100</v>
      </c>
      <c r="C797" s="1">
        <v>968</v>
      </c>
      <c r="D797" s="1">
        <v>96</v>
      </c>
      <c r="E797">
        <v>258</v>
      </c>
      <c r="F797">
        <v>243</v>
      </c>
      <c r="G797">
        <v>162</v>
      </c>
      <c r="H797">
        <v>341</v>
      </c>
    </row>
    <row r="798" spans="1:8" x14ac:dyDescent="0.3">
      <c r="A798" s="3">
        <v>44993</v>
      </c>
      <c r="B798" s="1">
        <v>1100</v>
      </c>
      <c r="C798" s="1">
        <v>957</v>
      </c>
      <c r="D798" s="1">
        <v>95</v>
      </c>
      <c r="E798">
        <v>255</v>
      </c>
      <c r="F798">
        <v>240</v>
      </c>
      <c r="G798">
        <v>162</v>
      </c>
      <c r="H798">
        <v>348</v>
      </c>
    </row>
    <row r="799" spans="1:8" x14ac:dyDescent="0.3">
      <c r="A799" s="3">
        <v>44994</v>
      </c>
      <c r="B799" s="1">
        <v>900</v>
      </c>
      <c r="C799" s="1">
        <v>774</v>
      </c>
      <c r="D799" s="1">
        <v>77</v>
      </c>
      <c r="E799">
        <v>206</v>
      </c>
      <c r="F799">
        <v>194</v>
      </c>
      <c r="G799">
        <v>134</v>
      </c>
      <c r="H799">
        <v>289</v>
      </c>
    </row>
    <row r="800" spans="1:8" x14ac:dyDescent="0.3">
      <c r="A800" s="3">
        <v>44995</v>
      </c>
      <c r="B800" s="1">
        <v>700</v>
      </c>
      <c r="C800" s="1">
        <v>595</v>
      </c>
      <c r="D800" s="1">
        <v>59</v>
      </c>
      <c r="E800">
        <v>159</v>
      </c>
      <c r="F800">
        <v>149</v>
      </c>
      <c r="G800">
        <v>105</v>
      </c>
      <c r="H800">
        <v>228</v>
      </c>
    </row>
    <row r="801" spans="1:8" x14ac:dyDescent="0.3">
      <c r="A801" s="3">
        <v>44996</v>
      </c>
      <c r="B801" s="1">
        <v>700</v>
      </c>
      <c r="C801" s="1">
        <v>588</v>
      </c>
      <c r="D801" s="1">
        <v>58</v>
      </c>
      <c r="E801">
        <v>157</v>
      </c>
      <c r="F801">
        <v>148</v>
      </c>
      <c r="G801">
        <v>106</v>
      </c>
      <c r="H801">
        <v>231</v>
      </c>
    </row>
    <row r="802" spans="1:8" x14ac:dyDescent="0.3">
      <c r="A802" s="3">
        <v>44997</v>
      </c>
      <c r="B802" s="1">
        <v>800</v>
      </c>
      <c r="C802" s="1">
        <v>664</v>
      </c>
      <c r="D802" s="1">
        <v>66</v>
      </c>
      <c r="E802">
        <v>177</v>
      </c>
      <c r="F802">
        <v>167</v>
      </c>
      <c r="G802">
        <v>122</v>
      </c>
      <c r="H802">
        <v>268</v>
      </c>
    </row>
    <row r="803" spans="1:8" x14ac:dyDescent="0.3">
      <c r="A803" s="3">
        <v>44998</v>
      </c>
      <c r="B803" s="1">
        <v>800</v>
      </c>
      <c r="C803" s="1">
        <v>656</v>
      </c>
      <c r="D803" s="1">
        <v>65</v>
      </c>
      <c r="E803">
        <v>175</v>
      </c>
      <c r="F803">
        <v>165</v>
      </c>
      <c r="G803">
        <v>123</v>
      </c>
      <c r="H803">
        <v>272</v>
      </c>
    </row>
    <row r="804" spans="1:8" x14ac:dyDescent="0.3">
      <c r="A804" s="3">
        <v>44999</v>
      </c>
      <c r="B804" s="1">
        <v>700</v>
      </c>
      <c r="C804" s="1">
        <v>567</v>
      </c>
      <c r="D804" s="1">
        <v>56</v>
      </c>
      <c r="E804">
        <v>151</v>
      </c>
      <c r="F804">
        <v>143</v>
      </c>
      <c r="G804">
        <v>108</v>
      </c>
      <c r="H804">
        <v>242</v>
      </c>
    </row>
    <row r="805" spans="1:8" x14ac:dyDescent="0.3">
      <c r="A805" s="3">
        <v>45000</v>
      </c>
      <c r="B805" s="1">
        <v>700</v>
      </c>
      <c r="C805" s="1">
        <v>560</v>
      </c>
      <c r="D805" s="1">
        <v>56</v>
      </c>
      <c r="E805">
        <v>150</v>
      </c>
      <c r="F805">
        <v>140</v>
      </c>
      <c r="G805">
        <v>109</v>
      </c>
      <c r="H805">
        <v>245</v>
      </c>
    </row>
    <row r="806" spans="1:8" x14ac:dyDescent="0.3">
      <c r="A806" s="3">
        <v>45001</v>
      </c>
      <c r="B806" s="1">
        <v>800</v>
      </c>
      <c r="C806" s="1">
        <v>632</v>
      </c>
      <c r="D806" s="1">
        <v>63</v>
      </c>
      <c r="E806">
        <v>168</v>
      </c>
      <c r="F806">
        <v>159</v>
      </c>
      <c r="G806">
        <v>126</v>
      </c>
      <c r="H806">
        <v>284</v>
      </c>
    </row>
    <row r="807" spans="1:8" x14ac:dyDescent="0.3">
      <c r="A807" s="3">
        <v>45002</v>
      </c>
      <c r="B807" s="1">
        <v>1000</v>
      </c>
      <c r="C807" s="1">
        <v>780</v>
      </c>
      <c r="D807" s="1">
        <v>78</v>
      </c>
      <c r="E807">
        <v>208</v>
      </c>
      <c r="F807">
        <v>195</v>
      </c>
      <c r="G807">
        <v>159</v>
      </c>
      <c r="H807">
        <v>360</v>
      </c>
    </row>
    <row r="808" spans="1:8" x14ac:dyDescent="0.3">
      <c r="A808" s="3">
        <v>45003</v>
      </c>
      <c r="B808" s="1">
        <v>1300</v>
      </c>
      <c r="C808" s="1">
        <v>1001</v>
      </c>
      <c r="D808" s="1">
        <v>100</v>
      </c>
      <c r="E808">
        <v>267</v>
      </c>
      <c r="F808">
        <v>251</v>
      </c>
      <c r="G808">
        <v>207</v>
      </c>
      <c r="H808">
        <v>475</v>
      </c>
    </row>
    <row r="809" spans="1:8" x14ac:dyDescent="0.3">
      <c r="A809" s="3">
        <v>45004</v>
      </c>
      <c r="B809" s="1">
        <v>1400</v>
      </c>
      <c r="C809" s="1">
        <v>1064</v>
      </c>
      <c r="D809" s="1">
        <v>106</v>
      </c>
      <c r="E809">
        <v>284</v>
      </c>
      <c r="F809">
        <v>267</v>
      </c>
      <c r="G809">
        <v>225</v>
      </c>
      <c r="H809">
        <v>518</v>
      </c>
    </row>
    <row r="810" spans="1:8" x14ac:dyDescent="0.3">
      <c r="A810" s="3">
        <v>45005</v>
      </c>
      <c r="B810" s="1">
        <v>1350</v>
      </c>
      <c r="C810" s="1">
        <v>1012</v>
      </c>
      <c r="D810" s="1">
        <v>101</v>
      </c>
      <c r="E810">
        <v>270</v>
      </c>
      <c r="F810">
        <v>254</v>
      </c>
      <c r="G810">
        <v>218</v>
      </c>
      <c r="H810">
        <v>507</v>
      </c>
    </row>
    <row r="811" spans="1:8" x14ac:dyDescent="0.3">
      <c r="A811" s="3">
        <v>45006</v>
      </c>
      <c r="B811" s="1">
        <v>1200</v>
      </c>
      <c r="C811" s="1">
        <v>888</v>
      </c>
      <c r="D811" s="1">
        <v>88</v>
      </c>
      <c r="E811">
        <v>237</v>
      </c>
      <c r="F811">
        <v>223</v>
      </c>
      <c r="G811">
        <v>196</v>
      </c>
      <c r="H811">
        <v>456</v>
      </c>
    </row>
    <row r="812" spans="1:8" x14ac:dyDescent="0.3">
      <c r="A812" s="3">
        <v>45007</v>
      </c>
      <c r="B812" s="1">
        <v>1100</v>
      </c>
      <c r="C812" s="1">
        <v>803</v>
      </c>
      <c r="D812" s="1">
        <v>80</v>
      </c>
      <c r="E812">
        <v>214</v>
      </c>
      <c r="F812">
        <v>201</v>
      </c>
      <c r="G812">
        <v>181</v>
      </c>
      <c r="H812">
        <v>424</v>
      </c>
    </row>
    <row r="813" spans="1:8" x14ac:dyDescent="0.3">
      <c r="A813" s="3">
        <v>45008</v>
      </c>
      <c r="B813" s="1">
        <v>1100</v>
      </c>
      <c r="C813" s="1">
        <v>792</v>
      </c>
      <c r="D813" s="1">
        <v>79</v>
      </c>
      <c r="E813">
        <v>211</v>
      </c>
      <c r="F813">
        <v>199</v>
      </c>
      <c r="G813">
        <v>182</v>
      </c>
      <c r="H813">
        <v>429</v>
      </c>
    </row>
    <row r="814" spans="1:8" x14ac:dyDescent="0.3">
      <c r="A814" s="3">
        <v>45009</v>
      </c>
      <c r="B814" s="1">
        <v>1150</v>
      </c>
      <c r="C814" s="1">
        <v>816</v>
      </c>
      <c r="D814" s="1">
        <v>81</v>
      </c>
      <c r="E814">
        <v>218</v>
      </c>
      <c r="F814">
        <v>205</v>
      </c>
      <c r="G814">
        <v>191</v>
      </c>
      <c r="H814">
        <v>455</v>
      </c>
    </row>
    <row r="815" spans="1:8" x14ac:dyDescent="0.3">
      <c r="A815" s="3">
        <v>45010</v>
      </c>
      <c r="B815" s="1">
        <v>1100</v>
      </c>
      <c r="C815" s="1">
        <v>770</v>
      </c>
      <c r="D815" s="1">
        <v>77</v>
      </c>
      <c r="E815">
        <v>206</v>
      </c>
      <c r="F815">
        <v>193</v>
      </c>
      <c r="G815">
        <v>184</v>
      </c>
      <c r="H815">
        <v>440</v>
      </c>
    </row>
    <row r="816" spans="1:8" x14ac:dyDescent="0.3">
      <c r="A816" s="3">
        <v>45011</v>
      </c>
      <c r="B816" s="1">
        <v>900</v>
      </c>
      <c r="C816" s="1">
        <v>621</v>
      </c>
      <c r="D816" s="1">
        <v>62</v>
      </c>
      <c r="E816">
        <v>166</v>
      </c>
      <c r="F816">
        <v>156</v>
      </c>
      <c r="G816">
        <v>151</v>
      </c>
      <c r="H816">
        <v>365</v>
      </c>
    </row>
    <row r="817" spans="1:8" x14ac:dyDescent="0.3">
      <c r="A817" s="3">
        <v>45012</v>
      </c>
      <c r="B817" s="1">
        <v>900</v>
      </c>
      <c r="C817" s="1">
        <v>612</v>
      </c>
      <c r="D817" s="1">
        <v>61</v>
      </c>
      <c r="E817">
        <v>163</v>
      </c>
      <c r="F817">
        <v>154</v>
      </c>
      <c r="G817">
        <v>153</v>
      </c>
      <c r="H817">
        <v>369</v>
      </c>
    </row>
    <row r="818" spans="1:8" x14ac:dyDescent="0.3">
      <c r="A818" s="3">
        <v>45013</v>
      </c>
      <c r="B818" s="1">
        <v>1050</v>
      </c>
      <c r="C818" s="1">
        <v>703</v>
      </c>
      <c r="D818" s="1">
        <v>70</v>
      </c>
      <c r="E818">
        <v>188</v>
      </c>
      <c r="F818">
        <v>176</v>
      </c>
      <c r="G818">
        <v>179</v>
      </c>
      <c r="H818">
        <v>437</v>
      </c>
    </row>
    <row r="819" spans="1:8" x14ac:dyDescent="0.3">
      <c r="A819" s="3">
        <v>45014</v>
      </c>
      <c r="B819" s="1">
        <v>1300</v>
      </c>
      <c r="C819" s="1">
        <v>858</v>
      </c>
      <c r="D819" s="1">
        <v>85</v>
      </c>
      <c r="E819">
        <v>229</v>
      </c>
      <c r="F819">
        <v>215</v>
      </c>
      <c r="G819">
        <v>224</v>
      </c>
      <c r="H819">
        <v>547</v>
      </c>
    </row>
    <row r="820" spans="1:8" x14ac:dyDescent="0.3">
      <c r="A820" s="3">
        <v>45015</v>
      </c>
      <c r="B820" s="1">
        <v>1450</v>
      </c>
      <c r="C820" s="1">
        <v>942</v>
      </c>
      <c r="D820" s="1">
        <v>94</v>
      </c>
      <c r="E820">
        <v>251</v>
      </c>
      <c r="F820">
        <v>236</v>
      </c>
      <c r="G820">
        <v>252</v>
      </c>
      <c r="H820">
        <v>617</v>
      </c>
    </row>
    <row r="821" spans="1:8" x14ac:dyDescent="0.3">
      <c r="A821" s="3">
        <v>45016</v>
      </c>
      <c r="B821" s="1">
        <v>1100</v>
      </c>
      <c r="C821" s="1">
        <v>627</v>
      </c>
      <c r="D821" s="1">
        <v>62</v>
      </c>
      <c r="E821">
        <v>167</v>
      </c>
      <c r="F821">
        <v>158</v>
      </c>
      <c r="G821">
        <v>201</v>
      </c>
      <c r="H821">
        <v>512</v>
      </c>
    </row>
    <row r="822" spans="1:8" x14ac:dyDescent="0.3">
      <c r="A822" s="3">
        <v>45017</v>
      </c>
      <c r="B822" s="1">
        <v>850</v>
      </c>
      <c r="C822" s="1">
        <v>476</v>
      </c>
      <c r="D822" s="1">
        <v>95</v>
      </c>
      <c r="E822">
        <v>159</v>
      </c>
      <c r="F822">
        <v>72</v>
      </c>
      <c r="G822">
        <v>172</v>
      </c>
      <c r="H822">
        <v>352</v>
      </c>
    </row>
    <row r="823" spans="1:8" x14ac:dyDescent="0.3">
      <c r="A823" s="3">
        <v>45018</v>
      </c>
      <c r="B823" s="1">
        <v>900</v>
      </c>
      <c r="C823" s="1">
        <v>575</v>
      </c>
      <c r="D823" s="1">
        <v>115</v>
      </c>
      <c r="E823">
        <v>192</v>
      </c>
      <c r="F823">
        <v>87</v>
      </c>
      <c r="G823">
        <v>176</v>
      </c>
      <c r="H823">
        <v>330</v>
      </c>
    </row>
    <row r="824" spans="1:8" x14ac:dyDescent="0.3">
      <c r="A824" s="3">
        <v>45019</v>
      </c>
      <c r="B824" s="1">
        <v>850</v>
      </c>
      <c r="C824" s="1">
        <v>476</v>
      </c>
      <c r="D824" s="1">
        <v>95</v>
      </c>
      <c r="E824">
        <v>159</v>
      </c>
      <c r="F824">
        <v>72</v>
      </c>
      <c r="G824">
        <v>172</v>
      </c>
      <c r="H824">
        <v>352</v>
      </c>
    </row>
    <row r="825" spans="1:8" x14ac:dyDescent="0.3">
      <c r="A825" s="3">
        <v>45020</v>
      </c>
      <c r="B825" s="1">
        <v>1100</v>
      </c>
      <c r="C825" s="1">
        <v>627</v>
      </c>
      <c r="D825" s="1">
        <v>125</v>
      </c>
      <c r="E825">
        <v>209</v>
      </c>
      <c r="F825">
        <v>95</v>
      </c>
      <c r="G825">
        <v>222</v>
      </c>
      <c r="H825">
        <v>449</v>
      </c>
    </row>
    <row r="826" spans="1:8" x14ac:dyDescent="0.3">
      <c r="A826" s="3">
        <v>45021</v>
      </c>
      <c r="B826" s="1">
        <v>1200</v>
      </c>
      <c r="C826" s="1">
        <v>696</v>
      </c>
      <c r="D826" s="1">
        <v>139</v>
      </c>
      <c r="E826">
        <v>232</v>
      </c>
      <c r="F826">
        <v>105</v>
      </c>
      <c r="G826">
        <v>242</v>
      </c>
      <c r="H826">
        <v>482</v>
      </c>
    </row>
    <row r="827" spans="1:8" x14ac:dyDescent="0.3">
      <c r="A827" s="3">
        <v>45022</v>
      </c>
      <c r="B827" s="1">
        <v>1200</v>
      </c>
      <c r="C827" s="1">
        <v>708</v>
      </c>
      <c r="D827" s="1">
        <v>141</v>
      </c>
      <c r="E827">
        <v>236</v>
      </c>
      <c r="F827">
        <v>107</v>
      </c>
      <c r="G827">
        <v>241</v>
      </c>
      <c r="H827">
        <v>475</v>
      </c>
    </row>
    <row r="828" spans="1:8" x14ac:dyDescent="0.3">
      <c r="A828" s="3">
        <v>45023</v>
      </c>
      <c r="B828" s="1">
        <v>1130</v>
      </c>
      <c r="C828" s="1">
        <v>678</v>
      </c>
      <c r="D828" s="1">
        <v>135</v>
      </c>
      <c r="E828">
        <v>226</v>
      </c>
      <c r="F828">
        <v>102</v>
      </c>
      <c r="G828">
        <v>226</v>
      </c>
      <c r="H828">
        <v>441</v>
      </c>
    </row>
    <row r="829" spans="1:8" x14ac:dyDescent="0.3">
      <c r="A829" s="3">
        <v>45024</v>
      </c>
      <c r="B829" s="1">
        <v>1040</v>
      </c>
      <c r="C829" s="1">
        <v>634</v>
      </c>
      <c r="D829" s="1">
        <v>126</v>
      </c>
      <c r="E829">
        <v>212</v>
      </c>
      <c r="F829">
        <v>96</v>
      </c>
      <c r="G829">
        <v>206</v>
      </c>
      <c r="H829">
        <v>400</v>
      </c>
    </row>
    <row r="830" spans="1:8" x14ac:dyDescent="0.3">
      <c r="A830" s="3">
        <v>45025</v>
      </c>
      <c r="B830" s="1">
        <v>950</v>
      </c>
      <c r="C830" s="1">
        <v>589</v>
      </c>
      <c r="D830" s="1">
        <v>117</v>
      </c>
      <c r="E830">
        <v>196</v>
      </c>
      <c r="F830">
        <v>89</v>
      </c>
      <c r="G830">
        <v>188</v>
      </c>
      <c r="H830">
        <v>360</v>
      </c>
    </row>
    <row r="831" spans="1:8" x14ac:dyDescent="0.3">
      <c r="A831" s="3">
        <v>45026</v>
      </c>
      <c r="B831" s="1">
        <v>869.99999999999989</v>
      </c>
      <c r="C831" s="1">
        <v>548</v>
      </c>
      <c r="D831" s="1">
        <v>109</v>
      </c>
      <c r="E831">
        <v>183</v>
      </c>
      <c r="F831">
        <v>83</v>
      </c>
      <c r="G831">
        <v>171</v>
      </c>
      <c r="H831">
        <v>323.99999999999989</v>
      </c>
    </row>
    <row r="832" spans="1:8" x14ac:dyDescent="0.3">
      <c r="A832" s="3">
        <v>45027</v>
      </c>
      <c r="B832" s="1">
        <v>800</v>
      </c>
      <c r="C832" s="1">
        <v>512</v>
      </c>
      <c r="D832" s="1">
        <v>102</v>
      </c>
      <c r="E832">
        <v>171</v>
      </c>
      <c r="F832">
        <v>77</v>
      </c>
      <c r="G832">
        <v>157</v>
      </c>
      <c r="H832">
        <v>293</v>
      </c>
    </row>
    <row r="833" spans="1:8" x14ac:dyDescent="0.3">
      <c r="A833" s="3">
        <v>45028</v>
      </c>
      <c r="B833" s="1">
        <v>750</v>
      </c>
      <c r="C833" s="1">
        <v>487</v>
      </c>
      <c r="D833" s="1">
        <v>97</v>
      </c>
      <c r="E833">
        <v>162</v>
      </c>
      <c r="F833">
        <v>74</v>
      </c>
      <c r="G833">
        <v>146</v>
      </c>
      <c r="H833">
        <v>271</v>
      </c>
    </row>
    <row r="834" spans="1:8" x14ac:dyDescent="0.3">
      <c r="A834" s="3">
        <v>45029</v>
      </c>
      <c r="B834" s="1">
        <v>720</v>
      </c>
      <c r="C834" s="1">
        <v>475</v>
      </c>
      <c r="D834" s="1">
        <v>95</v>
      </c>
      <c r="E834">
        <v>158</v>
      </c>
      <c r="F834">
        <v>72</v>
      </c>
      <c r="G834">
        <v>140</v>
      </c>
      <c r="H834">
        <v>255</v>
      </c>
    </row>
    <row r="835" spans="1:8" x14ac:dyDescent="0.3">
      <c r="A835" s="3">
        <v>45030</v>
      </c>
      <c r="B835" s="1">
        <v>730</v>
      </c>
      <c r="C835" s="1">
        <v>489</v>
      </c>
      <c r="D835" s="1">
        <v>97</v>
      </c>
      <c r="E835">
        <v>163</v>
      </c>
      <c r="F835">
        <v>74</v>
      </c>
      <c r="G835">
        <v>141</v>
      </c>
      <c r="H835">
        <v>255</v>
      </c>
    </row>
    <row r="836" spans="1:8" x14ac:dyDescent="0.3">
      <c r="A836" s="3">
        <v>45031</v>
      </c>
      <c r="B836" s="1">
        <v>800</v>
      </c>
      <c r="C836" s="1">
        <v>544</v>
      </c>
      <c r="D836" s="1">
        <v>108</v>
      </c>
      <c r="E836">
        <v>182</v>
      </c>
      <c r="F836">
        <v>82</v>
      </c>
      <c r="G836">
        <v>154</v>
      </c>
      <c r="H836">
        <v>274</v>
      </c>
    </row>
    <row r="837" spans="1:8" x14ac:dyDescent="0.3">
      <c r="A837" s="3">
        <v>45032</v>
      </c>
      <c r="B837" s="1">
        <v>900</v>
      </c>
      <c r="C837" s="1">
        <v>621</v>
      </c>
      <c r="D837" s="1">
        <v>124</v>
      </c>
      <c r="E837">
        <v>207</v>
      </c>
      <c r="F837">
        <v>94</v>
      </c>
      <c r="G837">
        <v>172</v>
      </c>
      <c r="H837">
        <v>303</v>
      </c>
    </row>
    <row r="838" spans="1:8" x14ac:dyDescent="0.3">
      <c r="A838" s="3">
        <v>45033</v>
      </c>
      <c r="B838" s="1">
        <v>1000</v>
      </c>
      <c r="C838" s="1">
        <v>700</v>
      </c>
      <c r="D838" s="1">
        <v>140</v>
      </c>
      <c r="E838">
        <v>234</v>
      </c>
      <c r="F838">
        <v>105</v>
      </c>
      <c r="G838">
        <v>191</v>
      </c>
      <c r="H838">
        <v>330</v>
      </c>
    </row>
    <row r="839" spans="1:8" x14ac:dyDescent="0.3">
      <c r="A839" s="3">
        <v>45034</v>
      </c>
      <c r="B839" s="1">
        <v>1100</v>
      </c>
      <c r="C839" s="1">
        <v>781</v>
      </c>
      <c r="D839" s="1">
        <v>156</v>
      </c>
      <c r="E839">
        <v>260</v>
      </c>
      <c r="F839">
        <v>118</v>
      </c>
      <c r="G839">
        <v>209</v>
      </c>
      <c r="H839">
        <v>357</v>
      </c>
    </row>
    <row r="840" spans="1:8" x14ac:dyDescent="0.3">
      <c r="A840" s="3">
        <v>45035</v>
      </c>
      <c r="B840" s="1">
        <v>1200</v>
      </c>
      <c r="C840" s="1">
        <v>864</v>
      </c>
      <c r="D840" s="1">
        <v>172</v>
      </c>
      <c r="E840">
        <v>288</v>
      </c>
      <c r="F840">
        <v>130</v>
      </c>
      <c r="G840">
        <v>228</v>
      </c>
      <c r="H840">
        <v>382</v>
      </c>
    </row>
    <row r="841" spans="1:8" x14ac:dyDescent="0.3">
      <c r="A841" s="3">
        <v>45036</v>
      </c>
      <c r="B841" s="1">
        <v>1290</v>
      </c>
      <c r="C841" s="1">
        <v>941</v>
      </c>
      <c r="D841" s="1">
        <v>188</v>
      </c>
      <c r="E841">
        <v>314</v>
      </c>
      <c r="F841">
        <v>142</v>
      </c>
      <c r="G841">
        <v>243</v>
      </c>
      <c r="H841">
        <v>403</v>
      </c>
    </row>
    <row r="842" spans="1:8" x14ac:dyDescent="0.3">
      <c r="A842" s="3">
        <v>45037</v>
      </c>
      <c r="B842" s="1">
        <v>1380</v>
      </c>
      <c r="C842" s="1">
        <v>1021</v>
      </c>
      <c r="D842" s="1">
        <v>204</v>
      </c>
      <c r="E842">
        <v>340</v>
      </c>
      <c r="F842">
        <v>154</v>
      </c>
      <c r="G842">
        <v>259</v>
      </c>
      <c r="H842">
        <v>423</v>
      </c>
    </row>
    <row r="843" spans="1:8" x14ac:dyDescent="0.3">
      <c r="A843" s="3">
        <v>45038</v>
      </c>
      <c r="B843" s="1">
        <v>1470</v>
      </c>
      <c r="C843" s="1">
        <v>1102</v>
      </c>
      <c r="D843" s="1">
        <v>220</v>
      </c>
      <c r="E843">
        <v>368</v>
      </c>
      <c r="F843">
        <v>166</v>
      </c>
      <c r="G843">
        <v>275</v>
      </c>
      <c r="H843">
        <v>441</v>
      </c>
    </row>
    <row r="844" spans="1:8" x14ac:dyDescent="0.3">
      <c r="A844" s="3">
        <v>45039</v>
      </c>
      <c r="B844" s="1">
        <v>1550</v>
      </c>
      <c r="C844" s="1">
        <v>1178</v>
      </c>
      <c r="D844" s="1">
        <v>235</v>
      </c>
      <c r="E844">
        <v>393</v>
      </c>
      <c r="F844">
        <v>177</v>
      </c>
      <c r="G844">
        <v>289</v>
      </c>
      <c r="H844">
        <v>456</v>
      </c>
    </row>
    <row r="845" spans="1:8" x14ac:dyDescent="0.3">
      <c r="A845" s="3">
        <v>45040</v>
      </c>
      <c r="B845" s="1">
        <v>1590</v>
      </c>
      <c r="C845" s="1">
        <v>1224</v>
      </c>
      <c r="D845" s="1">
        <v>244</v>
      </c>
      <c r="E845">
        <v>408</v>
      </c>
      <c r="F845">
        <v>184</v>
      </c>
      <c r="G845">
        <v>295</v>
      </c>
      <c r="H845">
        <v>459</v>
      </c>
    </row>
    <row r="846" spans="1:8" x14ac:dyDescent="0.3">
      <c r="A846" s="3">
        <v>45041</v>
      </c>
      <c r="B846" s="1">
        <v>1600</v>
      </c>
      <c r="C846" s="1">
        <v>1248</v>
      </c>
      <c r="D846" s="1">
        <v>249</v>
      </c>
      <c r="E846">
        <v>416</v>
      </c>
      <c r="F846">
        <v>188</v>
      </c>
      <c r="G846">
        <v>296</v>
      </c>
      <c r="H846">
        <v>451</v>
      </c>
    </row>
    <row r="847" spans="1:8" x14ac:dyDescent="0.3">
      <c r="A847" s="3">
        <v>45042</v>
      </c>
      <c r="B847" s="1">
        <v>1590</v>
      </c>
      <c r="C847" s="1">
        <v>1256</v>
      </c>
      <c r="D847" s="1">
        <v>251</v>
      </c>
      <c r="E847">
        <v>419</v>
      </c>
      <c r="F847">
        <v>189</v>
      </c>
      <c r="G847">
        <v>292</v>
      </c>
      <c r="H847">
        <v>439</v>
      </c>
    </row>
    <row r="848" spans="1:8" x14ac:dyDescent="0.3">
      <c r="A848" s="3">
        <v>45043</v>
      </c>
      <c r="B848" s="1">
        <v>1550</v>
      </c>
      <c r="C848" s="1">
        <v>1240</v>
      </c>
      <c r="D848" s="1">
        <v>248</v>
      </c>
      <c r="E848">
        <v>414</v>
      </c>
      <c r="F848">
        <v>186</v>
      </c>
      <c r="G848">
        <v>283</v>
      </c>
      <c r="H848">
        <v>419</v>
      </c>
    </row>
    <row r="849" spans="1:8" x14ac:dyDescent="0.3">
      <c r="A849" s="3">
        <v>45044</v>
      </c>
      <c r="B849" s="1">
        <v>1470</v>
      </c>
      <c r="C849" s="1">
        <v>1190</v>
      </c>
      <c r="D849" s="1">
        <v>238</v>
      </c>
      <c r="E849">
        <v>397</v>
      </c>
      <c r="F849">
        <v>179</v>
      </c>
      <c r="G849">
        <v>268</v>
      </c>
      <c r="H849">
        <v>388</v>
      </c>
    </row>
    <row r="850" spans="1:8" x14ac:dyDescent="0.3">
      <c r="A850" s="3">
        <v>45045</v>
      </c>
      <c r="B850" s="1">
        <v>1350</v>
      </c>
      <c r="C850" s="1">
        <v>1107</v>
      </c>
      <c r="D850" s="1">
        <v>221</v>
      </c>
      <c r="E850">
        <v>369</v>
      </c>
      <c r="F850">
        <v>167</v>
      </c>
      <c r="G850">
        <v>244</v>
      </c>
      <c r="H850">
        <v>349</v>
      </c>
    </row>
    <row r="851" spans="1:8" x14ac:dyDescent="0.3">
      <c r="A851" s="3">
        <v>45046</v>
      </c>
      <c r="B851" s="1">
        <v>1200</v>
      </c>
      <c r="C851" s="1">
        <v>996</v>
      </c>
      <c r="D851" s="1">
        <v>199</v>
      </c>
      <c r="E851">
        <v>332</v>
      </c>
      <c r="F851">
        <v>150</v>
      </c>
      <c r="G851">
        <v>217</v>
      </c>
      <c r="H851">
        <v>302</v>
      </c>
    </row>
    <row r="852" spans="1:8" x14ac:dyDescent="0.3">
      <c r="A852" s="3">
        <v>45047</v>
      </c>
      <c r="B852" s="1">
        <v>6514</v>
      </c>
      <c r="C852" s="1">
        <v>5442</v>
      </c>
      <c r="D852" s="1">
        <v>1360</v>
      </c>
      <c r="E852">
        <v>726</v>
      </c>
      <c r="F852">
        <v>1497</v>
      </c>
      <c r="G852">
        <v>630</v>
      </c>
      <c r="H852">
        <v>2301</v>
      </c>
    </row>
    <row r="853" spans="1:8" x14ac:dyDescent="0.3">
      <c r="A853" s="3">
        <v>45048</v>
      </c>
      <c r="B853" s="1">
        <v>6514</v>
      </c>
      <c r="C853" s="1">
        <v>5442</v>
      </c>
      <c r="D853" s="1">
        <v>1360</v>
      </c>
      <c r="E853">
        <v>726</v>
      </c>
      <c r="F853">
        <v>1497</v>
      </c>
      <c r="G853">
        <v>630</v>
      </c>
      <c r="H853">
        <v>2301</v>
      </c>
    </row>
    <row r="854" spans="1:8" x14ac:dyDescent="0.3">
      <c r="A854" s="3">
        <v>45049</v>
      </c>
      <c r="B854" s="1">
        <v>6514</v>
      </c>
      <c r="C854" s="1">
        <v>5442</v>
      </c>
      <c r="D854" s="1">
        <v>1360</v>
      </c>
      <c r="E854">
        <v>726</v>
      </c>
      <c r="F854">
        <v>1497</v>
      </c>
      <c r="G854">
        <v>630</v>
      </c>
      <c r="H854">
        <v>2301</v>
      </c>
    </row>
    <row r="855" spans="1:8" x14ac:dyDescent="0.3">
      <c r="A855" s="3">
        <v>45050</v>
      </c>
      <c r="B855" s="1">
        <v>6514</v>
      </c>
      <c r="C855" s="1">
        <v>5442</v>
      </c>
      <c r="D855" s="1">
        <v>1360</v>
      </c>
      <c r="E855">
        <v>726</v>
      </c>
      <c r="F855">
        <v>1497</v>
      </c>
      <c r="G855">
        <v>630</v>
      </c>
      <c r="H855">
        <v>2301</v>
      </c>
    </row>
    <row r="856" spans="1:8" x14ac:dyDescent="0.3">
      <c r="A856" s="3">
        <v>45051</v>
      </c>
      <c r="B856" s="1">
        <v>6400</v>
      </c>
      <c r="C856" s="1">
        <v>5348</v>
      </c>
      <c r="D856" s="1">
        <v>1337</v>
      </c>
      <c r="E856">
        <v>713</v>
      </c>
      <c r="F856">
        <v>1471</v>
      </c>
      <c r="G856">
        <v>619</v>
      </c>
      <c r="H856">
        <v>2260</v>
      </c>
    </row>
    <row r="857" spans="1:8" x14ac:dyDescent="0.3">
      <c r="A857" s="3">
        <v>45052</v>
      </c>
      <c r="B857" s="1">
        <v>6730</v>
      </c>
      <c r="C857" s="1">
        <v>5922</v>
      </c>
      <c r="D857" s="1">
        <v>1480</v>
      </c>
      <c r="E857">
        <v>790</v>
      </c>
      <c r="F857">
        <v>1629</v>
      </c>
      <c r="G857">
        <v>596</v>
      </c>
      <c r="H857">
        <v>2235</v>
      </c>
    </row>
    <row r="858" spans="1:8" x14ac:dyDescent="0.3">
      <c r="A858" s="3">
        <v>45053</v>
      </c>
      <c r="B858" s="1">
        <v>6064</v>
      </c>
      <c r="C858" s="1">
        <v>5396</v>
      </c>
      <c r="D858" s="1">
        <v>1349</v>
      </c>
      <c r="E858">
        <v>720</v>
      </c>
      <c r="F858">
        <v>1484</v>
      </c>
      <c r="G858">
        <v>526</v>
      </c>
      <c r="H858">
        <v>1985</v>
      </c>
    </row>
    <row r="859" spans="1:8" x14ac:dyDescent="0.3">
      <c r="A859" s="3">
        <v>45054</v>
      </c>
      <c r="B859" s="1">
        <v>5954</v>
      </c>
      <c r="C859" s="1">
        <v>5239</v>
      </c>
      <c r="D859" s="1">
        <v>1309</v>
      </c>
      <c r="E859">
        <v>698</v>
      </c>
      <c r="F859">
        <v>1442</v>
      </c>
      <c r="G859">
        <v>527</v>
      </c>
      <c r="H859">
        <v>1978</v>
      </c>
    </row>
    <row r="860" spans="1:8" x14ac:dyDescent="0.3">
      <c r="A860" s="3">
        <v>45055</v>
      </c>
      <c r="B860" s="1">
        <v>6197</v>
      </c>
      <c r="C860" s="1">
        <v>5391</v>
      </c>
      <c r="D860" s="1">
        <v>1347</v>
      </c>
      <c r="E860">
        <v>719</v>
      </c>
      <c r="F860">
        <v>1483</v>
      </c>
      <c r="G860">
        <v>560</v>
      </c>
      <c r="H860">
        <v>2088</v>
      </c>
    </row>
    <row r="861" spans="1:8" x14ac:dyDescent="0.3">
      <c r="A861" s="3">
        <v>45056</v>
      </c>
      <c r="B861" s="1">
        <v>6629.0000000000009</v>
      </c>
      <c r="C861" s="1">
        <v>5700</v>
      </c>
      <c r="D861" s="1">
        <v>1425</v>
      </c>
      <c r="E861">
        <v>760</v>
      </c>
      <c r="F861">
        <v>1568</v>
      </c>
      <c r="G861">
        <v>612</v>
      </c>
      <c r="H861">
        <v>2264.0000000000009</v>
      </c>
    </row>
    <row r="862" spans="1:8" x14ac:dyDescent="0.3">
      <c r="A862" s="3">
        <v>45057</v>
      </c>
      <c r="B862" s="1">
        <v>7118.0000000000009</v>
      </c>
      <c r="C862" s="1">
        <v>6050</v>
      </c>
      <c r="D862" s="1">
        <v>1512</v>
      </c>
      <c r="E862">
        <v>807</v>
      </c>
      <c r="F862">
        <v>1664</v>
      </c>
      <c r="G862">
        <v>670</v>
      </c>
      <c r="H862">
        <v>2465.0000000000009</v>
      </c>
    </row>
    <row r="863" spans="1:8" x14ac:dyDescent="0.3">
      <c r="A863" s="3">
        <v>45058</v>
      </c>
      <c r="B863" s="1">
        <v>7570</v>
      </c>
      <c r="C863" s="1">
        <v>6358</v>
      </c>
      <c r="D863" s="1">
        <v>1589</v>
      </c>
      <c r="E863">
        <v>848</v>
      </c>
      <c r="F863">
        <v>1749</v>
      </c>
      <c r="G863">
        <v>726</v>
      </c>
      <c r="H863">
        <v>2658</v>
      </c>
    </row>
    <row r="864" spans="1:8" x14ac:dyDescent="0.3">
      <c r="A864" s="3">
        <v>45059</v>
      </c>
      <c r="B864" s="1">
        <v>7916</v>
      </c>
      <c r="C864" s="1">
        <v>6570</v>
      </c>
      <c r="D864" s="1">
        <v>1642</v>
      </c>
      <c r="E864">
        <v>876</v>
      </c>
      <c r="F864">
        <v>1807</v>
      </c>
      <c r="G864">
        <v>774</v>
      </c>
      <c r="H864">
        <v>2817</v>
      </c>
    </row>
    <row r="865" spans="1:8" x14ac:dyDescent="0.3">
      <c r="A865" s="3">
        <v>45060</v>
      </c>
      <c r="B865" s="1">
        <v>8114</v>
      </c>
      <c r="C865" s="1">
        <v>6653</v>
      </c>
      <c r="D865" s="1">
        <v>1663</v>
      </c>
      <c r="E865">
        <v>887</v>
      </c>
      <c r="F865">
        <v>1830</v>
      </c>
      <c r="G865">
        <v>808</v>
      </c>
      <c r="H865">
        <v>2926</v>
      </c>
    </row>
    <row r="866" spans="1:8" x14ac:dyDescent="0.3">
      <c r="A866" s="3">
        <v>45061</v>
      </c>
      <c r="B866" s="1">
        <v>8145.9999999999991</v>
      </c>
      <c r="C866" s="1">
        <v>6598</v>
      </c>
      <c r="D866" s="1">
        <v>1649</v>
      </c>
      <c r="E866">
        <v>880</v>
      </c>
      <c r="F866">
        <v>1815</v>
      </c>
      <c r="G866">
        <v>826</v>
      </c>
      <c r="H866">
        <v>2975.9999999999991</v>
      </c>
    </row>
    <row r="867" spans="1:8" x14ac:dyDescent="0.3">
      <c r="A867" s="3">
        <v>45062</v>
      </c>
      <c r="B867" s="1">
        <v>8011</v>
      </c>
      <c r="C867" s="1">
        <v>6408</v>
      </c>
      <c r="D867" s="1">
        <v>1602</v>
      </c>
      <c r="E867">
        <v>854</v>
      </c>
      <c r="F867">
        <v>1763</v>
      </c>
      <c r="G867">
        <v>827</v>
      </c>
      <c r="H867">
        <v>2965</v>
      </c>
    </row>
    <row r="868" spans="1:8" x14ac:dyDescent="0.3">
      <c r="A868" s="3">
        <v>45063</v>
      </c>
      <c r="B868" s="1">
        <v>7725</v>
      </c>
      <c r="C868" s="1">
        <v>6102</v>
      </c>
      <c r="D868" s="1">
        <v>1525</v>
      </c>
      <c r="E868">
        <v>814</v>
      </c>
      <c r="F868">
        <v>1679</v>
      </c>
      <c r="G868">
        <v>811</v>
      </c>
      <c r="H868">
        <v>2896</v>
      </c>
    </row>
    <row r="869" spans="1:8" x14ac:dyDescent="0.3">
      <c r="A869" s="3">
        <v>45064</v>
      </c>
      <c r="B869" s="1">
        <v>7316</v>
      </c>
      <c r="C869" s="1">
        <v>5706</v>
      </c>
      <c r="D869" s="1">
        <v>1426</v>
      </c>
      <c r="E869">
        <v>761</v>
      </c>
      <c r="F869">
        <v>1570</v>
      </c>
      <c r="G869">
        <v>782</v>
      </c>
      <c r="H869">
        <v>2777</v>
      </c>
    </row>
    <row r="870" spans="1:8" x14ac:dyDescent="0.3">
      <c r="A870" s="3">
        <v>45065</v>
      </c>
      <c r="B870" s="1">
        <v>6823.9999999999991</v>
      </c>
      <c r="C870" s="1">
        <v>5254</v>
      </c>
      <c r="D870" s="1">
        <v>1313</v>
      </c>
      <c r="E870">
        <v>700</v>
      </c>
      <c r="F870">
        <v>1446</v>
      </c>
      <c r="G870">
        <v>742</v>
      </c>
      <c r="H870">
        <v>2622.9999999999991</v>
      </c>
    </row>
    <row r="871" spans="1:8" x14ac:dyDescent="0.3">
      <c r="A871" s="3">
        <v>45066</v>
      </c>
      <c r="B871" s="1">
        <v>6291</v>
      </c>
      <c r="C871" s="1">
        <v>4781</v>
      </c>
      <c r="D871" s="1">
        <v>1195</v>
      </c>
      <c r="E871">
        <v>638</v>
      </c>
      <c r="F871">
        <v>1315</v>
      </c>
      <c r="G871">
        <v>695</v>
      </c>
      <c r="H871">
        <v>2448</v>
      </c>
    </row>
    <row r="872" spans="1:8" x14ac:dyDescent="0.3">
      <c r="A872" s="3">
        <v>45067</v>
      </c>
      <c r="B872" s="1">
        <v>5765</v>
      </c>
      <c r="C872" s="1">
        <v>4323</v>
      </c>
      <c r="D872" s="1">
        <v>1080</v>
      </c>
      <c r="E872">
        <v>576</v>
      </c>
      <c r="F872">
        <v>1190</v>
      </c>
      <c r="G872">
        <v>648</v>
      </c>
      <c r="H872">
        <v>2271</v>
      </c>
    </row>
    <row r="873" spans="1:8" x14ac:dyDescent="0.3">
      <c r="A873" s="3">
        <v>45068</v>
      </c>
      <c r="B873" s="1">
        <v>5290</v>
      </c>
      <c r="C873" s="1">
        <v>3914</v>
      </c>
      <c r="D873" s="1">
        <v>978</v>
      </c>
      <c r="E873">
        <v>522</v>
      </c>
      <c r="F873">
        <v>1077</v>
      </c>
      <c r="G873">
        <v>604</v>
      </c>
      <c r="H873">
        <v>2109</v>
      </c>
    </row>
    <row r="874" spans="1:8" x14ac:dyDescent="0.3">
      <c r="A874" s="3">
        <v>45069</v>
      </c>
      <c r="B874" s="1">
        <v>4909</v>
      </c>
      <c r="C874" s="1">
        <v>3583</v>
      </c>
      <c r="D874" s="1">
        <v>895</v>
      </c>
      <c r="E874">
        <v>478</v>
      </c>
      <c r="F874">
        <v>986</v>
      </c>
      <c r="G874">
        <v>569</v>
      </c>
      <c r="H874">
        <v>1981</v>
      </c>
    </row>
    <row r="875" spans="1:8" x14ac:dyDescent="0.3">
      <c r="A875" s="3">
        <v>45070</v>
      </c>
      <c r="B875" s="1">
        <v>4658</v>
      </c>
      <c r="C875" s="1">
        <v>3353</v>
      </c>
      <c r="D875" s="1">
        <v>838</v>
      </c>
      <c r="E875">
        <v>447</v>
      </c>
      <c r="F875">
        <v>923</v>
      </c>
      <c r="G875">
        <v>549</v>
      </c>
      <c r="H875">
        <v>1901</v>
      </c>
    </row>
    <row r="876" spans="1:8" x14ac:dyDescent="0.3">
      <c r="A876" s="3">
        <v>45071</v>
      </c>
      <c r="B876" s="1">
        <v>4559</v>
      </c>
      <c r="C876" s="1">
        <v>3236</v>
      </c>
      <c r="D876" s="1">
        <v>809</v>
      </c>
      <c r="E876">
        <v>432</v>
      </c>
      <c r="F876">
        <v>890</v>
      </c>
      <c r="G876">
        <v>545</v>
      </c>
      <c r="H876">
        <v>1883</v>
      </c>
    </row>
    <row r="877" spans="1:8" x14ac:dyDescent="0.3">
      <c r="A877" s="3">
        <v>45072</v>
      </c>
      <c r="B877" s="1">
        <v>4624</v>
      </c>
      <c r="C877" s="1">
        <v>3236</v>
      </c>
      <c r="D877" s="1">
        <v>809</v>
      </c>
      <c r="E877">
        <v>432</v>
      </c>
      <c r="F877">
        <v>890</v>
      </c>
      <c r="G877">
        <v>562</v>
      </c>
      <c r="H877">
        <v>1931</v>
      </c>
    </row>
    <row r="878" spans="1:8" x14ac:dyDescent="0.3">
      <c r="A878" s="3">
        <v>45073</v>
      </c>
      <c r="B878" s="1">
        <v>4846</v>
      </c>
      <c r="C878" s="1">
        <v>3343</v>
      </c>
      <c r="D878" s="1">
        <v>835</v>
      </c>
      <c r="E878">
        <v>446</v>
      </c>
      <c r="F878">
        <v>920</v>
      </c>
      <c r="G878">
        <v>597</v>
      </c>
      <c r="H878">
        <v>2048</v>
      </c>
    </row>
    <row r="879" spans="1:8" x14ac:dyDescent="0.3">
      <c r="A879" s="3">
        <v>45074</v>
      </c>
      <c r="B879" s="1">
        <v>5196</v>
      </c>
      <c r="C879" s="1">
        <v>3533</v>
      </c>
      <c r="D879" s="1">
        <v>883</v>
      </c>
      <c r="E879">
        <v>471</v>
      </c>
      <c r="F879">
        <v>972</v>
      </c>
      <c r="G879">
        <v>650</v>
      </c>
      <c r="H879">
        <v>2220</v>
      </c>
    </row>
    <row r="880" spans="1:8" x14ac:dyDescent="0.3">
      <c r="A880" s="3">
        <v>45075</v>
      </c>
      <c r="B880" s="1">
        <v>5625</v>
      </c>
      <c r="C880" s="1">
        <v>3768</v>
      </c>
      <c r="D880" s="1">
        <v>942</v>
      </c>
      <c r="E880">
        <v>502</v>
      </c>
      <c r="F880">
        <v>1037</v>
      </c>
      <c r="G880">
        <v>715</v>
      </c>
      <c r="H880">
        <v>2429</v>
      </c>
    </row>
    <row r="881" spans="1:8" x14ac:dyDescent="0.3">
      <c r="A881" s="3">
        <v>45076</v>
      </c>
      <c r="B881" s="1">
        <v>6054</v>
      </c>
      <c r="C881" s="1">
        <v>3995</v>
      </c>
      <c r="D881" s="1">
        <v>998</v>
      </c>
      <c r="E881">
        <v>533</v>
      </c>
      <c r="F881">
        <v>1099</v>
      </c>
      <c r="G881">
        <v>780</v>
      </c>
      <c r="H881">
        <v>2644</v>
      </c>
    </row>
    <row r="882" spans="1:8" x14ac:dyDescent="0.3">
      <c r="A882" s="3">
        <v>45077</v>
      </c>
      <c r="B882" s="1">
        <v>6374</v>
      </c>
      <c r="C882" s="1">
        <v>4143</v>
      </c>
      <c r="D882" s="1">
        <v>1035</v>
      </c>
      <c r="E882">
        <v>552</v>
      </c>
      <c r="F882">
        <v>1140</v>
      </c>
      <c r="G882">
        <v>833</v>
      </c>
      <c r="H882">
        <v>2814</v>
      </c>
    </row>
    <row r="883" spans="1:8" x14ac:dyDescent="0.3">
      <c r="A883" s="3">
        <v>45078</v>
      </c>
      <c r="B883" s="1">
        <v>700</v>
      </c>
      <c r="C883" s="1">
        <v>350</v>
      </c>
      <c r="D883" s="1">
        <v>122</v>
      </c>
      <c r="E883">
        <v>35</v>
      </c>
      <c r="F883">
        <v>88</v>
      </c>
      <c r="G883">
        <v>104</v>
      </c>
      <c r="H883">
        <v>351</v>
      </c>
    </row>
    <row r="884" spans="1:8" x14ac:dyDescent="0.3">
      <c r="A884" s="3">
        <v>45079</v>
      </c>
      <c r="B884" s="1">
        <v>700</v>
      </c>
      <c r="C884" s="1">
        <v>350</v>
      </c>
      <c r="D884" s="1">
        <v>122</v>
      </c>
      <c r="E884">
        <v>35</v>
      </c>
      <c r="F884">
        <v>88</v>
      </c>
      <c r="G884">
        <v>104</v>
      </c>
      <c r="H884">
        <v>351</v>
      </c>
    </row>
    <row r="885" spans="1:8" x14ac:dyDescent="0.3">
      <c r="A885" s="3">
        <v>45080</v>
      </c>
      <c r="B885" s="1">
        <v>700</v>
      </c>
      <c r="C885" s="1">
        <v>350</v>
      </c>
      <c r="D885" s="1">
        <v>122</v>
      </c>
      <c r="E885">
        <v>35</v>
      </c>
      <c r="F885">
        <v>88</v>
      </c>
      <c r="G885">
        <v>104</v>
      </c>
      <c r="H885">
        <v>351</v>
      </c>
    </row>
    <row r="886" spans="1:8" x14ac:dyDescent="0.3">
      <c r="A886" s="3">
        <v>45081</v>
      </c>
      <c r="B886" s="1">
        <v>851</v>
      </c>
      <c r="C886" s="1">
        <v>473</v>
      </c>
      <c r="D886" s="1">
        <v>165</v>
      </c>
      <c r="E886">
        <v>47</v>
      </c>
      <c r="F886">
        <v>119</v>
      </c>
      <c r="G886">
        <v>117</v>
      </c>
      <c r="H886">
        <v>403</v>
      </c>
    </row>
    <row r="887" spans="1:8" x14ac:dyDescent="0.3">
      <c r="A887" s="3">
        <v>45082</v>
      </c>
      <c r="B887" s="1">
        <v>999</v>
      </c>
      <c r="C887" s="1">
        <v>601</v>
      </c>
      <c r="D887" s="1">
        <v>210</v>
      </c>
      <c r="E887">
        <v>60</v>
      </c>
      <c r="F887">
        <v>151</v>
      </c>
      <c r="G887">
        <v>129</v>
      </c>
      <c r="H887">
        <v>449</v>
      </c>
    </row>
    <row r="888" spans="1:8" x14ac:dyDescent="0.3">
      <c r="A888" s="3">
        <v>45083</v>
      </c>
      <c r="B888" s="1">
        <v>1093</v>
      </c>
      <c r="C888" s="1">
        <v>703</v>
      </c>
      <c r="D888" s="1">
        <v>246</v>
      </c>
      <c r="E888">
        <v>70</v>
      </c>
      <c r="F888">
        <v>176</v>
      </c>
      <c r="G888">
        <v>132</v>
      </c>
      <c r="H888">
        <v>469</v>
      </c>
    </row>
    <row r="889" spans="1:8" x14ac:dyDescent="0.3">
      <c r="A889" s="3">
        <v>45084</v>
      </c>
      <c r="B889" s="1">
        <v>1148</v>
      </c>
      <c r="C889" s="1">
        <v>788</v>
      </c>
      <c r="D889" s="1">
        <v>275</v>
      </c>
      <c r="E889">
        <v>79</v>
      </c>
      <c r="F889">
        <v>198</v>
      </c>
      <c r="G889">
        <v>129</v>
      </c>
      <c r="H889">
        <v>467</v>
      </c>
    </row>
    <row r="890" spans="1:8" x14ac:dyDescent="0.3">
      <c r="A890" s="3">
        <v>45085</v>
      </c>
      <c r="B890" s="1">
        <v>1181</v>
      </c>
      <c r="C890" s="1">
        <v>844</v>
      </c>
      <c r="D890" s="1">
        <v>295</v>
      </c>
      <c r="E890">
        <v>84</v>
      </c>
      <c r="F890">
        <v>212</v>
      </c>
      <c r="G890">
        <v>126</v>
      </c>
      <c r="H890">
        <v>464</v>
      </c>
    </row>
    <row r="891" spans="1:8" x14ac:dyDescent="0.3">
      <c r="A891" s="3">
        <v>45086</v>
      </c>
      <c r="B891" s="1">
        <v>1189</v>
      </c>
      <c r="C891" s="1">
        <v>881</v>
      </c>
      <c r="D891" s="1">
        <v>308</v>
      </c>
      <c r="E891">
        <v>88</v>
      </c>
      <c r="F891">
        <v>221</v>
      </c>
      <c r="G891">
        <v>121</v>
      </c>
      <c r="H891">
        <v>451</v>
      </c>
    </row>
    <row r="892" spans="1:8" x14ac:dyDescent="0.3">
      <c r="A892" s="3">
        <v>45087</v>
      </c>
      <c r="B892" s="1">
        <v>1173</v>
      </c>
      <c r="C892" s="1">
        <v>892</v>
      </c>
      <c r="D892" s="1">
        <v>312</v>
      </c>
      <c r="E892">
        <v>89</v>
      </c>
      <c r="F892">
        <v>224</v>
      </c>
      <c r="G892">
        <v>114</v>
      </c>
      <c r="H892">
        <v>434</v>
      </c>
    </row>
    <row r="893" spans="1:8" x14ac:dyDescent="0.3">
      <c r="A893" s="3">
        <v>45088</v>
      </c>
      <c r="B893" s="1">
        <v>1140</v>
      </c>
      <c r="C893" s="1">
        <v>883</v>
      </c>
      <c r="D893" s="1">
        <v>309</v>
      </c>
      <c r="E893">
        <v>88</v>
      </c>
      <c r="F893">
        <v>221</v>
      </c>
      <c r="G893">
        <v>108</v>
      </c>
      <c r="H893">
        <v>414</v>
      </c>
    </row>
    <row r="894" spans="1:8" x14ac:dyDescent="0.3">
      <c r="A894" s="3">
        <v>45089</v>
      </c>
      <c r="B894" s="1">
        <v>1076</v>
      </c>
      <c r="C894" s="1">
        <v>849</v>
      </c>
      <c r="D894" s="1">
        <v>297</v>
      </c>
      <c r="E894">
        <v>85</v>
      </c>
      <c r="F894">
        <v>213</v>
      </c>
      <c r="G894">
        <v>98</v>
      </c>
      <c r="H894">
        <v>383</v>
      </c>
    </row>
    <row r="895" spans="1:8" x14ac:dyDescent="0.3">
      <c r="A895" s="3">
        <v>45090</v>
      </c>
      <c r="B895" s="1">
        <v>969</v>
      </c>
      <c r="C895" s="1">
        <v>792</v>
      </c>
      <c r="D895" s="1">
        <v>277</v>
      </c>
      <c r="E895">
        <v>79</v>
      </c>
      <c r="F895">
        <v>199</v>
      </c>
      <c r="G895">
        <v>83</v>
      </c>
      <c r="H895">
        <v>331</v>
      </c>
    </row>
    <row r="896" spans="1:8" x14ac:dyDescent="0.3">
      <c r="A896" s="3">
        <v>45091</v>
      </c>
      <c r="B896" s="1">
        <v>860</v>
      </c>
      <c r="C896" s="1">
        <v>721</v>
      </c>
      <c r="D896" s="1">
        <v>252</v>
      </c>
      <c r="E896">
        <v>72</v>
      </c>
      <c r="F896">
        <v>181</v>
      </c>
      <c r="G896">
        <v>70</v>
      </c>
      <c r="H896">
        <v>285</v>
      </c>
    </row>
    <row r="897" spans="1:8" x14ac:dyDescent="0.3">
      <c r="A897" s="3">
        <v>45092</v>
      </c>
      <c r="B897" s="1">
        <v>763</v>
      </c>
      <c r="C897" s="1">
        <v>641</v>
      </c>
      <c r="D897" s="1">
        <v>224</v>
      </c>
      <c r="E897">
        <v>64</v>
      </c>
      <c r="F897">
        <v>161</v>
      </c>
      <c r="G897">
        <v>62</v>
      </c>
      <c r="H897">
        <v>252</v>
      </c>
    </row>
    <row r="898" spans="1:8" x14ac:dyDescent="0.3">
      <c r="A898" s="3">
        <v>45093</v>
      </c>
      <c r="B898" s="1">
        <v>691</v>
      </c>
      <c r="C898" s="1">
        <v>568</v>
      </c>
      <c r="D898" s="1">
        <v>198</v>
      </c>
      <c r="E898">
        <v>57</v>
      </c>
      <c r="F898">
        <v>143</v>
      </c>
      <c r="G898">
        <v>58</v>
      </c>
      <c r="H898">
        <v>235</v>
      </c>
    </row>
    <row r="899" spans="1:8" x14ac:dyDescent="0.3">
      <c r="A899" s="3">
        <v>45094</v>
      </c>
      <c r="B899" s="1">
        <v>645</v>
      </c>
      <c r="C899" s="1">
        <v>508</v>
      </c>
      <c r="D899" s="1">
        <v>177</v>
      </c>
      <c r="E899">
        <v>51</v>
      </c>
      <c r="F899">
        <v>128</v>
      </c>
      <c r="G899">
        <v>59</v>
      </c>
      <c r="H899">
        <v>230</v>
      </c>
    </row>
    <row r="900" spans="1:8" x14ac:dyDescent="0.3">
      <c r="A900" s="3">
        <v>45095</v>
      </c>
      <c r="B900" s="1">
        <v>628</v>
      </c>
      <c r="C900" s="1">
        <v>477</v>
      </c>
      <c r="D900" s="1">
        <v>166</v>
      </c>
      <c r="E900">
        <v>48</v>
      </c>
      <c r="F900">
        <v>120</v>
      </c>
      <c r="G900">
        <v>60</v>
      </c>
      <c r="H900">
        <v>234</v>
      </c>
    </row>
    <row r="901" spans="1:8" x14ac:dyDescent="0.3">
      <c r="A901" s="3">
        <v>45096</v>
      </c>
      <c r="B901" s="1">
        <v>653</v>
      </c>
      <c r="C901" s="1">
        <v>473</v>
      </c>
      <c r="D901" s="1">
        <v>165</v>
      </c>
      <c r="E901">
        <v>47</v>
      </c>
      <c r="F901">
        <v>119</v>
      </c>
      <c r="G901">
        <v>68</v>
      </c>
      <c r="H901">
        <v>254</v>
      </c>
    </row>
    <row r="902" spans="1:8" x14ac:dyDescent="0.3">
      <c r="A902" s="3">
        <v>45097</v>
      </c>
      <c r="B902" s="1">
        <v>717</v>
      </c>
      <c r="C902" s="1">
        <v>493</v>
      </c>
      <c r="D902" s="1">
        <v>172</v>
      </c>
      <c r="E902">
        <v>49</v>
      </c>
      <c r="F902">
        <v>124</v>
      </c>
      <c r="G902">
        <v>80</v>
      </c>
      <c r="H902">
        <v>292</v>
      </c>
    </row>
    <row r="903" spans="1:8" x14ac:dyDescent="0.3">
      <c r="A903" s="3">
        <v>45098</v>
      </c>
      <c r="B903" s="1">
        <v>819</v>
      </c>
      <c r="C903" s="1">
        <v>545</v>
      </c>
      <c r="D903" s="1">
        <v>190</v>
      </c>
      <c r="E903">
        <v>54</v>
      </c>
      <c r="F903">
        <v>137</v>
      </c>
      <c r="G903">
        <v>95</v>
      </c>
      <c r="H903">
        <v>343</v>
      </c>
    </row>
    <row r="904" spans="1:8" x14ac:dyDescent="0.3">
      <c r="A904" s="3">
        <v>45099</v>
      </c>
      <c r="B904" s="1">
        <v>909</v>
      </c>
      <c r="C904" s="1">
        <v>643</v>
      </c>
      <c r="D904" s="1">
        <v>225</v>
      </c>
      <c r="E904">
        <v>64</v>
      </c>
      <c r="F904">
        <v>161</v>
      </c>
      <c r="G904">
        <v>98</v>
      </c>
      <c r="H904">
        <v>361</v>
      </c>
    </row>
    <row r="905" spans="1:8" x14ac:dyDescent="0.3">
      <c r="A905" s="3">
        <v>45100</v>
      </c>
      <c r="B905" s="1">
        <v>975</v>
      </c>
      <c r="C905" s="1">
        <v>757</v>
      </c>
      <c r="D905" s="1">
        <v>264</v>
      </c>
      <c r="E905">
        <v>76</v>
      </c>
      <c r="F905">
        <v>190</v>
      </c>
      <c r="G905">
        <v>91</v>
      </c>
      <c r="H905">
        <v>354</v>
      </c>
    </row>
    <row r="906" spans="1:8" x14ac:dyDescent="0.3">
      <c r="A906" s="3">
        <v>45101</v>
      </c>
      <c r="B906" s="1">
        <v>1025</v>
      </c>
      <c r="C906" s="1">
        <v>859</v>
      </c>
      <c r="D906" s="1">
        <v>300</v>
      </c>
      <c r="E906">
        <v>86</v>
      </c>
      <c r="F906">
        <v>216</v>
      </c>
      <c r="G906">
        <v>83</v>
      </c>
      <c r="H906">
        <v>340</v>
      </c>
    </row>
    <row r="907" spans="1:8" x14ac:dyDescent="0.3">
      <c r="A907" s="3">
        <v>45102</v>
      </c>
      <c r="B907" s="1">
        <v>1059</v>
      </c>
      <c r="C907" s="1">
        <v>920</v>
      </c>
      <c r="D907" s="1">
        <v>322</v>
      </c>
      <c r="E907">
        <v>92</v>
      </c>
      <c r="F907">
        <v>230</v>
      </c>
      <c r="G907">
        <v>80</v>
      </c>
      <c r="H907">
        <v>335</v>
      </c>
    </row>
    <row r="908" spans="1:8" x14ac:dyDescent="0.3">
      <c r="A908" s="3">
        <v>45103</v>
      </c>
      <c r="B908" s="1">
        <v>1080</v>
      </c>
      <c r="C908" s="1">
        <v>943</v>
      </c>
      <c r="D908" s="1">
        <v>330</v>
      </c>
      <c r="E908">
        <v>94</v>
      </c>
      <c r="F908">
        <v>236</v>
      </c>
      <c r="G908">
        <v>81</v>
      </c>
      <c r="H908">
        <v>339</v>
      </c>
    </row>
    <row r="909" spans="1:8" x14ac:dyDescent="0.3">
      <c r="A909" s="3">
        <v>45104</v>
      </c>
      <c r="B909" s="1">
        <v>1085</v>
      </c>
      <c r="C909" s="1">
        <v>941</v>
      </c>
      <c r="D909" s="1">
        <v>329</v>
      </c>
      <c r="E909">
        <v>94</v>
      </c>
      <c r="F909">
        <v>236</v>
      </c>
      <c r="G909">
        <v>83</v>
      </c>
      <c r="H909">
        <v>343</v>
      </c>
    </row>
    <row r="910" spans="1:8" x14ac:dyDescent="0.3">
      <c r="A910" s="3">
        <v>45105</v>
      </c>
      <c r="B910" s="1">
        <v>1075</v>
      </c>
      <c r="C910" s="1">
        <v>912</v>
      </c>
      <c r="D910" s="1">
        <v>319</v>
      </c>
      <c r="E910">
        <v>91</v>
      </c>
      <c r="F910">
        <v>229</v>
      </c>
      <c r="G910">
        <v>85</v>
      </c>
      <c r="H910">
        <v>351</v>
      </c>
    </row>
    <row r="911" spans="1:8" x14ac:dyDescent="0.3">
      <c r="A911" s="3">
        <v>45106</v>
      </c>
      <c r="B911" s="1">
        <v>1051</v>
      </c>
      <c r="C911" s="1">
        <v>861</v>
      </c>
      <c r="D911" s="1">
        <v>301</v>
      </c>
      <c r="E911">
        <v>86</v>
      </c>
      <c r="F911">
        <v>216</v>
      </c>
      <c r="G911">
        <v>90</v>
      </c>
      <c r="H911">
        <v>358</v>
      </c>
    </row>
    <row r="912" spans="1:8" x14ac:dyDescent="0.3">
      <c r="A912" s="3">
        <v>45107</v>
      </c>
      <c r="B912" s="1">
        <v>1009</v>
      </c>
      <c r="C912" s="1">
        <v>791</v>
      </c>
      <c r="D912" s="1">
        <v>276</v>
      </c>
      <c r="E912">
        <v>79</v>
      </c>
      <c r="F912">
        <v>199</v>
      </c>
      <c r="G912">
        <v>93</v>
      </c>
      <c r="H912">
        <v>362</v>
      </c>
    </row>
    <row r="913" spans="1:8" x14ac:dyDescent="0.3">
      <c r="A913" s="3">
        <v>45108</v>
      </c>
      <c r="B913" s="1">
        <v>950</v>
      </c>
      <c r="C913" s="1">
        <v>701</v>
      </c>
      <c r="D913" s="1">
        <v>126</v>
      </c>
      <c r="E913">
        <v>224</v>
      </c>
      <c r="F913">
        <v>120</v>
      </c>
      <c r="G913">
        <v>174</v>
      </c>
      <c r="H913">
        <v>306</v>
      </c>
    </row>
    <row r="914" spans="1:8" x14ac:dyDescent="0.3">
      <c r="A914" s="3">
        <v>45109</v>
      </c>
      <c r="B914" s="1">
        <v>850</v>
      </c>
      <c r="C914" s="1">
        <v>592</v>
      </c>
      <c r="D914" s="1">
        <v>106</v>
      </c>
      <c r="E914">
        <v>190</v>
      </c>
      <c r="F914">
        <v>101</v>
      </c>
      <c r="G914">
        <v>158</v>
      </c>
      <c r="H914">
        <v>295</v>
      </c>
    </row>
    <row r="915" spans="1:8" x14ac:dyDescent="0.3">
      <c r="A915" s="3">
        <v>45110</v>
      </c>
      <c r="B915" s="1">
        <v>710</v>
      </c>
      <c r="C915" s="1">
        <v>485</v>
      </c>
      <c r="D915" s="1">
        <v>87</v>
      </c>
      <c r="E915">
        <v>155</v>
      </c>
      <c r="F915">
        <v>83</v>
      </c>
      <c r="G915">
        <v>133</v>
      </c>
      <c r="H915">
        <v>252</v>
      </c>
    </row>
    <row r="916" spans="1:8" x14ac:dyDescent="0.3">
      <c r="A916" s="3">
        <v>45111</v>
      </c>
      <c r="B916" s="37">
        <v>718</v>
      </c>
      <c r="C916" s="37">
        <v>621</v>
      </c>
      <c r="D916" s="1">
        <v>111</v>
      </c>
      <c r="E916">
        <v>199</v>
      </c>
      <c r="F916">
        <v>106</v>
      </c>
      <c r="G916">
        <v>123</v>
      </c>
      <c r="H916">
        <v>179</v>
      </c>
    </row>
    <row r="917" spans="1:8" x14ac:dyDescent="0.3">
      <c r="A917" s="3">
        <v>45112</v>
      </c>
      <c r="B917" s="37">
        <v>708</v>
      </c>
      <c r="C917" s="37">
        <v>613</v>
      </c>
      <c r="D917" s="1">
        <v>110</v>
      </c>
      <c r="E917">
        <v>196</v>
      </c>
      <c r="F917">
        <v>105</v>
      </c>
      <c r="G917">
        <v>121</v>
      </c>
      <c r="H917">
        <v>176</v>
      </c>
    </row>
    <row r="918" spans="1:8" x14ac:dyDescent="0.3">
      <c r="A918" s="3">
        <v>45113</v>
      </c>
      <c r="B918" s="37">
        <v>672</v>
      </c>
      <c r="C918" s="37">
        <v>579</v>
      </c>
      <c r="D918" s="1">
        <v>104</v>
      </c>
      <c r="E918">
        <v>185</v>
      </c>
      <c r="F918">
        <v>99</v>
      </c>
      <c r="G918">
        <v>115</v>
      </c>
      <c r="H918">
        <v>169</v>
      </c>
    </row>
    <row r="919" spans="1:8" x14ac:dyDescent="0.3">
      <c r="A919" s="3">
        <v>45114</v>
      </c>
      <c r="B919" s="37">
        <v>604</v>
      </c>
      <c r="C919" s="37">
        <v>510</v>
      </c>
      <c r="D919" s="1">
        <v>91</v>
      </c>
      <c r="E919">
        <v>163</v>
      </c>
      <c r="F919">
        <v>88</v>
      </c>
      <c r="G919">
        <v>104</v>
      </c>
      <c r="H919">
        <v>158</v>
      </c>
    </row>
    <row r="920" spans="1:8" x14ac:dyDescent="0.3">
      <c r="A920" s="3">
        <v>45115</v>
      </c>
      <c r="B920" s="37">
        <v>540</v>
      </c>
      <c r="C920" s="37">
        <v>447</v>
      </c>
      <c r="D920" s="1">
        <v>80</v>
      </c>
      <c r="E920">
        <v>143</v>
      </c>
      <c r="F920">
        <v>77</v>
      </c>
      <c r="G920">
        <v>94</v>
      </c>
      <c r="H920">
        <v>146</v>
      </c>
    </row>
    <row r="921" spans="1:8" x14ac:dyDescent="0.3">
      <c r="A921" s="3">
        <v>45116</v>
      </c>
      <c r="B921" s="37">
        <v>490</v>
      </c>
      <c r="C921" s="37">
        <v>397</v>
      </c>
      <c r="D921" s="1">
        <v>71</v>
      </c>
      <c r="E921">
        <v>127</v>
      </c>
      <c r="F921">
        <v>68</v>
      </c>
      <c r="G921">
        <v>86</v>
      </c>
      <c r="H921">
        <v>138</v>
      </c>
    </row>
    <row r="922" spans="1:8" x14ac:dyDescent="0.3">
      <c r="A922" s="3">
        <v>45117</v>
      </c>
      <c r="B922" s="37">
        <v>456</v>
      </c>
      <c r="C922" s="37">
        <v>364</v>
      </c>
      <c r="D922" s="1">
        <v>65</v>
      </c>
      <c r="E922">
        <v>116</v>
      </c>
      <c r="F922">
        <v>63</v>
      </c>
      <c r="G922">
        <v>81</v>
      </c>
      <c r="H922">
        <v>131</v>
      </c>
    </row>
    <row r="923" spans="1:8" x14ac:dyDescent="0.3">
      <c r="A923" s="3">
        <v>45118</v>
      </c>
      <c r="B923" s="37">
        <v>432</v>
      </c>
      <c r="C923" s="37">
        <v>339</v>
      </c>
      <c r="D923" s="1">
        <v>61</v>
      </c>
      <c r="E923">
        <v>108</v>
      </c>
      <c r="F923">
        <v>58</v>
      </c>
      <c r="G923">
        <v>77</v>
      </c>
      <c r="H923">
        <v>128</v>
      </c>
    </row>
    <row r="924" spans="1:8" x14ac:dyDescent="0.3">
      <c r="A924" s="3">
        <v>45119</v>
      </c>
      <c r="B924" s="37">
        <v>420</v>
      </c>
      <c r="C924" s="37">
        <v>328</v>
      </c>
      <c r="D924" s="1">
        <v>59</v>
      </c>
      <c r="E924">
        <v>105</v>
      </c>
      <c r="F924">
        <v>56</v>
      </c>
      <c r="G924">
        <v>75</v>
      </c>
      <c r="H924">
        <v>125</v>
      </c>
    </row>
    <row r="925" spans="1:8" x14ac:dyDescent="0.3">
      <c r="A925" s="3">
        <v>45120</v>
      </c>
      <c r="B925" s="37">
        <v>424</v>
      </c>
      <c r="C925" s="37">
        <v>329</v>
      </c>
      <c r="D925" s="1">
        <v>59</v>
      </c>
      <c r="E925">
        <v>105</v>
      </c>
      <c r="F925">
        <v>57</v>
      </c>
      <c r="G925">
        <v>75</v>
      </c>
      <c r="H925">
        <v>128</v>
      </c>
    </row>
    <row r="926" spans="1:8" x14ac:dyDescent="0.3">
      <c r="A926" s="3">
        <v>45121</v>
      </c>
      <c r="B926" s="37">
        <v>450</v>
      </c>
      <c r="C926" s="37">
        <v>346</v>
      </c>
      <c r="D926" s="1">
        <v>62</v>
      </c>
      <c r="E926">
        <v>111</v>
      </c>
      <c r="F926">
        <v>59</v>
      </c>
      <c r="G926">
        <v>81</v>
      </c>
      <c r="H926">
        <v>137</v>
      </c>
    </row>
    <row r="927" spans="1:8" x14ac:dyDescent="0.3">
      <c r="A927" s="3">
        <v>45122</v>
      </c>
      <c r="B927" s="37">
        <v>496</v>
      </c>
      <c r="C927" s="37">
        <v>375</v>
      </c>
      <c r="D927" s="1">
        <v>67</v>
      </c>
      <c r="E927">
        <v>120</v>
      </c>
      <c r="F927">
        <v>64</v>
      </c>
      <c r="G927">
        <v>90</v>
      </c>
      <c r="H927">
        <v>155</v>
      </c>
    </row>
    <row r="928" spans="1:8" x14ac:dyDescent="0.3">
      <c r="A928" s="3">
        <v>45123</v>
      </c>
      <c r="B928" s="37">
        <v>565</v>
      </c>
      <c r="C928" s="37">
        <v>421</v>
      </c>
      <c r="D928" s="1">
        <v>75</v>
      </c>
      <c r="E928">
        <v>135</v>
      </c>
      <c r="F928">
        <v>72</v>
      </c>
      <c r="G928">
        <v>103</v>
      </c>
      <c r="H928">
        <v>180</v>
      </c>
    </row>
    <row r="929" spans="1:8" x14ac:dyDescent="0.3">
      <c r="A929" s="3">
        <v>45124</v>
      </c>
      <c r="B929" s="37">
        <v>645</v>
      </c>
      <c r="C929" s="37">
        <v>478</v>
      </c>
      <c r="D929" s="1">
        <v>86</v>
      </c>
      <c r="E929">
        <v>153</v>
      </c>
      <c r="F929">
        <v>82</v>
      </c>
      <c r="G929">
        <v>117</v>
      </c>
      <c r="H929">
        <v>207</v>
      </c>
    </row>
    <row r="930" spans="1:8" x14ac:dyDescent="0.3">
      <c r="A930" s="3">
        <v>45125</v>
      </c>
      <c r="B930" s="37">
        <v>732</v>
      </c>
      <c r="C930" s="37">
        <v>550</v>
      </c>
      <c r="D930" s="1">
        <v>99</v>
      </c>
      <c r="E930">
        <v>176</v>
      </c>
      <c r="F930">
        <v>94</v>
      </c>
      <c r="G930">
        <v>133</v>
      </c>
      <c r="H930">
        <v>230</v>
      </c>
    </row>
    <row r="931" spans="1:8" x14ac:dyDescent="0.3">
      <c r="A931" s="3">
        <v>45126</v>
      </c>
      <c r="B931" s="37">
        <v>820</v>
      </c>
      <c r="C931" s="37">
        <v>636</v>
      </c>
      <c r="D931" s="1">
        <v>114</v>
      </c>
      <c r="E931">
        <v>204</v>
      </c>
      <c r="F931">
        <v>109</v>
      </c>
      <c r="G931">
        <v>147</v>
      </c>
      <c r="H931">
        <v>246</v>
      </c>
    </row>
    <row r="932" spans="1:8" x14ac:dyDescent="0.3">
      <c r="A932" s="3">
        <v>45127</v>
      </c>
      <c r="B932" s="37">
        <v>892</v>
      </c>
      <c r="C932" s="37">
        <v>722</v>
      </c>
      <c r="D932" s="1">
        <v>129</v>
      </c>
      <c r="E932">
        <v>231</v>
      </c>
      <c r="F932">
        <v>124</v>
      </c>
      <c r="G932">
        <v>157</v>
      </c>
      <c r="H932">
        <v>251</v>
      </c>
    </row>
    <row r="933" spans="1:8" x14ac:dyDescent="0.3">
      <c r="A933" s="3">
        <v>45128</v>
      </c>
      <c r="B933" s="37">
        <v>936</v>
      </c>
      <c r="C933" s="37">
        <v>780</v>
      </c>
      <c r="D933" s="1">
        <v>140</v>
      </c>
      <c r="E933">
        <v>250</v>
      </c>
      <c r="F933">
        <v>133</v>
      </c>
      <c r="G933">
        <v>163</v>
      </c>
      <c r="H933">
        <v>250</v>
      </c>
    </row>
    <row r="934" spans="1:8" x14ac:dyDescent="0.3">
      <c r="A934" s="3">
        <v>45129</v>
      </c>
      <c r="B934" s="37">
        <v>956</v>
      </c>
      <c r="C934" s="37">
        <v>811</v>
      </c>
      <c r="D934" s="1">
        <v>145</v>
      </c>
      <c r="E934">
        <v>260</v>
      </c>
      <c r="F934">
        <v>139</v>
      </c>
      <c r="G934">
        <v>165</v>
      </c>
      <c r="H934">
        <v>247</v>
      </c>
    </row>
    <row r="935" spans="1:8" x14ac:dyDescent="0.3">
      <c r="A935" s="3">
        <v>45130</v>
      </c>
      <c r="B935" s="37">
        <v>956</v>
      </c>
      <c r="C935" s="37">
        <v>816</v>
      </c>
      <c r="D935" s="1">
        <v>146</v>
      </c>
      <c r="E935">
        <v>261</v>
      </c>
      <c r="F935">
        <v>140</v>
      </c>
      <c r="G935">
        <v>165</v>
      </c>
      <c r="H935">
        <v>244</v>
      </c>
    </row>
    <row r="936" spans="1:8" x14ac:dyDescent="0.3">
      <c r="A936" s="3">
        <v>45131</v>
      </c>
      <c r="B936" s="37">
        <v>937</v>
      </c>
      <c r="C936" s="37">
        <v>812</v>
      </c>
      <c r="D936" s="1">
        <v>146</v>
      </c>
      <c r="E936">
        <v>260</v>
      </c>
      <c r="F936">
        <v>139</v>
      </c>
      <c r="G936">
        <v>160</v>
      </c>
      <c r="H936">
        <v>232</v>
      </c>
    </row>
    <row r="937" spans="1:8" x14ac:dyDescent="0.3">
      <c r="A937" s="3">
        <v>45132</v>
      </c>
      <c r="B937" s="37">
        <v>909</v>
      </c>
      <c r="C937" s="37">
        <v>799</v>
      </c>
      <c r="D937" s="1">
        <v>143</v>
      </c>
      <c r="E937">
        <v>256</v>
      </c>
      <c r="F937">
        <v>137</v>
      </c>
      <c r="G937">
        <v>154</v>
      </c>
      <c r="H937">
        <v>219</v>
      </c>
    </row>
    <row r="938" spans="1:8" x14ac:dyDescent="0.3">
      <c r="A938" s="3">
        <v>45133</v>
      </c>
      <c r="B938" s="37">
        <v>873</v>
      </c>
      <c r="C938" s="37">
        <v>774</v>
      </c>
      <c r="D938" s="1">
        <v>139</v>
      </c>
      <c r="E938">
        <v>248</v>
      </c>
      <c r="F938">
        <v>132</v>
      </c>
      <c r="G938">
        <v>147</v>
      </c>
      <c r="H938">
        <v>207</v>
      </c>
    </row>
    <row r="939" spans="1:8" x14ac:dyDescent="0.3">
      <c r="A939" s="3">
        <v>45134</v>
      </c>
      <c r="B939" s="37">
        <v>825</v>
      </c>
      <c r="C939" s="37">
        <v>730</v>
      </c>
      <c r="D939" s="1">
        <v>131</v>
      </c>
      <c r="E939">
        <v>234</v>
      </c>
      <c r="F939">
        <v>125</v>
      </c>
      <c r="G939">
        <v>139</v>
      </c>
      <c r="H939">
        <v>196</v>
      </c>
    </row>
    <row r="940" spans="1:8" x14ac:dyDescent="0.3">
      <c r="A940" s="3">
        <v>45135</v>
      </c>
      <c r="B940" s="37">
        <v>769</v>
      </c>
      <c r="C940" s="37">
        <v>672</v>
      </c>
      <c r="D940" s="1">
        <v>120</v>
      </c>
      <c r="E940">
        <v>215</v>
      </c>
      <c r="F940">
        <v>115</v>
      </c>
      <c r="G940">
        <v>131</v>
      </c>
      <c r="H940">
        <v>188</v>
      </c>
    </row>
    <row r="941" spans="1:8" x14ac:dyDescent="0.3">
      <c r="A941" s="3">
        <v>45136</v>
      </c>
      <c r="B941" s="37">
        <v>720</v>
      </c>
      <c r="C941" s="37">
        <v>624</v>
      </c>
      <c r="D941" s="1">
        <v>112</v>
      </c>
      <c r="E941">
        <v>200</v>
      </c>
      <c r="F941">
        <v>107</v>
      </c>
      <c r="G941">
        <v>123</v>
      </c>
      <c r="H941">
        <v>178</v>
      </c>
    </row>
    <row r="942" spans="1:8" x14ac:dyDescent="0.3">
      <c r="A942" s="3">
        <v>45137</v>
      </c>
      <c r="B942" s="37">
        <v>695</v>
      </c>
      <c r="C942" s="37">
        <v>601</v>
      </c>
      <c r="D942" s="1">
        <v>108</v>
      </c>
      <c r="E942">
        <v>192</v>
      </c>
      <c r="F942">
        <v>103</v>
      </c>
      <c r="G942">
        <v>119</v>
      </c>
      <c r="H942">
        <v>173</v>
      </c>
    </row>
    <row r="943" spans="1:8" x14ac:dyDescent="0.3">
      <c r="A943" s="3">
        <v>45138</v>
      </c>
      <c r="B943" s="37">
        <v>693</v>
      </c>
      <c r="C943" s="37">
        <v>597</v>
      </c>
      <c r="D943" s="1">
        <v>107</v>
      </c>
      <c r="E943">
        <v>191</v>
      </c>
      <c r="F943">
        <v>102</v>
      </c>
      <c r="G943">
        <v>119</v>
      </c>
      <c r="H943">
        <v>174</v>
      </c>
    </row>
    <row r="944" spans="1:8" x14ac:dyDescent="0.3">
      <c r="A944" s="3">
        <v>45139</v>
      </c>
      <c r="B944" s="37">
        <v>711</v>
      </c>
      <c r="C944" s="37">
        <v>616</v>
      </c>
      <c r="D944" s="1">
        <v>172</v>
      </c>
      <c r="E944">
        <v>156</v>
      </c>
      <c r="F944">
        <v>105</v>
      </c>
      <c r="G944">
        <v>101</v>
      </c>
      <c r="H944">
        <v>177</v>
      </c>
    </row>
    <row r="945" spans="1:8" x14ac:dyDescent="0.3">
      <c r="A945" s="3">
        <v>45140</v>
      </c>
      <c r="B945" s="37">
        <v>754</v>
      </c>
      <c r="C945" s="37">
        <v>657</v>
      </c>
      <c r="D945" s="1">
        <v>183</v>
      </c>
      <c r="E945">
        <v>166</v>
      </c>
      <c r="F945">
        <v>113</v>
      </c>
      <c r="G945">
        <v>107</v>
      </c>
      <c r="H945">
        <v>185</v>
      </c>
    </row>
    <row r="946" spans="1:8" x14ac:dyDescent="0.3">
      <c r="A946" s="3">
        <v>45141</v>
      </c>
      <c r="B946" s="36">
        <v>920</v>
      </c>
      <c r="C946" s="36">
        <v>820</v>
      </c>
      <c r="D946" s="1">
        <v>229</v>
      </c>
      <c r="E946">
        <v>208</v>
      </c>
      <c r="F946">
        <v>140</v>
      </c>
      <c r="G946">
        <v>128</v>
      </c>
      <c r="H946">
        <v>215</v>
      </c>
    </row>
    <row r="947" spans="1:8" x14ac:dyDescent="0.3">
      <c r="A947" s="3">
        <v>45142</v>
      </c>
      <c r="B947" s="36">
        <v>888</v>
      </c>
      <c r="C947" s="36">
        <v>769</v>
      </c>
      <c r="D947" s="1">
        <v>215</v>
      </c>
      <c r="E947">
        <v>195</v>
      </c>
      <c r="F947">
        <v>131</v>
      </c>
      <c r="G947">
        <v>126</v>
      </c>
      <c r="H947">
        <v>221</v>
      </c>
    </row>
    <row r="948" spans="1:8" x14ac:dyDescent="0.3">
      <c r="A948" s="3">
        <v>45143</v>
      </c>
      <c r="B948" s="36">
        <v>844</v>
      </c>
      <c r="C948" s="36">
        <v>696</v>
      </c>
      <c r="D948" s="1">
        <v>194</v>
      </c>
      <c r="E948">
        <v>176</v>
      </c>
      <c r="F948">
        <v>119</v>
      </c>
      <c r="G948">
        <v>125</v>
      </c>
      <c r="H948">
        <v>230</v>
      </c>
    </row>
    <row r="949" spans="1:8" x14ac:dyDescent="0.3">
      <c r="A949" s="3">
        <v>45144</v>
      </c>
      <c r="B949" s="36">
        <v>777</v>
      </c>
      <c r="C949" s="36">
        <v>624</v>
      </c>
      <c r="D949" s="1">
        <v>174</v>
      </c>
      <c r="E949">
        <v>158</v>
      </c>
      <c r="F949">
        <v>107</v>
      </c>
      <c r="G949">
        <v>117</v>
      </c>
      <c r="H949">
        <v>221</v>
      </c>
    </row>
    <row r="950" spans="1:8" x14ac:dyDescent="0.3">
      <c r="A950" s="3">
        <v>45145</v>
      </c>
      <c r="B950" s="36">
        <v>706</v>
      </c>
      <c r="C950" s="36">
        <v>573</v>
      </c>
      <c r="D950" s="1">
        <v>160</v>
      </c>
      <c r="E950">
        <v>145</v>
      </c>
      <c r="F950">
        <v>98</v>
      </c>
      <c r="G950">
        <v>105</v>
      </c>
      <c r="H950">
        <v>198</v>
      </c>
    </row>
    <row r="951" spans="1:8" x14ac:dyDescent="0.3">
      <c r="A951" s="3">
        <v>45146</v>
      </c>
      <c r="B951" s="36">
        <v>667</v>
      </c>
      <c r="C951" s="36">
        <v>538</v>
      </c>
      <c r="D951" s="1">
        <v>150</v>
      </c>
      <c r="E951">
        <v>136</v>
      </c>
      <c r="F951">
        <v>92</v>
      </c>
      <c r="G951">
        <v>100</v>
      </c>
      <c r="H951">
        <v>189</v>
      </c>
    </row>
    <row r="952" spans="1:8" x14ac:dyDescent="0.3">
      <c r="A952" s="3">
        <v>45147</v>
      </c>
      <c r="B952" s="36">
        <v>648</v>
      </c>
      <c r="C952" s="36">
        <v>522</v>
      </c>
      <c r="D952" s="1">
        <v>146</v>
      </c>
      <c r="E952">
        <v>132</v>
      </c>
      <c r="F952">
        <v>89</v>
      </c>
      <c r="G952">
        <v>97</v>
      </c>
      <c r="H952">
        <v>184</v>
      </c>
    </row>
    <row r="953" spans="1:8" x14ac:dyDescent="0.3">
      <c r="A953" s="3">
        <v>45148</v>
      </c>
      <c r="B953" s="36">
        <v>646</v>
      </c>
      <c r="C953" s="36">
        <v>531</v>
      </c>
      <c r="D953" s="1">
        <v>148</v>
      </c>
      <c r="E953">
        <v>134</v>
      </c>
      <c r="F953">
        <v>91</v>
      </c>
      <c r="G953">
        <v>95</v>
      </c>
      <c r="H953">
        <v>178</v>
      </c>
    </row>
    <row r="954" spans="1:8" x14ac:dyDescent="0.3">
      <c r="A954" s="3">
        <v>45149</v>
      </c>
      <c r="B954" s="36">
        <v>656</v>
      </c>
      <c r="C954" s="36">
        <v>565</v>
      </c>
      <c r="D954" s="1">
        <v>158</v>
      </c>
      <c r="E954">
        <v>143</v>
      </c>
      <c r="F954">
        <v>97</v>
      </c>
      <c r="G954">
        <v>93</v>
      </c>
      <c r="H954">
        <v>165</v>
      </c>
    </row>
    <row r="955" spans="1:8" x14ac:dyDescent="0.3">
      <c r="A955" s="3">
        <v>45150</v>
      </c>
      <c r="B955" s="36">
        <v>696</v>
      </c>
      <c r="C955" s="36">
        <v>607</v>
      </c>
      <c r="D955" s="1">
        <v>169</v>
      </c>
      <c r="E955">
        <v>154</v>
      </c>
      <c r="F955">
        <v>104</v>
      </c>
      <c r="G955">
        <v>98</v>
      </c>
      <c r="H955">
        <v>171</v>
      </c>
    </row>
    <row r="956" spans="1:8" x14ac:dyDescent="0.3">
      <c r="A956" s="3">
        <v>45151</v>
      </c>
      <c r="B956" s="36">
        <v>755</v>
      </c>
      <c r="C956" s="36">
        <v>659</v>
      </c>
      <c r="D956" s="1">
        <v>184</v>
      </c>
      <c r="E956">
        <v>167</v>
      </c>
      <c r="F956">
        <v>113</v>
      </c>
      <c r="G956">
        <v>107</v>
      </c>
      <c r="H956">
        <v>184</v>
      </c>
    </row>
    <row r="957" spans="1:8" x14ac:dyDescent="0.3">
      <c r="A957" s="3">
        <v>45152</v>
      </c>
      <c r="B957" s="36">
        <v>814</v>
      </c>
      <c r="C957" s="36">
        <v>725</v>
      </c>
      <c r="D957" s="1">
        <v>203</v>
      </c>
      <c r="E957">
        <v>184</v>
      </c>
      <c r="F957">
        <v>124</v>
      </c>
      <c r="G957">
        <v>113</v>
      </c>
      <c r="H957">
        <v>190</v>
      </c>
    </row>
    <row r="958" spans="1:8" x14ac:dyDescent="0.3">
      <c r="A958" s="3">
        <v>45153</v>
      </c>
      <c r="B958" s="36">
        <v>867</v>
      </c>
      <c r="C958" s="36">
        <v>782</v>
      </c>
      <c r="D958" s="1">
        <v>218</v>
      </c>
      <c r="E958">
        <v>198</v>
      </c>
      <c r="F958">
        <v>134</v>
      </c>
      <c r="G958">
        <v>120</v>
      </c>
      <c r="H958">
        <v>197</v>
      </c>
    </row>
    <row r="959" spans="1:8" x14ac:dyDescent="0.3">
      <c r="A959" s="3">
        <v>45154</v>
      </c>
      <c r="B959" s="36">
        <v>903</v>
      </c>
      <c r="C959" s="36">
        <v>822</v>
      </c>
      <c r="D959" s="1">
        <v>230</v>
      </c>
      <c r="E959">
        <v>208</v>
      </c>
      <c r="F959">
        <v>140</v>
      </c>
      <c r="G959">
        <v>124</v>
      </c>
      <c r="H959">
        <v>201</v>
      </c>
    </row>
    <row r="960" spans="1:8" x14ac:dyDescent="0.3">
      <c r="A960" s="3">
        <v>45155</v>
      </c>
      <c r="B960" s="36">
        <v>922</v>
      </c>
      <c r="C960" s="36">
        <v>838</v>
      </c>
      <c r="D960" s="1">
        <v>234</v>
      </c>
      <c r="E960">
        <v>212</v>
      </c>
      <c r="F960">
        <v>143</v>
      </c>
      <c r="G960">
        <v>127</v>
      </c>
      <c r="H960">
        <v>206</v>
      </c>
    </row>
    <row r="961" spans="1:8" x14ac:dyDescent="0.3">
      <c r="A961" s="3">
        <v>45156</v>
      </c>
      <c r="B961" s="36">
        <v>922</v>
      </c>
      <c r="C961" s="36">
        <v>834</v>
      </c>
      <c r="D961" s="1">
        <v>233</v>
      </c>
      <c r="E961">
        <v>211</v>
      </c>
      <c r="F961">
        <v>143</v>
      </c>
      <c r="G961">
        <v>127</v>
      </c>
      <c r="H961">
        <v>208</v>
      </c>
    </row>
    <row r="962" spans="1:8" x14ac:dyDescent="0.3">
      <c r="A962" s="3">
        <v>45157</v>
      </c>
      <c r="B962" s="36">
        <v>902</v>
      </c>
      <c r="C962" s="36">
        <v>806</v>
      </c>
      <c r="D962" s="1">
        <v>225</v>
      </c>
      <c r="E962">
        <v>204</v>
      </c>
      <c r="F962">
        <v>138</v>
      </c>
      <c r="G962">
        <v>126</v>
      </c>
      <c r="H962">
        <v>209</v>
      </c>
    </row>
    <row r="963" spans="1:8" x14ac:dyDescent="0.3">
      <c r="A963" s="3">
        <v>45158</v>
      </c>
      <c r="B963" s="36">
        <v>867</v>
      </c>
      <c r="C963" s="36">
        <v>759</v>
      </c>
      <c r="D963" s="1">
        <v>212</v>
      </c>
      <c r="E963">
        <v>192</v>
      </c>
      <c r="F963">
        <v>130</v>
      </c>
      <c r="G963">
        <v>123</v>
      </c>
      <c r="H963">
        <v>210</v>
      </c>
    </row>
    <row r="964" spans="1:8" x14ac:dyDescent="0.3">
      <c r="A964" s="3">
        <v>45159</v>
      </c>
      <c r="B964" s="36">
        <v>820</v>
      </c>
      <c r="C964" s="36">
        <v>692</v>
      </c>
      <c r="D964" s="1">
        <v>193</v>
      </c>
      <c r="E964">
        <v>175</v>
      </c>
      <c r="F964">
        <v>119</v>
      </c>
      <c r="G964">
        <v>119</v>
      </c>
      <c r="H964">
        <v>214</v>
      </c>
    </row>
    <row r="965" spans="1:8" x14ac:dyDescent="0.3">
      <c r="A965" s="3">
        <v>45160</v>
      </c>
      <c r="B965" s="36">
        <v>767</v>
      </c>
      <c r="C965" s="36">
        <v>615</v>
      </c>
      <c r="D965" s="1">
        <v>172</v>
      </c>
      <c r="E965">
        <v>156</v>
      </c>
      <c r="F965">
        <v>105</v>
      </c>
      <c r="G965">
        <v>115</v>
      </c>
      <c r="H965">
        <v>219</v>
      </c>
    </row>
    <row r="966" spans="1:8" x14ac:dyDescent="0.3">
      <c r="A966" s="3">
        <v>45161</v>
      </c>
      <c r="B966" s="36">
        <v>714</v>
      </c>
      <c r="C966" s="36">
        <v>536</v>
      </c>
      <c r="D966" s="1">
        <v>150</v>
      </c>
      <c r="E966">
        <v>136</v>
      </c>
      <c r="F966">
        <v>92</v>
      </c>
      <c r="G966">
        <v>111</v>
      </c>
      <c r="H966">
        <v>225</v>
      </c>
    </row>
    <row r="967" spans="1:8" x14ac:dyDescent="0.3">
      <c r="A967" s="3">
        <v>45162</v>
      </c>
      <c r="B967" s="36">
        <v>664</v>
      </c>
      <c r="C967" s="36">
        <v>458</v>
      </c>
      <c r="D967" s="1">
        <v>128</v>
      </c>
      <c r="E967">
        <v>116</v>
      </c>
      <c r="F967">
        <v>78</v>
      </c>
      <c r="G967">
        <v>109</v>
      </c>
      <c r="H967">
        <v>233</v>
      </c>
    </row>
    <row r="968" spans="1:8" x14ac:dyDescent="0.3">
      <c r="A968" s="3">
        <v>45163</v>
      </c>
      <c r="B968" s="36">
        <v>621</v>
      </c>
      <c r="C968" s="36">
        <v>390</v>
      </c>
      <c r="D968" s="1">
        <v>109</v>
      </c>
      <c r="E968">
        <v>99</v>
      </c>
      <c r="F968">
        <v>67</v>
      </c>
      <c r="G968">
        <v>106</v>
      </c>
      <c r="H968">
        <v>240</v>
      </c>
    </row>
    <row r="969" spans="1:8" x14ac:dyDescent="0.3">
      <c r="A969" s="3">
        <v>45164</v>
      </c>
      <c r="B969" s="36">
        <v>593</v>
      </c>
      <c r="C969" s="36">
        <v>338</v>
      </c>
      <c r="D969" s="1">
        <v>94</v>
      </c>
      <c r="E969">
        <v>86</v>
      </c>
      <c r="F969">
        <v>58</v>
      </c>
      <c r="G969">
        <v>105</v>
      </c>
      <c r="H969">
        <v>250</v>
      </c>
    </row>
    <row r="970" spans="1:8" x14ac:dyDescent="0.3">
      <c r="A970" s="3">
        <v>45165</v>
      </c>
      <c r="B970" s="36">
        <v>581</v>
      </c>
      <c r="C970" s="36">
        <v>310</v>
      </c>
      <c r="D970" s="1">
        <v>86</v>
      </c>
      <c r="E970">
        <v>78</v>
      </c>
      <c r="F970">
        <v>54</v>
      </c>
      <c r="G970">
        <v>106</v>
      </c>
      <c r="H970">
        <v>257</v>
      </c>
    </row>
    <row r="971" spans="1:8" x14ac:dyDescent="0.3">
      <c r="A971" s="3">
        <v>45166</v>
      </c>
      <c r="B971" s="36">
        <v>589</v>
      </c>
      <c r="C971" s="36">
        <v>305</v>
      </c>
      <c r="D971" s="1">
        <v>85</v>
      </c>
      <c r="E971">
        <v>77</v>
      </c>
      <c r="F971">
        <v>53</v>
      </c>
      <c r="G971">
        <v>109</v>
      </c>
      <c r="H971">
        <v>265</v>
      </c>
    </row>
    <row r="972" spans="1:8" x14ac:dyDescent="0.3">
      <c r="A972" s="3">
        <v>45167</v>
      </c>
      <c r="B972" s="36">
        <v>615</v>
      </c>
      <c r="C972" s="36">
        <v>330</v>
      </c>
      <c r="D972" s="1">
        <v>92</v>
      </c>
      <c r="E972">
        <v>84</v>
      </c>
      <c r="F972">
        <v>57</v>
      </c>
      <c r="G972">
        <v>112</v>
      </c>
      <c r="H972">
        <v>270</v>
      </c>
    </row>
    <row r="973" spans="1:8" x14ac:dyDescent="0.3">
      <c r="A973" s="3">
        <v>45168</v>
      </c>
      <c r="B973" s="36">
        <v>658</v>
      </c>
      <c r="C973" s="36">
        <v>383</v>
      </c>
      <c r="D973" s="1">
        <v>107</v>
      </c>
      <c r="E973">
        <v>97</v>
      </c>
      <c r="F973">
        <v>66</v>
      </c>
      <c r="G973">
        <v>116</v>
      </c>
      <c r="H973">
        <v>272</v>
      </c>
    </row>
    <row r="974" spans="1:8" x14ac:dyDescent="0.3">
      <c r="A974" s="3">
        <v>45169</v>
      </c>
      <c r="B974" s="36">
        <v>719</v>
      </c>
      <c r="C974" s="36">
        <v>457</v>
      </c>
      <c r="D974" s="1">
        <v>127</v>
      </c>
      <c r="E974">
        <v>116</v>
      </c>
      <c r="F974">
        <v>79</v>
      </c>
      <c r="G974">
        <v>122</v>
      </c>
      <c r="H974">
        <v>275</v>
      </c>
    </row>
    <row r="975" spans="1:8" x14ac:dyDescent="0.3">
      <c r="A975" s="3">
        <v>45170</v>
      </c>
      <c r="B975" s="1">
        <v>19808</v>
      </c>
      <c r="C975" s="1">
        <v>14261</v>
      </c>
      <c r="D975" s="1">
        <v>1711</v>
      </c>
      <c r="E975">
        <v>4944</v>
      </c>
      <c r="F975">
        <v>2568</v>
      </c>
      <c r="G975">
        <v>3857</v>
      </c>
      <c r="H975">
        <v>6728</v>
      </c>
    </row>
    <row r="976" spans="1:8" x14ac:dyDescent="0.3">
      <c r="A976" s="3">
        <v>45171</v>
      </c>
      <c r="B976" s="1">
        <v>19808</v>
      </c>
      <c r="C976" s="1">
        <v>14261</v>
      </c>
      <c r="D976" s="1">
        <v>1711</v>
      </c>
      <c r="E976">
        <v>4944</v>
      </c>
      <c r="F976">
        <v>2568</v>
      </c>
      <c r="G976">
        <v>3857</v>
      </c>
      <c r="H976">
        <v>6728</v>
      </c>
    </row>
    <row r="977" spans="1:8" x14ac:dyDescent="0.3">
      <c r="A977" s="3">
        <v>45172</v>
      </c>
      <c r="B977" s="1">
        <v>19808</v>
      </c>
      <c r="C977" s="1">
        <v>14261</v>
      </c>
      <c r="D977" s="1">
        <v>1711</v>
      </c>
      <c r="E977">
        <v>4944</v>
      </c>
      <c r="F977">
        <v>2568</v>
      </c>
      <c r="G977">
        <v>3857</v>
      </c>
      <c r="H977">
        <v>6728</v>
      </c>
    </row>
    <row r="978" spans="1:8" x14ac:dyDescent="0.3">
      <c r="A978" s="3">
        <v>45173</v>
      </c>
      <c r="B978" s="1">
        <v>14181</v>
      </c>
      <c r="C978" s="1">
        <v>10352</v>
      </c>
      <c r="D978" s="1">
        <v>1242</v>
      </c>
      <c r="E978">
        <v>3589</v>
      </c>
      <c r="F978">
        <v>1864</v>
      </c>
      <c r="G978">
        <v>2751</v>
      </c>
      <c r="H978">
        <v>4735</v>
      </c>
    </row>
    <row r="979" spans="1:8" x14ac:dyDescent="0.3">
      <c r="A979" s="3">
        <v>45174</v>
      </c>
      <c r="B979" s="1">
        <v>12216</v>
      </c>
      <c r="C979" s="1">
        <v>9039</v>
      </c>
      <c r="D979" s="1">
        <v>1084</v>
      </c>
      <c r="E979">
        <v>3134</v>
      </c>
      <c r="F979">
        <v>1628</v>
      </c>
      <c r="G979">
        <v>2360</v>
      </c>
      <c r="H979">
        <v>4010</v>
      </c>
    </row>
    <row r="980" spans="1:8" x14ac:dyDescent="0.3">
      <c r="A980" s="3">
        <v>45175</v>
      </c>
      <c r="B980" s="1">
        <v>12787</v>
      </c>
      <c r="C980" s="1">
        <v>9590</v>
      </c>
      <c r="D980" s="1">
        <v>1150</v>
      </c>
      <c r="E980">
        <v>3324</v>
      </c>
      <c r="F980">
        <v>1727</v>
      </c>
      <c r="G980">
        <v>2461</v>
      </c>
      <c r="H980">
        <v>4125</v>
      </c>
    </row>
    <row r="981" spans="1:8" x14ac:dyDescent="0.3">
      <c r="A981" s="3">
        <v>45176</v>
      </c>
      <c r="B981" s="1">
        <v>14955.000000000002</v>
      </c>
      <c r="C981" s="1">
        <v>11365</v>
      </c>
      <c r="D981" s="1">
        <v>1363</v>
      </c>
      <c r="E981">
        <v>3940</v>
      </c>
      <c r="F981">
        <v>2047</v>
      </c>
      <c r="G981">
        <v>2866</v>
      </c>
      <c r="H981">
        <v>4739.0000000000018</v>
      </c>
    </row>
    <row r="982" spans="1:8" x14ac:dyDescent="0.3">
      <c r="A982" s="3">
        <v>45177</v>
      </c>
      <c r="B982" s="1">
        <v>17957</v>
      </c>
      <c r="C982" s="1">
        <v>13826</v>
      </c>
      <c r="D982" s="1">
        <v>1659</v>
      </c>
      <c r="E982">
        <v>4793</v>
      </c>
      <c r="F982">
        <v>2489</v>
      </c>
      <c r="G982">
        <v>3428</v>
      </c>
      <c r="H982">
        <v>5588</v>
      </c>
    </row>
    <row r="983" spans="1:8" x14ac:dyDescent="0.3">
      <c r="A983" s="3">
        <v>45178</v>
      </c>
      <c r="B983" s="1">
        <v>21191</v>
      </c>
      <c r="C983" s="1">
        <v>16528</v>
      </c>
      <c r="D983" s="1">
        <v>1983</v>
      </c>
      <c r="E983">
        <v>5730</v>
      </c>
      <c r="F983">
        <v>2976</v>
      </c>
      <c r="G983">
        <v>4029</v>
      </c>
      <c r="H983">
        <v>6473</v>
      </c>
    </row>
    <row r="984" spans="1:8" x14ac:dyDescent="0.3">
      <c r="A984" s="3">
        <v>45179</v>
      </c>
      <c r="B984" s="1">
        <v>24198</v>
      </c>
      <c r="C984" s="1">
        <v>19116</v>
      </c>
      <c r="D984" s="1">
        <v>2293</v>
      </c>
      <c r="E984">
        <v>6627</v>
      </c>
      <c r="F984">
        <v>3442</v>
      </c>
      <c r="G984">
        <v>4583</v>
      </c>
      <c r="H984">
        <v>7253</v>
      </c>
    </row>
    <row r="985" spans="1:8" x14ac:dyDescent="0.3">
      <c r="A985" s="3">
        <v>45180</v>
      </c>
      <c r="B985" s="1">
        <v>26652.999999999996</v>
      </c>
      <c r="C985" s="1">
        <v>21322</v>
      </c>
      <c r="D985" s="1">
        <v>2558</v>
      </c>
      <c r="E985">
        <v>7392</v>
      </c>
      <c r="F985">
        <v>3839</v>
      </c>
      <c r="G985">
        <v>5027</v>
      </c>
      <c r="H985">
        <v>7836.9999999999964</v>
      </c>
    </row>
    <row r="986" spans="1:8" x14ac:dyDescent="0.3">
      <c r="A986" s="3">
        <v>45181</v>
      </c>
      <c r="B986" s="1">
        <v>28349</v>
      </c>
      <c r="C986" s="1">
        <v>22962</v>
      </c>
      <c r="D986" s="1">
        <v>2755</v>
      </c>
      <c r="E986">
        <v>7960</v>
      </c>
      <c r="F986">
        <v>4134</v>
      </c>
      <c r="G986">
        <v>5326</v>
      </c>
      <c r="H986">
        <v>8174</v>
      </c>
    </row>
    <row r="987" spans="1:8" x14ac:dyDescent="0.3">
      <c r="A987" s="3">
        <v>45182</v>
      </c>
      <c r="B987" s="1">
        <v>29181</v>
      </c>
      <c r="C987" s="1">
        <v>23928</v>
      </c>
      <c r="D987" s="1">
        <v>2871</v>
      </c>
      <c r="E987">
        <v>8295</v>
      </c>
      <c r="F987">
        <v>4308</v>
      </c>
      <c r="G987">
        <v>5460</v>
      </c>
      <c r="H987">
        <v>8247</v>
      </c>
    </row>
    <row r="988" spans="1:8" x14ac:dyDescent="0.3">
      <c r="A988" s="3">
        <v>45183</v>
      </c>
      <c r="B988" s="1">
        <v>29135.000000000004</v>
      </c>
      <c r="C988" s="1">
        <v>24182</v>
      </c>
      <c r="D988" s="1">
        <v>2901</v>
      </c>
      <c r="E988">
        <v>8383</v>
      </c>
      <c r="F988">
        <v>4354</v>
      </c>
      <c r="G988">
        <v>5429</v>
      </c>
      <c r="H988">
        <v>8068.0000000000036</v>
      </c>
    </row>
    <row r="989" spans="1:8" x14ac:dyDescent="0.3">
      <c r="A989" s="3">
        <v>45184</v>
      </c>
      <c r="B989" s="1">
        <v>28268</v>
      </c>
      <c r="C989" s="1">
        <v>23745</v>
      </c>
      <c r="D989" s="1">
        <v>2849</v>
      </c>
      <c r="E989">
        <v>8232</v>
      </c>
      <c r="F989">
        <v>4275</v>
      </c>
      <c r="G989">
        <v>5245</v>
      </c>
      <c r="H989">
        <v>7667</v>
      </c>
    </row>
    <row r="990" spans="1:8" x14ac:dyDescent="0.3">
      <c r="A990" s="3">
        <v>45185</v>
      </c>
      <c r="B990" s="1">
        <v>26702</v>
      </c>
      <c r="C990" s="1">
        <v>22696</v>
      </c>
      <c r="D990" s="1">
        <v>2723</v>
      </c>
      <c r="E990">
        <v>7868</v>
      </c>
      <c r="F990">
        <v>4086</v>
      </c>
      <c r="G990">
        <v>4934</v>
      </c>
      <c r="H990">
        <v>7091</v>
      </c>
    </row>
    <row r="991" spans="1:8" x14ac:dyDescent="0.3">
      <c r="A991" s="3">
        <v>45186</v>
      </c>
      <c r="B991" s="1">
        <v>24603</v>
      </c>
      <c r="C991" s="1">
        <v>21158</v>
      </c>
      <c r="D991" s="1">
        <v>2538</v>
      </c>
      <c r="E991">
        <v>7335</v>
      </c>
      <c r="F991">
        <v>3809</v>
      </c>
      <c r="G991">
        <v>4528</v>
      </c>
      <c r="H991">
        <v>6393</v>
      </c>
    </row>
    <row r="992" spans="1:8" x14ac:dyDescent="0.3">
      <c r="A992" s="3">
        <v>45187</v>
      </c>
      <c r="B992" s="1">
        <v>22170</v>
      </c>
      <c r="C992" s="1">
        <v>19287</v>
      </c>
      <c r="D992" s="1">
        <v>2314</v>
      </c>
      <c r="E992">
        <v>6686</v>
      </c>
      <c r="F992">
        <v>3472</v>
      </c>
      <c r="G992">
        <v>4063</v>
      </c>
      <c r="H992">
        <v>5635</v>
      </c>
    </row>
    <row r="993" spans="1:8" x14ac:dyDescent="0.3">
      <c r="A993" s="3">
        <v>45188</v>
      </c>
      <c r="B993" s="1">
        <v>19618</v>
      </c>
      <c r="C993" s="1">
        <v>17263</v>
      </c>
      <c r="D993" s="1">
        <v>2071</v>
      </c>
      <c r="E993">
        <v>5984</v>
      </c>
      <c r="F993">
        <v>3108</v>
      </c>
      <c r="G993">
        <v>3580</v>
      </c>
      <c r="H993">
        <v>4875</v>
      </c>
    </row>
    <row r="994" spans="1:8" x14ac:dyDescent="0.3">
      <c r="A994" s="3">
        <v>45189</v>
      </c>
      <c r="B994" s="1">
        <v>17169</v>
      </c>
      <c r="C994" s="1">
        <v>15280</v>
      </c>
      <c r="D994" s="1">
        <v>1833</v>
      </c>
      <c r="E994">
        <v>5297</v>
      </c>
      <c r="F994">
        <v>2751</v>
      </c>
      <c r="G994">
        <v>3120</v>
      </c>
      <c r="H994">
        <v>4168</v>
      </c>
    </row>
    <row r="995" spans="1:8" x14ac:dyDescent="0.3">
      <c r="A995" s="3">
        <v>45190</v>
      </c>
      <c r="B995" s="1">
        <v>15031</v>
      </c>
      <c r="C995" s="1">
        <v>13227</v>
      </c>
      <c r="D995" s="1">
        <v>1587</v>
      </c>
      <c r="E995">
        <v>4586</v>
      </c>
      <c r="F995">
        <v>2381</v>
      </c>
      <c r="G995">
        <v>2743</v>
      </c>
      <c r="H995">
        <v>3734</v>
      </c>
    </row>
    <row r="996" spans="1:8" x14ac:dyDescent="0.3">
      <c r="A996" s="3">
        <v>45191</v>
      </c>
      <c r="B996" s="1">
        <v>13390</v>
      </c>
      <c r="C996" s="1">
        <v>11649</v>
      </c>
      <c r="D996" s="1">
        <v>1397</v>
      </c>
      <c r="E996">
        <v>4038</v>
      </c>
      <c r="F996">
        <v>2098</v>
      </c>
      <c r="G996">
        <v>2454</v>
      </c>
      <c r="H996">
        <v>3403</v>
      </c>
    </row>
    <row r="997" spans="1:8" x14ac:dyDescent="0.3">
      <c r="A997" s="3">
        <v>45192</v>
      </c>
      <c r="B997" s="1">
        <v>12392</v>
      </c>
      <c r="C997" s="1">
        <v>10657</v>
      </c>
      <c r="D997" s="1">
        <v>1278</v>
      </c>
      <c r="E997">
        <v>3694</v>
      </c>
      <c r="F997">
        <v>1919</v>
      </c>
      <c r="G997">
        <v>2280</v>
      </c>
      <c r="H997">
        <v>3221</v>
      </c>
    </row>
    <row r="998" spans="1:8" x14ac:dyDescent="0.3">
      <c r="A998" s="3">
        <v>45193</v>
      </c>
      <c r="B998" s="1">
        <v>12128</v>
      </c>
      <c r="C998" s="1">
        <v>10308</v>
      </c>
      <c r="D998" s="1">
        <v>1236</v>
      </c>
      <c r="E998">
        <v>3574</v>
      </c>
      <c r="F998">
        <v>1856</v>
      </c>
      <c r="G998">
        <v>2241</v>
      </c>
      <c r="H998">
        <v>3221</v>
      </c>
    </row>
    <row r="999" spans="1:8" x14ac:dyDescent="0.3">
      <c r="A999" s="3">
        <v>45194</v>
      </c>
      <c r="B999" s="1">
        <v>12624</v>
      </c>
      <c r="C999" s="1">
        <v>10604</v>
      </c>
      <c r="D999" s="1">
        <v>1272</v>
      </c>
      <c r="E999">
        <v>3676</v>
      </c>
      <c r="F999">
        <v>1909</v>
      </c>
      <c r="G999">
        <v>2343</v>
      </c>
      <c r="H999">
        <v>3424</v>
      </c>
    </row>
    <row r="1000" spans="1:8" x14ac:dyDescent="0.3">
      <c r="A1000" s="3">
        <v>45195</v>
      </c>
      <c r="B1000" s="1">
        <v>13824</v>
      </c>
      <c r="C1000" s="1">
        <v>11473</v>
      </c>
      <c r="D1000" s="1">
        <v>1376</v>
      </c>
      <c r="E1000">
        <v>3977</v>
      </c>
      <c r="F1000">
        <v>2066</v>
      </c>
      <c r="G1000">
        <v>2575</v>
      </c>
      <c r="H1000">
        <v>3830</v>
      </c>
    </row>
    <row r="1001" spans="1:8" x14ac:dyDescent="0.3">
      <c r="A1001" s="3">
        <v>45196</v>
      </c>
      <c r="B1001" s="1">
        <v>15572.999999999998</v>
      </c>
      <c r="C1001" s="1">
        <v>12769</v>
      </c>
      <c r="D1001" s="1">
        <v>1532</v>
      </c>
      <c r="E1001">
        <v>4426</v>
      </c>
      <c r="F1001">
        <v>2299</v>
      </c>
      <c r="G1001">
        <v>2914</v>
      </c>
      <c r="H1001">
        <v>4401.9999999999982</v>
      </c>
    </row>
    <row r="1002" spans="1:8" x14ac:dyDescent="0.3">
      <c r="A1002" s="3">
        <v>45197</v>
      </c>
      <c r="B1002" s="1">
        <v>17611</v>
      </c>
      <c r="C1002" s="1">
        <v>14264</v>
      </c>
      <c r="D1002" s="1">
        <v>1711</v>
      </c>
      <c r="E1002">
        <v>4945</v>
      </c>
      <c r="F1002">
        <v>2568</v>
      </c>
      <c r="G1002">
        <v>3308</v>
      </c>
      <c r="H1002">
        <v>5079</v>
      </c>
    </row>
    <row r="1003" spans="1:8" x14ac:dyDescent="0.3">
      <c r="A1003" s="3">
        <v>45198</v>
      </c>
      <c r="B1003" s="1">
        <v>19548</v>
      </c>
      <c r="C1003" s="1">
        <v>15638</v>
      </c>
      <c r="D1003" s="1">
        <v>1876</v>
      </c>
      <c r="E1003">
        <v>5421</v>
      </c>
      <c r="F1003">
        <v>2816</v>
      </c>
      <c r="G1003">
        <v>3687</v>
      </c>
      <c r="H1003">
        <v>5748</v>
      </c>
    </row>
    <row r="1004" spans="1:8" x14ac:dyDescent="0.3">
      <c r="A1004" s="3">
        <v>45199</v>
      </c>
      <c r="B1004" s="1">
        <v>20859</v>
      </c>
      <c r="C1004" s="1">
        <v>16478</v>
      </c>
      <c r="D1004" s="1">
        <v>1977</v>
      </c>
      <c r="E1004">
        <v>5712</v>
      </c>
      <c r="F1004">
        <v>2967</v>
      </c>
      <c r="G1004">
        <v>3951</v>
      </c>
      <c r="H1004">
        <v>6252</v>
      </c>
    </row>
    <row r="1005" spans="1:8" x14ac:dyDescent="0.3">
      <c r="A1005" s="3">
        <v>45200</v>
      </c>
      <c r="B1005" s="1">
        <v>20865</v>
      </c>
      <c r="C1005" s="1">
        <v>16274</v>
      </c>
      <c r="D1005" s="1">
        <v>3580</v>
      </c>
      <c r="E1005">
        <v>1302</v>
      </c>
      <c r="F1005">
        <v>5371</v>
      </c>
      <c r="G1005">
        <v>1797</v>
      </c>
      <c r="H1005">
        <v>8815</v>
      </c>
    </row>
    <row r="1006" spans="1:8" x14ac:dyDescent="0.3">
      <c r="A1006" s="3">
        <v>45201</v>
      </c>
      <c r="B1006" s="1">
        <v>18720</v>
      </c>
      <c r="C1006" s="1">
        <v>14414</v>
      </c>
      <c r="D1006" s="1">
        <v>3171</v>
      </c>
      <c r="E1006">
        <v>1153</v>
      </c>
      <c r="F1006">
        <v>4757</v>
      </c>
      <c r="G1006">
        <v>1652</v>
      </c>
      <c r="H1006">
        <v>7987</v>
      </c>
    </row>
    <row r="1007" spans="1:8" x14ac:dyDescent="0.3">
      <c r="A1007" s="3">
        <v>45202</v>
      </c>
      <c r="B1007" s="1">
        <v>10376</v>
      </c>
      <c r="C1007" s="1">
        <v>7885</v>
      </c>
      <c r="D1007" s="1">
        <v>1734</v>
      </c>
      <c r="E1007">
        <v>631</v>
      </c>
      <c r="F1007">
        <v>2603</v>
      </c>
      <c r="G1007">
        <v>937</v>
      </c>
      <c r="H1007">
        <v>4471</v>
      </c>
    </row>
    <row r="1008" spans="1:8" x14ac:dyDescent="0.3">
      <c r="A1008" s="3">
        <v>45203</v>
      </c>
      <c r="B1008" s="1">
        <v>11387</v>
      </c>
      <c r="C1008" s="1">
        <v>8540</v>
      </c>
      <c r="D1008" s="1">
        <v>1878</v>
      </c>
      <c r="E1008">
        <v>683</v>
      </c>
      <c r="F1008">
        <v>2819</v>
      </c>
      <c r="G1008">
        <v>1052</v>
      </c>
      <c r="H1008">
        <v>4955</v>
      </c>
    </row>
    <row r="1009" spans="1:8" x14ac:dyDescent="0.3">
      <c r="A1009" s="3">
        <v>45204</v>
      </c>
      <c r="B1009" s="1">
        <v>12503</v>
      </c>
      <c r="C1009" s="1">
        <v>9252</v>
      </c>
      <c r="D1009" s="1">
        <v>2035</v>
      </c>
      <c r="E1009">
        <v>740</v>
      </c>
      <c r="F1009">
        <v>3054</v>
      </c>
      <c r="G1009">
        <v>1182</v>
      </c>
      <c r="H1009">
        <v>5492</v>
      </c>
    </row>
    <row r="1010" spans="1:8" x14ac:dyDescent="0.3">
      <c r="A1010" s="3">
        <v>45205</v>
      </c>
      <c r="B1010" s="1">
        <v>13547</v>
      </c>
      <c r="C1010" s="1">
        <v>9889</v>
      </c>
      <c r="D1010" s="1">
        <v>2175</v>
      </c>
      <c r="E1010">
        <v>791</v>
      </c>
      <c r="F1010">
        <v>3264</v>
      </c>
      <c r="G1010">
        <v>1309</v>
      </c>
      <c r="H1010">
        <v>6008</v>
      </c>
    </row>
    <row r="1011" spans="1:8" x14ac:dyDescent="0.3">
      <c r="A1011" s="3">
        <v>45206</v>
      </c>
      <c r="B1011" s="1">
        <v>14388.999999999998</v>
      </c>
      <c r="C1011" s="1">
        <v>10360</v>
      </c>
      <c r="D1011" s="1">
        <v>2279</v>
      </c>
      <c r="E1011">
        <v>829</v>
      </c>
      <c r="F1011">
        <v>3419</v>
      </c>
      <c r="G1011">
        <v>1421</v>
      </c>
      <c r="H1011">
        <v>6440.9999999999982</v>
      </c>
    </row>
    <row r="1012" spans="1:8" x14ac:dyDescent="0.3">
      <c r="A1012" s="3">
        <v>45207</v>
      </c>
      <c r="B1012" s="1">
        <v>14946</v>
      </c>
      <c r="C1012" s="1">
        <v>10611</v>
      </c>
      <c r="D1012" s="1">
        <v>2334</v>
      </c>
      <c r="E1012">
        <v>849</v>
      </c>
      <c r="F1012">
        <v>3502</v>
      </c>
      <c r="G1012">
        <v>1507</v>
      </c>
      <c r="H1012">
        <v>6754</v>
      </c>
    </row>
    <row r="1013" spans="1:8" x14ac:dyDescent="0.3">
      <c r="A1013" s="3">
        <v>45208</v>
      </c>
      <c r="B1013" s="1">
        <v>15169.999999999998</v>
      </c>
      <c r="C1013" s="1">
        <v>10619</v>
      </c>
      <c r="D1013" s="1">
        <v>2336</v>
      </c>
      <c r="E1013">
        <v>850</v>
      </c>
      <c r="F1013">
        <v>3505</v>
      </c>
      <c r="G1013">
        <v>1561</v>
      </c>
      <c r="H1013">
        <v>6917.9999999999982</v>
      </c>
    </row>
    <row r="1014" spans="1:8" x14ac:dyDescent="0.3">
      <c r="A1014" s="3">
        <v>45209</v>
      </c>
      <c r="B1014" s="1">
        <v>15047</v>
      </c>
      <c r="C1014" s="1">
        <v>10382</v>
      </c>
      <c r="D1014" s="1">
        <v>2284</v>
      </c>
      <c r="E1014">
        <v>830</v>
      </c>
      <c r="F1014">
        <v>3427</v>
      </c>
      <c r="G1014">
        <v>1581</v>
      </c>
      <c r="H1014">
        <v>6925</v>
      </c>
    </row>
    <row r="1015" spans="1:8" x14ac:dyDescent="0.3">
      <c r="A1015" s="3">
        <v>45210</v>
      </c>
      <c r="B1015" s="1">
        <v>14594</v>
      </c>
      <c r="C1015" s="1">
        <v>9923</v>
      </c>
      <c r="D1015" s="1">
        <v>2183</v>
      </c>
      <c r="E1015">
        <v>794</v>
      </c>
      <c r="F1015">
        <v>3275</v>
      </c>
      <c r="G1015">
        <v>1563</v>
      </c>
      <c r="H1015">
        <v>6779</v>
      </c>
    </row>
    <row r="1016" spans="1:8" x14ac:dyDescent="0.3">
      <c r="A1016" s="3">
        <v>45211</v>
      </c>
      <c r="B1016" s="1">
        <v>13847.999999999998</v>
      </c>
      <c r="C1016" s="1">
        <v>9278</v>
      </c>
      <c r="D1016" s="1">
        <v>2041</v>
      </c>
      <c r="E1016">
        <v>742</v>
      </c>
      <c r="F1016">
        <v>3062</v>
      </c>
      <c r="G1016">
        <v>1513</v>
      </c>
      <c r="H1016">
        <v>6489.9999999999982</v>
      </c>
    </row>
    <row r="1017" spans="1:8" x14ac:dyDescent="0.3">
      <c r="A1017" s="3">
        <v>45212</v>
      </c>
      <c r="B1017" s="1">
        <v>12868</v>
      </c>
      <c r="C1017" s="1">
        <v>8492</v>
      </c>
      <c r="D1017" s="1">
        <v>1868</v>
      </c>
      <c r="E1017">
        <v>680</v>
      </c>
      <c r="F1017">
        <v>2803</v>
      </c>
      <c r="G1017">
        <v>1433</v>
      </c>
      <c r="H1017">
        <v>6084</v>
      </c>
    </row>
    <row r="1018" spans="1:8" x14ac:dyDescent="0.3">
      <c r="A1018" s="3">
        <v>45213</v>
      </c>
      <c r="B1018" s="1">
        <v>11727</v>
      </c>
      <c r="C1018" s="1">
        <v>7622</v>
      </c>
      <c r="D1018" s="1">
        <v>1676</v>
      </c>
      <c r="E1018">
        <v>610</v>
      </c>
      <c r="F1018">
        <v>2516</v>
      </c>
      <c r="G1018">
        <v>1330</v>
      </c>
      <c r="H1018">
        <v>5595</v>
      </c>
    </row>
    <row r="1019" spans="1:8" x14ac:dyDescent="0.3">
      <c r="A1019" s="3">
        <v>45214</v>
      </c>
      <c r="B1019" s="1">
        <v>10504</v>
      </c>
      <c r="C1019" s="1">
        <v>6722</v>
      </c>
      <c r="D1019" s="1">
        <v>1478</v>
      </c>
      <c r="E1019">
        <v>538</v>
      </c>
      <c r="F1019">
        <v>2219</v>
      </c>
      <c r="G1019">
        <v>1213</v>
      </c>
      <c r="H1019">
        <v>5056</v>
      </c>
    </row>
    <row r="1020" spans="1:8" x14ac:dyDescent="0.3">
      <c r="A1020" s="3">
        <v>45215</v>
      </c>
      <c r="B1020" s="1">
        <v>9288</v>
      </c>
      <c r="C1020" s="1">
        <v>5851</v>
      </c>
      <c r="D1020" s="1">
        <v>1287</v>
      </c>
      <c r="E1020">
        <v>468</v>
      </c>
      <c r="F1020">
        <v>1931</v>
      </c>
      <c r="G1020">
        <v>1093</v>
      </c>
      <c r="H1020">
        <v>4509</v>
      </c>
    </row>
    <row r="1021" spans="1:8" x14ac:dyDescent="0.3">
      <c r="A1021" s="3">
        <v>45216</v>
      </c>
      <c r="B1021" s="1">
        <v>8161</v>
      </c>
      <c r="C1021" s="1">
        <v>5059</v>
      </c>
      <c r="D1021" s="1">
        <v>1112</v>
      </c>
      <c r="E1021">
        <v>405</v>
      </c>
      <c r="F1021">
        <v>1670</v>
      </c>
      <c r="G1021">
        <v>977</v>
      </c>
      <c r="H1021">
        <v>3997</v>
      </c>
    </row>
    <row r="1022" spans="1:8" x14ac:dyDescent="0.3">
      <c r="A1022" s="3">
        <v>45217</v>
      </c>
      <c r="B1022" s="1">
        <v>7206</v>
      </c>
      <c r="C1022" s="1">
        <v>4395</v>
      </c>
      <c r="D1022" s="1">
        <v>966</v>
      </c>
      <c r="E1022">
        <v>352</v>
      </c>
      <c r="F1022">
        <v>1451</v>
      </c>
      <c r="G1022">
        <v>877</v>
      </c>
      <c r="H1022">
        <v>3560</v>
      </c>
    </row>
    <row r="1023" spans="1:8" x14ac:dyDescent="0.3">
      <c r="A1023" s="3">
        <v>45218</v>
      </c>
      <c r="B1023" s="1">
        <v>6491</v>
      </c>
      <c r="C1023" s="1">
        <v>3894</v>
      </c>
      <c r="D1023" s="1">
        <v>856</v>
      </c>
      <c r="E1023">
        <v>312</v>
      </c>
      <c r="F1023">
        <v>1286</v>
      </c>
      <c r="G1023">
        <v>804</v>
      </c>
      <c r="H1023">
        <v>3233</v>
      </c>
    </row>
    <row r="1024" spans="1:8" x14ac:dyDescent="0.3">
      <c r="A1024" s="3">
        <v>45219</v>
      </c>
      <c r="B1024" s="1">
        <v>6071</v>
      </c>
      <c r="C1024" s="1">
        <v>3581</v>
      </c>
      <c r="D1024" s="1">
        <v>787</v>
      </c>
      <c r="E1024">
        <v>286</v>
      </c>
      <c r="F1024">
        <v>1183</v>
      </c>
      <c r="G1024">
        <v>765</v>
      </c>
      <c r="H1024">
        <v>3050</v>
      </c>
    </row>
    <row r="1025" spans="1:8" x14ac:dyDescent="0.3">
      <c r="A1025" s="3">
        <v>45220</v>
      </c>
      <c r="B1025" s="1">
        <v>5982</v>
      </c>
      <c r="C1025" s="1">
        <v>3469</v>
      </c>
      <c r="D1025" s="1">
        <v>763</v>
      </c>
      <c r="E1025">
        <v>278</v>
      </c>
      <c r="F1025">
        <v>1145</v>
      </c>
      <c r="G1025">
        <v>766</v>
      </c>
      <c r="H1025">
        <v>3030</v>
      </c>
    </row>
    <row r="1026" spans="1:8" x14ac:dyDescent="0.3">
      <c r="A1026" s="3">
        <v>45221</v>
      </c>
      <c r="B1026" s="1">
        <v>6234</v>
      </c>
      <c r="C1026" s="1">
        <v>3553</v>
      </c>
      <c r="D1026" s="1">
        <v>781</v>
      </c>
      <c r="E1026">
        <v>284</v>
      </c>
      <c r="F1026">
        <v>1173</v>
      </c>
      <c r="G1026">
        <v>812</v>
      </c>
      <c r="H1026">
        <v>3184</v>
      </c>
    </row>
    <row r="1027" spans="1:8" x14ac:dyDescent="0.3">
      <c r="A1027" s="3">
        <v>45222</v>
      </c>
      <c r="B1027" s="1">
        <v>6806.9999999999991</v>
      </c>
      <c r="C1027" s="1">
        <v>3811</v>
      </c>
      <c r="D1027" s="1">
        <v>838</v>
      </c>
      <c r="E1027">
        <v>305</v>
      </c>
      <c r="F1027">
        <v>1258</v>
      </c>
      <c r="G1027">
        <v>901</v>
      </c>
      <c r="H1027">
        <v>3504.9999999999991</v>
      </c>
    </row>
    <row r="1028" spans="1:8" x14ac:dyDescent="0.3">
      <c r="A1028" s="3">
        <v>45223</v>
      </c>
      <c r="B1028" s="1">
        <v>7648.9999999999991</v>
      </c>
      <c r="C1028" s="1">
        <v>4206</v>
      </c>
      <c r="D1028" s="1">
        <v>925</v>
      </c>
      <c r="E1028">
        <v>336</v>
      </c>
      <c r="F1028">
        <v>1389</v>
      </c>
      <c r="G1028">
        <v>1028</v>
      </c>
      <c r="H1028">
        <v>3970.9999999999991</v>
      </c>
    </row>
    <row r="1029" spans="1:8" x14ac:dyDescent="0.3">
      <c r="A1029" s="3">
        <v>45224</v>
      </c>
      <c r="B1029" s="1">
        <v>8666</v>
      </c>
      <c r="C1029" s="1">
        <v>4852</v>
      </c>
      <c r="D1029" s="1">
        <v>1067</v>
      </c>
      <c r="E1029">
        <v>388</v>
      </c>
      <c r="F1029">
        <v>1602</v>
      </c>
      <c r="G1029">
        <v>1147</v>
      </c>
      <c r="H1029">
        <v>4462</v>
      </c>
    </row>
    <row r="1030" spans="1:8" x14ac:dyDescent="0.3">
      <c r="A1030" s="3">
        <v>45225</v>
      </c>
      <c r="B1030" s="1">
        <v>9721</v>
      </c>
      <c r="C1030" s="1">
        <v>5540</v>
      </c>
      <c r="D1030" s="1">
        <v>1218</v>
      </c>
      <c r="E1030">
        <v>443</v>
      </c>
      <c r="F1030">
        <v>1829</v>
      </c>
      <c r="G1030">
        <v>1266</v>
      </c>
      <c r="H1030">
        <v>4965</v>
      </c>
    </row>
    <row r="1031" spans="1:8" x14ac:dyDescent="0.3">
      <c r="A1031" s="3">
        <v>45226</v>
      </c>
      <c r="B1031" s="1">
        <v>10629</v>
      </c>
      <c r="C1031" s="1">
        <v>6164</v>
      </c>
      <c r="D1031" s="1">
        <v>1356</v>
      </c>
      <c r="E1031">
        <v>493</v>
      </c>
      <c r="F1031">
        <v>2035</v>
      </c>
      <c r="G1031">
        <v>1362</v>
      </c>
      <c r="H1031">
        <v>5383</v>
      </c>
    </row>
    <row r="1032" spans="1:8" x14ac:dyDescent="0.3">
      <c r="A1032" s="3">
        <v>45227</v>
      </c>
      <c r="B1032" s="1">
        <v>11149</v>
      </c>
      <c r="C1032" s="1">
        <v>6577</v>
      </c>
      <c r="D1032" s="1">
        <v>1446</v>
      </c>
      <c r="E1032">
        <v>526</v>
      </c>
      <c r="F1032">
        <v>2171</v>
      </c>
      <c r="G1032">
        <v>1406</v>
      </c>
      <c r="H1032">
        <v>5600</v>
      </c>
    </row>
    <row r="1033" spans="1:8" x14ac:dyDescent="0.3">
      <c r="A1033" s="3">
        <v>45228</v>
      </c>
      <c r="B1033" s="1">
        <v>10984</v>
      </c>
      <c r="C1033" s="1">
        <v>6590</v>
      </c>
      <c r="D1033" s="1">
        <v>1449</v>
      </c>
      <c r="E1033">
        <v>527</v>
      </c>
      <c r="F1033">
        <v>2176</v>
      </c>
      <c r="G1033">
        <v>1361</v>
      </c>
      <c r="H1033">
        <v>5471</v>
      </c>
    </row>
    <row r="1034" spans="1:8" x14ac:dyDescent="0.3">
      <c r="A1034" s="3">
        <v>45229</v>
      </c>
      <c r="B1034" s="1">
        <v>9771</v>
      </c>
      <c r="C1034" s="1">
        <v>5960</v>
      </c>
      <c r="D1034" s="1">
        <v>1311</v>
      </c>
      <c r="E1034">
        <v>477</v>
      </c>
      <c r="F1034">
        <v>1967</v>
      </c>
      <c r="G1034">
        <v>1190</v>
      </c>
      <c r="H1034">
        <v>4826</v>
      </c>
    </row>
    <row r="1035" spans="1:8" x14ac:dyDescent="0.3">
      <c r="A1035" s="3">
        <v>45230</v>
      </c>
      <c r="B1035" s="1">
        <v>5480</v>
      </c>
      <c r="C1035" s="1">
        <v>4389</v>
      </c>
      <c r="D1035" s="1">
        <v>965</v>
      </c>
      <c r="E1035">
        <v>351</v>
      </c>
      <c r="F1035">
        <v>1449</v>
      </c>
      <c r="G1035">
        <v>447</v>
      </c>
      <c r="H1035">
        <v>2268</v>
      </c>
    </row>
    <row r="1036" spans="1:8" x14ac:dyDescent="0.3">
      <c r="A1036" s="3">
        <v>45231</v>
      </c>
      <c r="B1036" s="1">
        <v>2408</v>
      </c>
      <c r="C1036" s="1">
        <v>1517</v>
      </c>
      <c r="D1036" s="1">
        <v>288</v>
      </c>
      <c r="E1036">
        <v>293</v>
      </c>
      <c r="F1036">
        <v>395</v>
      </c>
      <c r="G1036">
        <v>368</v>
      </c>
      <c r="H1036">
        <v>1064</v>
      </c>
    </row>
    <row r="1037" spans="1:8" x14ac:dyDescent="0.3">
      <c r="A1037" s="3">
        <v>45232</v>
      </c>
      <c r="B1037" s="1">
        <v>1800</v>
      </c>
      <c r="C1037" s="1">
        <v>896</v>
      </c>
      <c r="D1037" s="1">
        <v>170</v>
      </c>
      <c r="E1037">
        <v>173</v>
      </c>
      <c r="F1037">
        <v>234</v>
      </c>
      <c r="G1037">
        <v>312</v>
      </c>
      <c r="H1037">
        <v>911</v>
      </c>
    </row>
    <row r="1038" spans="1:8" x14ac:dyDescent="0.3">
      <c r="A1038" s="3">
        <v>45233</v>
      </c>
      <c r="B1038" s="1">
        <v>1450</v>
      </c>
      <c r="C1038" s="1">
        <v>942</v>
      </c>
      <c r="D1038" s="1">
        <v>178</v>
      </c>
      <c r="E1038">
        <v>182</v>
      </c>
      <c r="F1038">
        <v>246</v>
      </c>
      <c r="G1038">
        <v>218</v>
      </c>
      <c r="H1038">
        <v>626</v>
      </c>
    </row>
    <row r="1039" spans="1:8" x14ac:dyDescent="0.3">
      <c r="A1039" s="3">
        <v>45234</v>
      </c>
      <c r="B1039" s="1">
        <v>1300</v>
      </c>
      <c r="C1039" s="1">
        <v>858</v>
      </c>
      <c r="D1039" s="1">
        <v>163</v>
      </c>
      <c r="E1039">
        <v>166</v>
      </c>
      <c r="F1039">
        <v>224</v>
      </c>
      <c r="G1039">
        <v>192</v>
      </c>
      <c r="H1039">
        <v>555</v>
      </c>
    </row>
    <row r="1040" spans="1:8" x14ac:dyDescent="0.3">
      <c r="A1040" s="3">
        <v>45235</v>
      </c>
      <c r="B1040" s="1">
        <v>1050</v>
      </c>
      <c r="C1040" s="1">
        <v>703</v>
      </c>
      <c r="D1040" s="1">
        <v>133</v>
      </c>
      <c r="E1040">
        <v>136</v>
      </c>
      <c r="F1040">
        <v>184</v>
      </c>
      <c r="G1040">
        <v>153</v>
      </c>
      <c r="H1040">
        <v>444</v>
      </c>
    </row>
    <row r="1041" spans="1:8" x14ac:dyDescent="0.3">
      <c r="A1041" s="3">
        <v>45236</v>
      </c>
      <c r="B1041" s="1">
        <v>900</v>
      </c>
      <c r="C1041" s="1">
        <v>612</v>
      </c>
      <c r="D1041" s="1">
        <v>116</v>
      </c>
      <c r="E1041">
        <v>118</v>
      </c>
      <c r="F1041">
        <v>160</v>
      </c>
      <c r="G1041">
        <v>131</v>
      </c>
      <c r="H1041">
        <v>375</v>
      </c>
    </row>
    <row r="1042" spans="1:8" x14ac:dyDescent="0.3">
      <c r="A1042" s="3">
        <v>45237</v>
      </c>
      <c r="B1042" s="1">
        <v>900</v>
      </c>
      <c r="C1042" s="1">
        <v>621</v>
      </c>
      <c r="D1042" s="1">
        <v>117</v>
      </c>
      <c r="E1042">
        <v>120</v>
      </c>
      <c r="F1042">
        <v>162</v>
      </c>
      <c r="G1042">
        <v>129</v>
      </c>
      <c r="H1042">
        <v>372</v>
      </c>
    </row>
    <row r="1043" spans="1:8" x14ac:dyDescent="0.3">
      <c r="A1043" s="3">
        <v>45238</v>
      </c>
      <c r="B1043" s="1">
        <v>1100</v>
      </c>
      <c r="C1043" s="1">
        <v>770</v>
      </c>
      <c r="D1043" s="1">
        <v>146</v>
      </c>
      <c r="E1043">
        <v>149</v>
      </c>
      <c r="F1043">
        <v>201</v>
      </c>
      <c r="G1043">
        <v>156</v>
      </c>
      <c r="H1043">
        <v>448</v>
      </c>
    </row>
    <row r="1044" spans="1:8" x14ac:dyDescent="0.3">
      <c r="A1044" s="3">
        <v>45239</v>
      </c>
      <c r="B1044" s="1">
        <v>1150</v>
      </c>
      <c r="C1044" s="1">
        <v>816</v>
      </c>
      <c r="D1044" s="1">
        <v>155</v>
      </c>
      <c r="E1044">
        <v>158</v>
      </c>
      <c r="F1044">
        <v>213</v>
      </c>
      <c r="G1044">
        <v>161</v>
      </c>
      <c r="H1044">
        <v>463</v>
      </c>
    </row>
    <row r="1045" spans="1:8" x14ac:dyDescent="0.3">
      <c r="A1045" s="3">
        <v>45240</v>
      </c>
      <c r="B1045" s="1">
        <v>1100</v>
      </c>
      <c r="C1045" s="1">
        <v>792</v>
      </c>
      <c r="D1045" s="1">
        <v>150</v>
      </c>
      <c r="E1045">
        <v>153</v>
      </c>
      <c r="F1045">
        <v>207</v>
      </c>
      <c r="G1045">
        <v>153</v>
      </c>
      <c r="H1045">
        <v>437</v>
      </c>
    </row>
    <row r="1046" spans="1:8" x14ac:dyDescent="0.3">
      <c r="A1046" s="3">
        <v>45241</v>
      </c>
      <c r="B1046" s="1">
        <v>1100</v>
      </c>
      <c r="C1046" s="1">
        <v>803</v>
      </c>
      <c r="D1046" s="1">
        <v>152</v>
      </c>
      <c r="E1046">
        <v>155</v>
      </c>
      <c r="F1046">
        <v>210</v>
      </c>
      <c r="G1046">
        <v>151</v>
      </c>
      <c r="H1046">
        <v>432</v>
      </c>
    </row>
    <row r="1047" spans="1:8" x14ac:dyDescent="0.3">
      <c r="A1047" s="3">
        <v>45242</v>
      </c>
      <c r="B1047" s="1">
        <v>1200</v>
      </c>
      <c r="C1047" s="1">
        <v>888</v>
      </c>
      <c r="D1047" s="1">
        <v>168</v>
      </c>
      <c r="E1047">
        <v>172</v>
      </c>
      <c r="F1047">
        <v>232</v>
      </c>
      <c r="G1047">
        <v>163</v>
      </c>
      <c r="H1047">
        <v>465</v>
      </c>
    </row>
    <row r="1048" spans="1:8" x14ac:dyDescent="0.3">
      <c r="A1048" s="3">
        <v>45243</v>
      </c>
      <c r="B1048" s="1">
        <v>1350</v>
      </c>
      <c r="C1048" s="1">
        <v>1012</v>
      </c>
      <c r="D1048" s="1">
        <v>192</v>
      </c>
      <c r="E1048">
        <v>196</v>
      </c>
      <c r="F1048">
        <v>264</v>
      </c>
      <c r="G1048">
        <v>181</v>
      </c>
      <c r="H1048">
        <v>517</v>
      </c>
    </row>
    <row r="1049" spans="1:8" x14ac:dyDescent="0.3">
      <c r="A1049" s="3">
        <v>45244</v>
      </c>
      <c r="B1049" s="1">
        <v>1400</v>
      </c>
      <c r="C1049" s="1">
        <v>1064</v>
      </c>
      <c r="D1049" s="1">
        <v>202</v>
      </c>
      <c r="E1049">
        <v>206</v>
      </c>
      <c r="F1049">
        <v>277</v>
      </c>
      <c r="G1049">
        <v>186</v>
      </c>
      <c r="H1049">
        <v>529</v>
      </c>
    </row>
    <row r="1050" spans="1:8" x14ac:dyDescent="0.3">
      <c r="A1050" s="3">
        <v>45245</v>
      </c>
      <c r="B1050" s="1">
        <v>1300</v>
      </c>
      <c r="C1050" s="1">
        <v>1001</v>
      </c>
      <c r="D1050" s="1">
        <v>190</v>
      </c>
      <c r="E1050">
        <v>194</v>
      </c>
      <c r="F1050">
        <v>261</v>
      </c>
      <c r="G1050">
        <v>170</v>
      </c>
      <c r="H1050">
        <v>485</v>
      </c>
    </row>
    <row r="1051" spans="1:8" x14ac:dyDescent="0.3">
      <c r="A1051" s="3">
        <v>45246</v>
      </c>
      <c r="B1051" s="1">
        <v>1000</v>
      </c>
      <c r="C1051" s="1">
        <v>780</v>
      </c>
      <c r="D1051" s="1">
        <v>148</v>
      </c>
      <c r="E1051">
        <v>151</v>
      </c>
      <c r="F1051">
        <v>203</v>
      </c>
      <c r="G1051">
        <v>130</v>
      </c>
      <c r="H1051">
        <v>368</v>
      </c>
    </row>
    <row r="1052" spans="1:8" x14ac:dyDescent="0.3">
      <c r="A1052" s="3">
        <v>45247</v>
      </c>
      <c r="B1052" s="1">
        <v>800</v>
      </c>
      <c r="C1052" s="1">
        <v>632</v>
      </c>
      <c r="D1052" s="1">
        <v>120</v>
      </c>
      <c r="E1052">
        <v>122</v>
      </c>
      <c r="F1052">
        <v>165</v>
      </c>
      <c r="G1052">
        <v>103</v>
      </c>
      <c r="H1052">
        <v>290</v>
      </c>
    </row>
    <row r="1053" spans="1:8" x14ac:dyDescent="0.3">
      <c r="A1053" s="3">
        <v>45248</v>
      </c>
      <c r="B1053" s="1">
        <v>700</v>
      </c>
      <c r="C1053" s="1">
        <v>560</v>
      </c>
      <c r="D1053" s="1">
        <v>106</v>
      </c>
      <c r="E1053">
        <v>108</v>
      </c>
      <c r="F1053">
        <v>146</v>
      </c>
      <c r="G1053">
        <v>89</v>
      </c>
      <c r="H1053">
        <v>251</v>
      </c>
    </row>
    <row r="1054" spans="1:8" x14ac:dyDescent="0.3">
      <c r="A1054" s="3">
        <v>45249</v>
      </c>
      <c r="B1054" s="1">
        <v>700</v>
      </c>
      <c r="C1054" s="1">
        <v>567</v>
      </c>
      <c r="D1054" s="1">
        <v>107</v>
      </c>
      <c r="E1054">
        <v>110</v>
      </c>
      <c r="F1054">
        <v>148</v>
      </c>
      <c r="G1054">
        <v>87</v>
      </c>
      <c r="H1054">
        <v>248</v>
      </c>
    </row>
    <row r="1055" spans="1:8" x14ac:dyDescent="0.3">
      <c r="A1055" s="3">
        <v>45250</v>
      </c>
      <c r="B1055" s="1">
        <v>800</v>
      </c>
      <c r="C1055" s="1">
        <v>656</v>
      </c>
      <c r="D1055" s="1">
        <v>124</v>
      </c>
      <c r="E1055">
        <v>127</v>
      </c>
      <c r="F1055">
        <v>171</v>
      </c>
      <c r="G1055">
        <v>99</v>
      </c>
      <c r="H1055">
        <v>279</v>
      </c>
    </row>
    <row r="1056" spans="1:8" x14ac:dyDescent="0.3">
      <c r="A1056" s="3">
        <v>45251</v>
      </c>
      <c r="B1056" s="1">
        <v>800</v>
      </c>
      <c r="C1056" s="1">
        <v>664</v>
      </c>
      <c r="D1056" s="1">
        <v>126</v>
      </c>
      <c r="E1056">
        <v>128</v>
      </c>
      <c r="F1056">
        <v>173</v>
      </c>
      <c r="G1056">
        <v>98</v>
      </c>
      <c r="H1056">
        <v>275</v>
      </c>
    </row>
    <row r="1057" spans="1:8" x14ac:dyDescent="0.3">
      <c r="A1057" s="3">
        <v>45252</v>
      </c>
      <c r="B1057" s="1">
        <v>700</v>
      </c>
      <c r="C1057" s="1">
        <v>588</v>
      </c>
      <c r="D1057" s="1">
        <v>111</v>
      </c>
      <c r="E1057">
        <v>114</v>
      </c>
      <c r="F1057">
        <v>154</v>
      </c>
      <c r="G1057">
        <v>84</v>
      </c>
      <c r="H1057">
        <v>237</v>
      </c>
    </row>
    <row r="1058" spans="1:8" x14ac:dyDescent="0.3">
      <c r="A1058" s="3">
        <v>45253</v>
      </c>
      <c r="B1058" s="1">
        <v>700</v>
      </c>
      <c r="C1058" s="1">
        <v>595</v>
      </c>
      <c r="D1058" s="1">
        <v>113</v>
      </c>
      <c r="E1058">
        <v>115</v>
      </c>
      <c r="F1058">
        <v>155</v>
      </c>
      <c r="G1058">
        <v>83</v>
      </c>
      <c r="H1058">
        <v>234</v>
      </c>
    </row>
    <row r="1059" spans="1:8" x14ac:dyDescent="0.3">
      <c r="A1059" s="3">
        <v>45254</v>
      </c>
      <c r="B1059" s="1">
        <v>900</v>
      </c>
      <c r="C1059" s="1">
        <v>774</v>
      </c>
      <c r="D1059" s="1">
        <v>147</v>
      </c>
      <c r="E1059">
        <v>150</v>
      </c>
      <c r="F1059">
        <v>202</v>
      </c>
      <c r="G1059">
        <v>105</v>
      </c>
      <c r="H1059">
        <v>296</v>
      </c>
    </row>
    <row r="1060" spans="1:8" x14ac:dyDescent="0.3">
      <c r="A1060" s="3">
        <v>45255</v>
      </c>
      <c r="B1060" s="1">
        <v>1100</v>
      </c>
      <c r="C1060" s="1">
        <v>957</v>
      </c>
      <c r="D1060" s="1">
        <v>181</v>
      </c>
      <c r="E1060">
        <v>185</v>
      </c>
      <c r="F1060">
        <v>250</v>
      </c>
      <c r="G1060">
        <v>127</v>
      </c>
      <c r="H1060">
        <v>357</v>
      </c>
    </row>
    <row r="1061" spans="1:8" x14ac:dyDescent="0.3">
      <c r="A1061" s="3">
        <v>45256</v>
      </c>
      <c r="B1061" s="1">
        <v>1100</v>
      </c>
      <c r="C1061" s="1">
        <v>968</v>
      </c>
      <c r="D1061" s="1">
        <v>183</v>
      </c>
      <c r="E1061">
        <v>187</v>
      </c>
      <c r="F1061">
        <v>253</v>
      </c>
      <c r="G1061">
        <v>126</v>
      </c>
      <c r="H1061">
        <v>351</v>
      </c>
    </row>
    <row r="1062" spans="1:8" x14ac:dyDescent="0.3">
      <c r="A1062" s="3">
        <v>45257</v>
      </c>
      <c r="B1062" s="1">
        <v>900</v>
      </c>
      <c r="C1062" s="1">
        <v>801</v>
      </c>
      <c r="D1062" s="1">
        <v>152</v>
      </c>
      <c r="E1062">
        <v>155</v>
      </c>
      <c r="F1062">
        <v>209</v>
      </c>
      <c r="G1062">
        <v>101</v>
      </c>
      <c r="H1062">
        <v>283</v>
      </c>
    </row>
    <row r="1063" spans="1:8" x14ac:dyDescent="0.3">
      <c r="A1063" s="3">
        <v>45258</v>
      </c>
      <c r="B1063" s="1">
        <v>750</v>
      </c>
      <c r="C1063" s="1">
        <v>660</v>
      </c>
      <c r="D1063" s="1">
        <v>125</v>
      </c>
      <c r="E1063">
        <v>128</v>
      </c>
      <c r="F1063">
        <v>172</v>
      </c>
      <c r="G1063">
        <v>85</v>
      </c>
      <c r="H1063">
        <v>240</v>
      </c>
    </row>
    <row r="1064" spans="1:8" x14ac:dyDescent="0.3">
      <c r="A1064" s="3">
        <v>45259</v>
      </c>
      <c r="B1064" s="1">
        <v>800</v>
      </c>
      <c r="C1064" s="1">
        <v>696</v>
      </c>
      <c r="D1064" s="1">
        <v>132</v>
      </c>
      <c r="E1064">
        <v>134</v>
      </c>
      <c r="F1064">
        <v>182</v>
      </c>
      <c r="G1064">
        <v>93</v>
      </c>
      <c r="H1064">
        <v>259</v>
      </c>
    </row>
    <row r="1065" spans="1:8" x14ac:dyDescent="0.3">
      <c r="A1065" s="3">
        <v>45260</v>
      </c>
      <c r="B1065" s="1">
        <v>700</v>
      </c>
      <c r="C1065" s="1">
        <v>602</v>
      </c>
      <c r="D1065" s="1">
        <v>114</v>
      </c>
      <c r="E1065">
        <v>116</v>
      </c>
      <c r="F1065">
        <v>157</v>
      </c>
      <c r="G1065">
        <v>82</v>
      </c>
      <c r="H1065">
        <v>231</v>
      </c>
    </row>
    <row r="1066" spans="1:8" x14ac:dyDescent="0.3">
      <c r="A1066" s="3">
        <v>45261</v>
      </c>
      <c r="B1066" s="1">
        <v>800</v>
      </c>
      <c r="C1066" s="1">
        <v>680</v>
      </c>
      <c r="D1066" s="1">
        <v>224</v>
      </c>
      <c r="E1066">
        <v>59</v>
      </c>
      <c r="F1066">
        <v>184</v>
      </c>
      <c r="G1066">
        <v>59</v>
      </c>
      <c r="H1066">
        <v>274</v>
      </c>
    </row>
    <row r="1067" spans="1:8" x14ac:dyDescent="0.3">
      <c r="A1067" s="3">
        <v>45262</v>
      </c>
      <c r="B1067" s="1">
        <v>1030</v>
      </c>
      <c r="C1067" s="1">
        <v>865</v>
      </c>
      <c r="D1067" s="1">
        <v>285</v>
      </c>
      <c r="E1067">
        <v>75</v>
      </c>
      <c r="F1067">
        <v>234</v>
      </c>
      <c r="G1067">
        <v>78</v>
      </c>
      <c r="H1067">
        <v>358</v>
      </c>
    </row>
    <row r="1068" spans="1:8" x14ac:dyDescent="0.3">
      <c r="A1068" s="3">
        <v>45263</v>
      </c>
      <c r="B1068" s="1">
        <v>1200</v>
      </c>
      <c r="C1068" s="1">
        <v>996</v>
      </c>
      <c r="D1068" s="1">
        <v>328</v>
      </c>
      <c r="E1068">
        <v>86</v>
      </c>
      <c r="F1068">
        <v>270</v>
      </c>
      <c r="G1068">
        <v>94</v>
      </c>
      <c r="H1068">
        <v>422</v>
      </c>
    </row>
    <row r="1069" spans="1:8" x14ac:dyDescent="0.3">
      <c r="A1069" s="3">
        <v>45264</v>
      </c>
      <c r="B1069" s="1">
        <v>1350</v>
      </c>
      <c r="C1069" s="1">
        <v>1107</v>
      </c>
      <c r="D1069" s="1">
        <v>365</v>
      </c>
      <c r="E1069">
        <v>96</v>
      </c>
      <c r="F1069">
        <v>300</v>
      </c>
      <c r="G1069">
        <v>107</v>
      </c>
      <c r="H1069">
        <v>482</v>
      </c>
    </row>
    <row r="1070" spans="1:8" x14ac:dyDescent="0.3">
      <c r="A1070" s="3">
        <v>45265</v>
      </c>
      <c r="B1070" s="1">
        <v>1470</v>
      </c>
      <c r="C1070" s="1">
        <v>1190</v>
      </c>
      <c r="D1070" s="1">
        <v>392</v>
      </c>
      <c r="E1070">
        <v>103</v>
      </c>
      <c r="F1070">
        <v>322</v>
      </c>
      <c r="G1070">
        <v>121</v>
      </c>
      <c r="H1070">
        <v>532</v>
      </c>
    </row>
    <row r="1071" spans="1:8" x14ac:dyDescent="0.3">
      <c r="A1071" s="3">
        <v>45266</v>
      </c>
      <c r="B1071" s="1">
        <v>1550</v>
      </c>
      <c r="C1071" s="1">
        <v>1240</v>
      </c>
      <c r="D1071" s="1">
        <v>409</v>
      </c>
      <c r="E1071">
        <v>108</v>
      </c>
      <c r="F1071">
        <v>335</v>
      </c>
      <c r="G1071">
        <v>130</v>
      </c>
      <c r="H1071">
        <v>568</v>
      </c>
    </row>
    <row r="1072" spans="1:8" x14ac:dyDescent="0.3">
      <c r="A1072" s="3">
        <v>45267</v>
      </c>
      <c r="B1072" s="1">
        <v>1590</v>
      </c>
      <c r="C1072" s="1">
        <v>1256</v>
      </c>
      <c r="D1072" s="1">
        <v>414</v>
      </c>
      <c r="E1072">
        <v>109</v>
      </c>
      <c r="F1072">
        <v>340</v>
      </c>
      <c r="G1072">
        <v>137</v>
      </c>
      <c r="H1072">
        <v>590</v>
      </c>
    </row>
    <row r="1073" spans="1:8" x14ac:dyDescent="0.3">
      <c r="A1073" s="3">
        <v>45268</v>
      </c>
      <c r="B1073" s="1">
        <v>1600</v>
      </c>
      <c r="C1073" s="1">
        <v>1248</v>
      </c>
      <c r="D1073" s="1">
        <v>411</v>
      </c>
      <c r="E1073">
        <v>108</v>
      </c>
      <c r="F1073">
        <v>338</v>
      </c>
      <c r="G1073">
        <v>142</v>
      </c>
      <c r="H1073">
        <v>601</v>
      </c>
    </row>
    <row r="1074" spans="1:8" x14ac:dyDescent="0.3">
      <c r="A1074" s="3">
        <v>45269</v>
      </c>
      <c r="B1074" s="1">
        <v>1590</v>
      </c>
      <c r="C1074" s="1">
        <v>1224</v>
      </c>
      <c r="D1074" s="1">
        <v>403</v>
      </c>
      <c r="E1074">
        <v>106</v>
      </c>
      <c r="F1074">
        <v>331</v>
      </c>
      <c r="G1074">
        <v>144</v>
      </c>
      <c r="H1074">
        <v>606</v>
      </c>
    </row>
    <row r="1075" spans="1:8" x14ac:dyDescent="0.3">
      <c r="A1075" s="3">
        <v>45270</v>
      </c>
      <c r="B1075" s="1">
        <v>1550</v>
      </c>
      <c r="C1075" s="1">
        <v>1178</v>
      </c>
      <c r="D1075" s="1">
        <v>388</v>
      </c>
      <c r="E1075">
        <v>102</v>
      </c>
      <c r="F1075">
        <v>319</v>
      </c>
      <c r="G1075">
        <v>144</v>
      </c>
      <c r="H1075">
        <v>597</v>
      </c>
    </row>
    <row r="1076" spans="1:8" x14ac:dyDescent="0.3">
      <c r="A1076" s="3">
        <v>45271</v>
      </c>
      <c r="B1076" s="1">
        <v>1470</v>
      </c>
      <c r="C1076" s="1">
        <v>1102</v>
      </c>
      <c r="D1076" s="1">
        <v>363</v>
      </c>
      <c r="E1076">
        <v>96</v>
      </c>
      <c r="F1076">
        <v>298</v>
      </c>
      <c r="G1076">
        <v>139</v>
      </c>
      <c r="H1076">
        <v>574</v>
      </c>
    </row>
    <row r="1077" spans="1:8" x14ac:dyDescent="0.3">
      <c r="A1077" s="3">
        <v>45272</v>
      </c>
      <c r="B1077" s="1">
        <v>1380</v>
      </c>
      <c r="C1077" s="1">
        <v>1021</v>
      </c>
      <c r="D1077" s="1">
        <v>336</v>
      </c>
      <c r="E1077">
        <v>88</v>
      </c>
      <c r="F1077">
        <v>277</v>
      </c>
      <c r="G1077">
        <v>133</v>
      </c>
      <c r="H1077">
        <v>546</v>
      </c>
    </row>
    <row r="1078" spans="1:8" x14ac:dyDescent="0.3">
      <c r="A1078" s="3">
        <v>45273</v>
      </c>
      <c r="B1078" s="1">
        <v>1290</v>
      </c>
      <c r="C1078" s="1">
        <v>941</v>
      </c>
      <c r="D1078" s="1">
        <v>310</v>
      </c>
      <c r="E1078">
        <v>82</v>
      </c>
      <c r="F1078">
        <v>255</v>
      </c>
      <c r="G1078">
        <v>127</v>
      </c>
      <c r="H1078">
        <v>516</v>
      </c>
    </row>
    <row r="1079" spans="1:8" x14ac:dyDescent="0.3">
      <c r="A1079" s="3">
        <v>45274</v>
      </c>
      <c r="B1079" s="1">
        <v>1200</v>
      </c>
      <c r="C1079" s="1">
        <v>864</v>
      </c>
      <c r="D1079" s="1">
        <v>285</v>
      </c>
      <c r="E1079">
        <v>75</v>
      </c>
      <c r="F1079">
        <v>234</v>
      </c>
      <c r="G1079">
        <v>121</v>
      </c>
      <c r="H1079">
        <v>485</v>
      </c>
    </row>
    <row r="1080" spans="1:8" x14ac:dyDescent="0.3">
      <c r="A1080" s="3">
        <v>45275</v>
      </c>
      <c r="B1080" s="1">
        <v>1100</v>
      </c>
      <c r="C1080" s="1">
        <v>781</v>
      </c>
      <c r="D1080" s="1">
        <v>257</v>
      </c>
      <c r="E1080">
        <v>68</v>
      </c>
      <c r="F1080">
        <v>212</v>
      </c>
      <c r="G1080">
        <v>112</v>
      </c>
      <c r="H1080">
        <v>451</v>
      </c>
    </row>
    <row r="1081" spans="1:8" x14ac:dyDescent="0.3">
      <c r="A1081" s="3">
        <v>45276</v>
      </c>
      <c r="B1081" s="1">
        <v>1000</v>
      </c>
      <c r="C1081" s="1">
        <v>700</v>
      </c>
      <c r="D1081" s="1">
        <v>231</v>
      </c>
      <c r="E1081">
        <v>61</v>
      </c>
      <c r="F1081">
        <v>189</v>
      </c>
      <c r="G1081">
        <v>105</v>
      </c>
      <c r="H1081">
        <v>414</v>
      </c>
    </row>
    <row r="1082" spans="1:8" x14ac:dyDescent="0.3">
      <c r="A1082" s="3">
        <v>45277</v>
      </c>
      <c r="B1082" s="1">
        <v>900</v>
      </c>
      <c r="C1082" s="1">
        <v>621</v>
      </c>
      <c r="D1082" s="1">
        <v>204</v>
      </c>
      <c r="E1082">
        <v>54</v>
      </c>
      <c r="F1082">
        <v>169</v>
      </c>
      <c r="G1082">
        <v>95</v>
      </c>
      <c r="H1082">
        <v>378</v>
      </c>
    </row>
    <row r="1083" spans="1:8" x14ac:dyDescent="0.3">
      <c r="A1083" s="3">
        <v>45278</v>
      </c>
      <c r="B1083" s="1">
        <v>800</v>
      </c>
      <c r="C1083" s="1">
        <v>544</v>
      </c>
      <c r="D1083" s="1">
        <v>179</v>
      </c>
      <c r="E1083">
        <v>47</v>
      </c>
      <c r="F1083">
        <v>148</v>
      </c>
      <c r="G1083">
        <v>87</v>
      </c>
      <c r="H1083">
        <v>339</v>
      </c>
    </row>
    <row r="1084" spans="1:8" x14ac:dyDescent="0.3">
      <c r="A1084" s="3">
        <v>45279</v>
      </c>
      <c r="B1084" s="1">
        <v>730</v>
      </c>
      <c r="C1084" s="1">
        <v>489</v>
      </c>
      <c r="D1084" s="1">
        <v>161</v>
      </c>
      <c r="E1084">
        <v>42</v>
      </c>
      <c r="F1084">
        <v>133</v>
      </c>
      <c r="G1084">
        <v>81</v>
      </c>
      <c r="H1084">
        <v>313</v>
      </c>
    </row>
    <row r="1085" spans="1:8" x14ac:dyDescent="0.3">
      <c r="A1085" s="3">
        <v>45280</v>
      </c>
      <c r="B1085" s="1">
        <v>720</v>
      </c>
      <c r="C1085" s="1">
        <v>475</v>
      </c>
      <c r="D1085" s="1">
        <v>156</v>
      </c>
      <c r="E1085">
        <v>41</v>
      </c>
      <c r="F1085">
        <v>129</v>
      </c>
      <c r="G1085">
        <v>81</v>
      </c>
      <c r="H1085">
        <v>313</v>
      </c>
    </row>
    <row r="1086" spans="1:8" x14ac:dyDescent="0.3">
      <c r="A1086" s="3">
        <v>45281</v>
      </c>
      <c r="B1086" s="1">
        <v>750</v>
      </c>
      <c r="C1086" s="1">
        <v>487</v>
      </c>
      <c r="D1086" s="1">
        <v>160</v>
      </c>
      <c r="E1086">
        <v>42</v>
      </c>
      <c r="F1086">
        <v>132</v>
      </c>
      <c r="G1086">
        <v>86</v>
      </c>
      <c r="H1086">
        <v>330</v>
      </c>
    </row>
    <row r="1087" spans="1:8" x14ac:dyDescent="0.3">
      <c r="A1087" s="3">
        <v>45282</v>
      </c>
      <c r="B1087" s="1">
        <v>800</v>
      </c>
      <c r="C1087" s="1">
        <v>512</v>
      </c>
      <c r="D1087" s="1">
        <v>168</v>
      </c>
      <c r="E1087">
        <v>44</v>
      </c>
      <c r="F1087">
        <v>139</v>
      </c>
      <c r="G1087">
        <v>94</v>
      </c>
      <c r="H1087">
        <v>355</v>
      </c>
    </row>
    <row r="1088" spans="1:8" x14ac:dyDescent="0.3">
      <c r="A1088" s="3">
        <v>45283</v>
      </c>
      <c r="B1088" s="1">
        <v>869.99999999999989</v>
      </c>
      <c r="C1088" s="1">
        <v>548</v>
      </c>
      <c r="D1088" s="1">
        <v>180</v>
      </c>
      <c r="E1088">
        <v>48</v>
      </c>
      <c r="F1088">
        <v>149</v>
      </c>
      <c r="G1088">
        <v>103</v>
      </c>
      <c r="H1088">
        <v>389.99999999999989</v>
      </c>
    </row>
    <row r="1089" spans="1:8" x14ac:dyDescent="0.3">
      <c r="A1089" s="3">
        <v>45284</v>
      </c>
      <c r="B1089" s="1">
        <v>950</v>
      </c>
      <c r="C1089" s="1">
        <v>589</v>
      </c>
      <c r="D1089" s="1">
        <v>194</v>
      </c>
      <c r="E1089">
        <v>51</v>
      </c>
      <c r="F1089">
        <v>160</v>
      </c>
      <c r="G1089">
        <v>115</v>
      </c>
      <c r="H1089">
        <v>430</v>
      </c>
    </row>
    <row r="1090" spans="1:8" x14ac:dyDescent="0.3">
      <c r="A1090" s="3">
        <v>45285</v>
      </c>
      <c r="B1090" s="1">
        <v>1040</v>
      </c>
      <c r="C1090" s="1">
        <v>634</v>
      </c>
      <c r="D1090" s="1">
        <v>209</v>
      </c>
      <c r="E1090">
        <v>55</v>
      </c>
      <c r="F1090">
        <v>172</v>
      </c>
      <c r="G1090">
        <v>128</v>
      </c>
      <c r="H1090">
        <v>476</v>
      </c>
    </row>
    <row r="1091" spans="1:8" x14ac:dyDescent="0.3">
      <c r="A1091" s="3">
        <v>45286</v>
      </c>
      <c r="B1091" s="1">
        <v>1130</v>
      </c>
      <c r="C1091" s="1">
        <v>678</v>
      </c>
      <c r="D1091" s="1">
        <v>223</v>
      </c>
      <c r="E1091">
        <v>59</v>
      </c>
      <c r="F1091">
        <v>184</v>
      </c>
      <c r="G1091">
        <v>142</v>
      </c>
      <c r="H1091">
        <v>522</v>
      </c>
    </row>
    <row r="1092" spans="1:8" x14ac:dyDescent="0.3">
      <c r="A1092" s="3">
        <v>45287</v>
      </c>
      <c r="B1092" s="1">
        <v>1200</v>
      </c>
      <c r="C1092" s="1">
        <v>708</v>
      </c>
      <c r="D1092" s="1">
        <v>233</v>
      </c>
      <c r="E1092">
        <v>62</v>
      </c>
      <c r="F1092">
        <v>192</v>
      </c>
      <c r="G1092">
        <v>153</v>
      </c>
      <c r="H1092">
        <v>560</v>
      </c>
    </row>
    <row r="1093" spans="1:8" x14ac:dyDescent="0.3">
      <c r="A1093" s="3">
        <v>45288</v>
      </c>
      <c r="B1093" s="1">
        <v>1200</v>
      </c>
      <c r="C1093" s="1">
        <v>696</v>
      </c>
      <c r="D1093" s="1">
        <v>229</v>
      </c>
      <c r="E1093">
        <v>60</v>
      </c>
      <c r="F1093">
        <v>189</v>
      </c>
      <c r="G1093">
        <v>156</v>
      </c>
      <c r="H1093">
        <v>566</v>
      </c>
    </row>
    <row r="1094" spans="1:8" x14ac:dyDescent="0.3">
      <c r="A1094" s="3">
        <v>45289</v>
      </c>
      <c r="B1094" s="1">
        <v>1100</v>
      </c>
      <c r="C1094" s="1">
        <v>627</v>
      </c>
      <c r="D1094" s="1">
        <v>206</v>
      </c>
      <c r="E1094">
        <v>54</v>
      </c>
      <c r="F1094">
        <v>170</v>
      </c>
      <c r="G1094">
        <v>145</v>
      </c>
      <c r="H1094">
        <v>525</v>
      </c>
    </row>
    <row r="1095" spans="1:8" x14ac:dyDescent="0.3">
      <c r="A1095" s="3">
        <v>45290</v>
      </c>
      <c r="B1095" s="1">
        <v>850</v>
      </c>
      <c r="C1095" s="1">
        <v>476</v>
      </c>
      <c r="D1095" s="1">
        <v>157</v>
      </c>
      <c r="E1095">
        <v>41</v>
      </c>
      <c r="F1095">
        <v>129</v>
      </c>
      <c r="G1095">
        <v>113</v>
      </c>
      <c r="H1095">
        <v>410</v>
      </c>
    </row>
    <row r="1096" spans="1:8" x14ac:dyDescent="0.3">
      <c r="A1096" s="3">
        <v>45291</v>
      </c>
      <c r="B1096" s="1">
        <v>500</v>
      </c>
      <c r="C1096" s="1">
        <v>275</v>
      </c>
      <c r="D1096" s="1">
        <v>90</v>
      </c>
      <c r="E1096">
        <v>24</v>
      </c>
      <c r="F1096">
        <v>75</v>
      </c>
      <c r="G1096">
        <v>67</v>
      </c>
      <c r="H1096">
        <v>244</v>
      </c>
    </row>
    <row r="1097" spans="1:8" x14ac:dyDescent="0.3">
      <c r="A1097" s="3">
        <v>45292</v>
      </c>
      <c r="B1097" s="1">
        <v>2408</v>
      </c>
      <c r="C1097" s="1">
        <v>1517</v>
      </c>
      <c r="D1097" s="1">
        <v>227</v>
      </c>
      <c r="E1097">
        <v>253</v>
      </c>
      <c r="F1097">
        <v>456</v>
      </c>
      <c r="G1097">
        <v>348</v>
      </c>
      <c r="H1097">
        <v>1124</v>
      </c>
    </row>
    <row r="1098" spans="1:8" x14ac:dyDescent="0.3">
      <c r="A1098" s="3">
        <v>45293</v>
      </c>
      <c r="B1098" s="1">
        <v>5480</v>
      </c>
      <c r="C1098" s="1">
        <v>4389</v>
      </c>
      <c r="D1098" s="1">
        <v>658</v>
      </c>
      <c r="E1098">
        <v>732</v>
      </c>
      <c r="F1098">
        <v>1317</v>
      </c>
      <c r="G1098">
        <v>637</v>
      </c>
      <c r="H1098">
        <v>2136</v>
      </c>
    </row>
    <row r="1099" spans="1:8" x14ac:dyDescent="0.3">
      <c r="A1099" s="3">
        <v>45294</v>
      </c>
      <c r="B1099" s="1">
        <v>9771</v>
      </c>
      <c r="C1099" s="1">
        <v>5960</v>
      </c>
      <c r="D1099" s="1">
        <v>894</v>
      </c>
      <c r="E1099">
        <v>994</v>
      </c>
      <c r="F1099">
        <v>1788</v>
      </c>
      <c r="G1099">
        <v>1448</v>
      </c>
      <c r="H1099">
        <v>4647</v>
      </c>
    </row>
    <row r="1100" spans="1:8" x14ac:dyDescent="0.3">
      <c r="A1100" s="3">
        <v>45295</v>
      </c>
      <c r="B1100" s="1">
        <v>10984</v>
      </c>
      <c r="C1100" s="1">
        <v>6590</v>
      </c>
      <c r="D1100" s="1">
        <v>988</v>
      </c>
      <c r="E1100">
        <v>1098</v>
      </c>
      <c r="F1100">
        <v>1978</v>
      </c>
      <c r="G1100">
        <v>1647</v>
      </c>
      <c r="H1100">
        <v>5273</v>
      </c>
    </row>
    <row r="1101" spans="1:8" x14ac:dyDescent="0.3">
      <c r="A1101" s="3">
        <v>45296</v>
      </c>
      <c r="B1101" s="1">
        <v>11149</v>
      </c>
      <c r="C1101" s="1">
        <v>6577</v>
      </c>
      <c r="D1101" s="1">
        <v>986</v>
      </c>
      <c r="E1101">
        <v>1096</v>
      </c>
      <c r="F1101">
        <v>1974</v>
      </c>
      <c r="G1101">
        <v>1691</v>
      </c>
      <c r="H1101">
        <v>5402</v>
      </c>
    </row>
    <row r="1102" spans="1:8" x14ac:dyDescent="0.3">
      <c r="A1102" s="3">
        <v>45297</v>
      </c>
      <c r="B1102" s="1">
        <v>10629</v>
      </c>
      <c r="C1102" s="1">
        <v>6164</v>
      </c>
      <c r="D1102" s="1">
        <v>924</v>
      </c>
      <c r="E1102">
        <v>1028</v>
      </c>
      <c r="F1102">
        <v>1850</v>
      </c>
      <c r="G1102">
        <v>1629</v>
      </c>
      <c r="H1102">
        <v>5198</v>
      </c>
    </row>
    <row r="1103" spans="1:8" x14ac:dyDescent="0.3">
      <c r="A1103" s="3">
        <v>45298</v>
      </c>
      <c r="B1103" s="1">
        <v>9721</v>
      </c>
      <c r="C1103" s="1">
        <v>5540</v>
      </c>
      <c r="D1103" s="1">
        <v>831</v>
      </c>
      <c r="E1103">
        <v>924</v>
      </c>
      <c r="F1103">
        <v>1662</v>
      </c>
      <c r="G1103">
        <v>1506</v>
      </c>
      <c r="H1103">
        <v>4798</v>
      </c>
    </row>
    <row r="1104" spans="1:8" x14ac:dyDescent="0.3">
      <c r="A1104" s="3">
        <v>45299</v>
      </c>
      <c r="B1104" s="1">
        <v>8666</v>
      </c>
      <c r="C1104" s="1">
        <v>4852</v>
      </c>
      <c r="D1104" s="1">
        <v>727</v>
      </c>
      <c r="E1104">
        <v>809</v>
      </c>
      <c r="F1104">
        <v>1456</v>
      </c>
      <c r="G1104">
        <v>1357</v>
      </c>
      <c r="H1104">
        <v>4317</v>
      </c>
    </row>
    <row r="1105" spans="1:8" x14ac:dyDescent="0.3">
      <c r="A1105" s="3">
        <v>45300</v>
      </c>
      <c r="B1105" s="1">
        <v>7648.9999999999991</v>
      </c>
      <c r="C1105" s="1">
        <v>4206</v>
      </c>
      <c r="D1105" s="1">
        <v>630</v>
      </c>
      <c r="E1105">
        <v>701</v>
      </c>
      <c r="F1105">
        <v>1263</v>
      </c>
      <c r="G1105">
        <v>1210</v>
      </c>
      <c r="H1105">
        <v>3844.9999999999991</v>
      </c>
    </row>
    <row r="1106" spans="1:8" x14ac:dyDescent="0.3">
      <c r="A1106" s="3">
        <v>45301</v>
      </c>
      <c r="B1106" s="1">
        <v>6806.9999999999991</v>
      </c>
      <c r="C1106" s="1">
        <v>3811</v>
      </c>
      <c r="D1106" s="1">
        <v>571</v>
      </c>
      <c r="E1106">
        <v>635</v>
      </c>
      <c r="F1106">
        <v>1144</v>
      </c>
      <c r="G1106">
        <v>1066</v>
      </c>
      <c r="H1106">
        <v>3390.9999999999991</v>
      </c>
    </row>
    <row r="1107" spans="1:8" x14ac:dyDescent="0.3">
      <c r="A1107" s="3">
        <v>45302</v>
      </c>
      <c r="B1107" s="1">
        <v>6234</v>
      </c>
      <c r="C1107" s="1">
        <v>3553</v>
      </c>
      <c r="D1107" s="1">
        <v>532</v>
      </c>
      <c r="E1107">
        <v>592</v>
      </c>
      <c r="F1107">
        <v>1067</v>
      </c>
      <c r="G1107">
        <v>966</v>
      </c>
      <c r="H1107">
        <v>3077</v>
      </c>
    </row>
    <row r="1108" spans="1:8" x14ac:dyDescent="0.3">
      <c r="A1108" s="3">
        <v>45303</v>
      </c>
      <c r="B1108" s="1">
        <v>5982</v>
      </c>
      <c r="C1108" s="1">
        <v>3469</v>
      </c>
      <c r="D1108" s="1">
        <v>520</v>
      </c>
      <c r="E1108">
        <v>578</v>
      </c>
      <c r="F1108">
        <v>1041</v>
      </c>
      <c r="G1108">
        <v>917</v>
      </c>
      <c r="H1108">
        <v>2926</v>
      </c>
    </row>
    <row r="1109" spans="1:8" x14ac:dyDescent="0.3">
      <c r="A1109" s="3">
        <v>45304</v>
      </c>
      <c r="B1109" s="1">
        <v>6071</v>
      </c>
      <c r="C1109" s="1">
        <v>3581</v>
      </c>
      <c r="D1109" s="1">
        <v>537</v>
      </c>
      <c r="E1109">
        <v>597</v>
      </c>
      <c r="F1109">
        <v>1075</v>
      </c>
      <c r="G1109">
        <v>920</v>
      </c>
      <c r="H1109">
        <v>2942</v>
      </c>
    </row>
    <row r="1110" spans="1:8" x14ac:dyDescent="0.3">
      <c r="A1110" s="3">
        <v>45305</v>
      </c>
      <c r="B1110" s="1">
        <v>6491</v>
      </c>
      <c r="C1110" s="1">
        <v>3894</v>
      </c>
      <c r="D1110" s="1">
        <v>584</v>
      </c>
      <c r="E1110">
        <v>649</v>
      </c>
      <c r="F1110">
        <v>1169</v>
      </c>
      <c r="G1110">
        <v>973</v>
      </c>
      <c r="H1110">
        <v>3116</v>
      </c>
    </row>
    <row r="1111" spans="1:8" x14ac:dyDescent="0.3">
      <c r="A1111" s="3">
        <v>45306</v>
      </c>
      <c r="B1111" s="1">
        <v>7206</v>
      </c>
      <c r="C1111" s="1">
        <v>4395</v>
      </c>
      <c r="D1111" s="1">
        <v>659</v>
      </c>
      <c r="E1111">
        <v>732</v>
      </c>
      <c r="F1111">
        <v>1319</v>
      </c>
      <c r="G1111">
        <v>1068</v>
      </c>
      <c r="H1111">
        <v>3428</v>
      </c>
    </row>
    <row r="1112" spans="1:8" x14ac:dyDescent="0.3">
      <c r="A1112" s="3">
        <v>45307</v>
      </c>
      <c r="B1112" s="1">
        <v>8161</v>
      </c>
      <c r="C1112" s="1">
        <v>5059</v>
      </c>
      <c r="D1112" s="1">
        <v>758</v>
      </c>
      <c r="E1112">
        <v>843</v>
      </c>
      <c r="F1112">
        <v>1519</v>
      </c>
      <c r="G1112">
        <v>1196</v>
      </c>
      <c r="H1112">
        <v>3845</v>
      </c>
    </row>
    <row r="1113" spans="1:8" x14ac:dyDescent="0.3">
      <c r="A1113" s="3">
        <v>45308</v>
      </c>
      <c r="B1113" s="1">
        <v>9288</v>
      </c>
      <c r="C1113" s="1">
        <v>5851</v>
      </c>
      <c r="D1113" s="1">
        <v>877</v>
      </c>
      <c r="E1113">
        <v>975</v>
      </c>
      <c r="F1113">
        <v>1756</v>
      </c>
      <c r="G1113">
        <v>1346</v>
      </c>
      <c r="H1113">
        <v>4334</v>
      </c>
    </row>
    <row r="1114" spans="1:8" x14ac:dyDescent="0.3">
      <c r="A1114" s="3">
        <v>45309</v>
      </c>
      <c r="B1114" s="1">
        <v>10504</v>
      </c>
      <c r="C1114" s="1">
        <v>6722</v>
      </c>
      <c r="D1114" s="1">
        <v>1008</v>
      </c>
      <c r="E1114">
        <v>1120</v>
      </c>
      <c r="F1114">
        <v>2017</v>
      </c>
      <c r="G1114">
        <v>1505</v>
      </c>
      <c r="H1114">
        <v>4854</v>
      </c>
    </row>
    <row r="1115" spans="1:8" x14ac:dyDescent="0.3">
      <c r="A1115" s="3">
        <v>45310</v>
      </c>
      <c r="B1115" s="1">
        <v>11727</v>
      </c>
      <c r="C1115" s="1">
        <v>7622</v>
      </c>
      <c r="D1115" s="1">
        <v>1143</v>
      </c>
      <c r="E1115">
        <v>1270</v>
      </c>
      <c r="F1115">
        <v>2287</v>
      </c>
      <c r="G1115">
        <v>1661</v>
      </c>
      <c r="H1115">
        <v>5366</v>
      </c>
    </row>
    <row r="1116" spans="1:8" x14ac:dyDescent="0.3">
      <c r="A1116" s="3">
        <v>45311</v>
      </c>
      <c r="B1116" s="1">
        <v>12868</v>
      </c>
      <c r="C1116" s="1">
        <v>8492</v>
      </c>
      <c r="D1116" s="1">
        <v>1273</v>
      </c>
      <c r="E1116">
        <v>1416</v>
      </c>
      <c r="F1116">
        <v>2548</v>
      </c>
      <c r="G1116">
        <v>1801</v>
      </c>
      <c r="H1116">
        <v>5830</v>
      </c>
    </row>
    <row r="1117" spans="1:8" x14ac:dyDescent="0.3">
      <c r="A1117" s="3">
        <v>45312</v>
      </c>
      <c r="B1117" s="1">
        <v>13847.999999999998</v>
      </c>
      <c r="C1117" s="1">
        <v>9278</v>
      </c>
      <c r="D1117" s="1">
        <v>1391</v>
      </c>
      <c r="E1117">
        <v>1546</v>
      </c>
      <c r="F1117">
        <v>2784</v>
      </c>
      <c r="G1117">
        <v>1915</v>
      </c>
      <c r="H1117">
        <v>6211.9999999999982</v>
      </c>
    </row>
    <row r="1118" spans="1:8" x14ac:dyDescent="0.3">
      <c r="A1118" s="3">
        <v>45313</v>
      </c>
      <c r="B1118" s="1">
        <v>14594</v>
      </c>
      <c r="C1118" s="1">
        <v>9923</v>
      </c>
      <c r="D1118" s="1">
        <v>1488</v>
      </c>
      <c r="E1118">
        <v>1654</v>
      </c>
      <c r="F1118">
        <v>2978</v>
      </c>
      <c r="G1118">
        <v>1993</v>
      </c>
      <c r="H1118">
        <v>6481</v>
      </c>
    </row>
    <row r="1119" spans="1:8" x14ac:dyDescent="0.3">
      <c r="A1119" s="3">
        <v>45314</v>
      </c>
      <c r="B1119" s="1">
        <v>15047</v>
      </c>
      <c r="C1119" s="1">
        <v>10382</v>
      </c>
      <c r="D1119" s="1">
        <v>1557</v>
      </c>
      <c r="E1119">
        <v>1730</v>
      </c>
      <c r="F1119">
        <v>3115</v>
      </c>
      <c r="G1119">
        <v>2031</v>
      </c>
      <c r="H1119">
        <v>6614</v>
      </c>
    </row>
    <row r="1120" spans="1:8" x14ac:dyDescent="0.3">
      <c r="A1120" s="3">
        <v>45315</v>
      </c>
      <c r="B1120" s="1">
        <v>15169.999999999998</v>
      </c>
      <c r="C1120" s="1">
        <v>10619</v>
      </c>
      <c r="D1120" s="1">
        <v>1592</v>
      </c>
      <c r="E1120">
        <v>1770</v>
      </c>
      <c r="F1120">
        <v>3187</v>
      </c>
      <c r="G1120">
        <v>2021</v>
      </c>
      <c r="H1120">
        <v>6599.9999999999982</v>
      </c>
    </row>
    <row r="1121" spans="1:8" x14ac:dyDescent="0.3">
      <c r="A1121" s="3">
        <v>45316</v>
      </c>
      <c r="B1121" s="1">
        <v>14946</v>
      </c>
      <c r="C1121" s="1">
        <v>10611</v>
      </c>
      <c r="D1121" s="1">
        <v>1591</v>
      </c>
      <c r="E1121">
        <v>1768</v>
      </c>
      <c r="F1121">
        <v>3184</v>
      </c>
      <c r="G1121">
        <v>1967</v>
      </c>
      <c r="H1121">
        <v>6436</v>
      </c>
    </row>
    <row r="1122" spans="1:8" x14ac:dyDescent="0.3">
      <c r="A1122" s="3">
        <v>45317</v>
      </c>
      <c r="B1122" s="1">
        <v>14388.999999999998</v>
      </c>
      <c r="C1122" s="1">
        <v>10360</v>
      </c>
      <c r="D1122" s="1">
        <v>1554</v>
      </c>
      <c r="E1122">
        <v>1727</v>
      </c>
      <c r="F1122">
        <v>3108</v>
      </c>
      <c r="G1122">
        <v>1870</v>
      </c>
      <c r="H1122">
        <v>6129.9999999999982</v>
      </c>
    </row>
    <row r="1123" spans="1:8" x14ac:dyDescent="0.3">
      <c r="A1123" s="3">
        <v>45318</v>
      </c>
      <c r="B1123" s="1">
        <v>13547</v>
      </c>
      <c r="C1123" s="1">
        <v>9889</v>
      </c>
      <c r="D1123" s="1">
        <v>1483</v>
      </c>
      <c r="E1123">
        <v>1648</v>
      </c>
      <c r="F1123">
        <v>2967</v>
      </c>
      <c r="G1123">
        <v>1738</v>
      </c>
      <c r="H1123">
        <v>5711</v>
      </c>
    </row>
    <row r="1124" spans="1:8" x14ac:dyDescent="0.3">
      <c r="A1124" s="3">
        <v>45319</v>
      </c>
      <c r="B1124" s="1">
        <v>12503</v>
      </c>
      <c r="C1124" s="1">
        <v>9252</v>
      </c>
      <c r="D1124" s="1">
        <v>1387</v>
      </c>
      <c r="E1124">
        <v>1542</v>
      </c>
      <c r="F1124">
        <v>2776</v>
      </c>
      <c r="G1124">
        <v>1583</v>
      </c>
      <c r="H1124">
        <v>5215</v>
      </c>
    </row>
    <row r="1125" spans="1:8" x14ac:dyDescent="0.3">
      <c r="A1125" s="3">
        <v>45320</v>
      </c>
      <c r="B1125" s="1">
        <v>11387</v>
      </c>
      <c r="C1125" s="1">
        <v>8540</v>
      </c>
      <c r="D1125" s="1">
        <v>1281</v>
      </c>
      <c r="E1125">
        <v>1424</v>
      </c>
      <c r="F1125">
        <v>2562</v>
      </c>
      <c r="G1125">
        <v>1422</v>
      </c>
      <c r="H1125">
        <v>4698</v>
      </c>
    </row>
    <row r="1126" spans="1:8" x14ac:dyDescent="0.3">
      <c r="A1126" s="3">
        <v>45321</v>
      </c>
      <c r="B1126" s="1">
        <v>10376</v>
      </c>
      <c r="C1126" s="1">
        <v>7885</v>
      </c>
      <c r="D1126" s="1">
        <v>1182</v>
      </c>
      <c r="E1126">
        <v>1314</v>
      </c>
      <c r="F1126">
        <v>2366</v>
      </c>
      <c r="G1126">
        <v>1279</v>
      </c>
      <c r="H1126">
        <v>4235</v>
      </c>
    </row>
    <row r="1127" spans="1:8" x14ac:dyDescent="0.3">
      <c r="A1127" s="3">
        <v>45322</v>
      </c>
      <c r="B1127" s="1">
        <v>10720</v>
      </c>
      <c r="C1127" s="1">
        <v>7414</v>
      </c>
      <c r="D1127" s="1">
        <v>1112</v>
      </c>
      <c r="E1127">
        <v>1236</v>
      </c>
      <c r="F1127">
        <v>2225</v>
      </c>
      <c r="G1127">
        <v>1443</v>
      </c>
      <c r="H1127">
        <v>4704</v>
      </c>
    </row>
    <row r="1128" spans="1:8" x14ac:dyDescent="0.3">
      <c r="A1128" s="3">
        <v>45323</v>
      </c>
      <c r="B1128" s="1">
        <v>20865</v>
      </c>
      <c r="C1128" s="1">
        <v>16274</v>
      </c>
      <c r="D1128" s="1">
        <v>4882</v>
      </c>
      <c r="E1128">
        <v>1628</v>
      </c>
      <c r="F1128">
        <v>4476</v>
      </c>
      <c r="G1128">
        <v>1960</v>
      </c>
      <c r="H1128">
        <v>7919</v>
      </c>
    </row>
    <row r="1129" spans="1:8" x14ac:dyDescent="0.3">
      <c r="A1129" s="3">
        <v>45324</v>
      </c>
      <c r="B1129" s="1">
        <v>20859</v>
      </c>
      <c r="C1129" s="1">
        <v>16478</v>
      </c>
      <c r="D1129" s="1">
        <v>4943</v>
      </c>
      <c r="E1129">
        <v>1648</v>
      </c>
      <c r="F1129">
        <v>4532</v>
      </c>
      <c r="G1129">
        <v>1918</v>
      </c>
      <c r="H1129">
        <v>7818</v>
      </c>
    </row>
    <row r="1130" spans="1:8" x14ac:dyDescent="0.3">
      <c r="A1130" s="3">
        <v>45325</v>
      </c>
      <c r="B1130" s="1">
        <v>19548</v>
      </c>
      <c r="C1130" s="1">
        <v>15638</v>
      </c>
      <c r="D1130" s="1">
        <v>4691</v>
      </c>
      <c r="E1130">
        <v>1564</v>
      </c>
      <c r="F1130">
        <v>4301</v>
      </c>
      <c r="G1130">
        <v>1758</v>
      </c>
      <c r="H1130">
        <v>7234</v>
      </c>
    </row>
    <row r="1131" spans="1:8" x14ac:dyDescent="0.3">
      <c r="A1131" s="3">
        <v>45326</v>
      </c>
      <c r="B1131" s="1">
        <v>17611</v>
      </c>
      <c r="C1131" s="1">
        <v>14264</v>
      </c>
      <c r="D1131" s="1">
        <v>4279</v>
      </c>
      <c r="E1131">
        <v>1426</v>
      </c>
      <c r="F1131">
        <v>3923</v>
      </c>
      <c r="G1131">
        <v>1549</v>
      </c>
      <c r="H1131">
        <v>6434</v>
      </c>
    </row>
    <row r="1132" spans="1:8" x14ac:dyDescent="0.3">
      <c r="A1132" s="3">
        <v>45327</v>
      </c>
      <c r="B1132" s="1">
        <v>15572.999999999998</v>
      </c>
      <c r="C1132" s="1">
        <v>12769</v>
      </c>
      <c r="D1132" s="1">
        <v>3830</v>
      </c>
      <c r="E1132">
        <v>1277</v>
      </c>
      <c r="F1132">
        <v>3512</v>
      </c>
      <c r="G1132">
        <v>1339</v>
      </c>
      <c r="H1132">
        <v>5614.9999999999982</v>
      </c>
    </row>
    <row r="1133" spans="1:8" x14ac:dyDescent="0.3">
      <c r="A1133" s="3">
        <v>45328</v>
      </c>
      <c r="B1133" s="1">
        <v>13824</v>
      </c>
      <c r="C1133" s="1">
        <v>11473</v>
      </c>
      <c r="D1133" s="1">
        <v>3441</v>
      </c>
      <c r="E1133">
        <v>1147</v>
      </c>
      <c r="F1133">
        <v>3156</v>
      </c>
      <c r="G1133">
        <v>1160</v>
      </c>
      <c r="H1133">
        <v>4920</v>
      </c>
    </row>
    <row r="1134" spans="1:8" x14ac:dyDescent="0.3">
      <c r="A1134" s="3">
        <v>45329</v>
      </c>
      <c r="B1134" s="1">
        <v>12624</v>
      </c>
      <c r="C1134" s="1">
        <v>10604</v>
      </c>
      <c r="D1134" s="1">
        <v>3181</v>
      </c>
      <c r="E1134">
        <v>1060</v>
      </c>
      <c r="F1134">
        <v>2917</v>
      </c>
      <c r="G1134">
        <v>1035</v>
      </c>
      <c r="H1134">
        <v>4431</v>
      </c>
    </row>
    <row r="1135" spans="1:8" x14ac:dyDescent="0.3">
      <c r="A1135" s="3">
        <v>45330</v>
      </c>
      <c r="B1135" s="1">
        <v>12128</v>
      </c>
      <c r="C1135" s="1">
        <v>10308</v>
      </c>
      <c r="D1135" s="1">
        <v>3092</v>
      </c>
      <c r="E1135">
        <v>1031</v>
      </c>
      <c r="F1135">
        <v>2835</v>
      </c>
      <c r="G1135">
        <v>970</v>
      </c>
      <c r="H1135">
        <v>4200</v>
      </c>
    </row>
    <row r="1136" spans="1:8" x14ac:dyDescent="0.3">
      <c r="A1136" s="3">
        <v>45331</v>
      </c>
      <c r="B1136" s="1">
        <v>12392</v>
      </c>
      <c r="C1136" s="1">
        <v>10657</v>
      </c>
      <c r="D1136" s="1">
        <v>3197</v>
      </c>
      <c r="E1136">
        <v>1066</v>
      </c>
      <c r="F1136">
        <v>2931</v>
      </c>
      <c r="G1136">
        <v>965</v>
      </c>
      <c r="H1136">
        <v>4233</v>
      </c>
    </row>
    <row r="1137" spans="1:8" x14ac:dyDescent="0.3">
      <c r="A1137" s="3">
        <v>45332</v>
      </c>
      <c r="B1137" s="1">
        <v>13390</v>
      </c>
      <c r="C1137" s="1">
        <v>11649</v>
      </c>
      <c r="D1137" s="1">
        <v>3494</v>
      </c>
      <c r="E1137">
        <v>1165</v>
      </c>
      <c r="F1137">
        <v>3204</v>
      </c>
      <c r="G1137">
        <v>1017</v>
      </c>
      <c r="H1137">
        <v>4510</v>
      </c>
    </row>
    <row r="1138" spans="1:8" x14ac:dyDescent="0.3">
      <c r="A1138" s="3">
        <v>45333</v>
      </c>
      <c r="B1138" s="1">
        <v>15031</v>
      </c>
      <c r="C1138" s="1">
        <v>13227</v>
      </c>
      <c r="D1138" s="1">
        <v>3968</v>
      </c>
      <c r="E1138">
        <v>1323</v>
      </c>
      <c r="F1138">
        <v>3638</v>
      </c>
      <c r="G1138">
        <v>1112</v>
      </c>
      <c r="H1138">
        <v>4990</v>
      </c>
    </row>
    <row r="1139" spans="1:8" x14ac:dyDescent="0.3">
      <c r="A1139" s="3">
        <v>45334</v>
      </c>
      <c r="B1139" s="1">
        <v>17169</v>
      </c>
      <c r="C1139" s="1">
        <v>15280</v>
      </c>
      <c r="D1139" s="1">
        <v>4584</v>
      </c>
      <c r="E1139">
        <v>1528</v>
      </c>
      <c r="F1139">
        <v>4202</v>
      </c>
      <c r="G1139">
        <v>1236</v>
      </c>
      <c r="H1139">
        <v>5619</v>
      </c>
    </row>
    <row r="1140" spans="1:8" x14ac:dyDescent="0.3">
      <c r="A1140" s="3">
        <v>45335</v>
      </c>
      <c r="B1140" s="1">
        <v>19618</v>
      </c>
      <c r="C1140" s="1">
        <v>17263</v>
      </c>
      <c r="D1140" s="1">
        <v>5178</v>
      </c>
      <c r="E1140">
        <v>1726</v>
      </c>
      <c r="F1140">
        <v>4748</v>
      </c>
      <c r="G1140">
        <v>1451</v>
      </c>
      <c r="H1140">
        <v>6515</v>
      </c>
    </row>
    <row r="1141" spans="1:8" x14ac:dyDescent="0.3">
      <c r="A1141" s="3">
        <v>45336</v>
      </c>
      <c r="B1141" s="1">
        <v>22170</v>
      </c>
      <c r="C1141" s="1">
        <v>19287</v>
      </c>
      <c r="D1141" s="1">
        <v>5786</v>
      </c>
      <c r="E1141">
        <v>1929</v>
      </c>
      <c r="F1141">
        <v>5304</v>
      </c>
      <c r="G1141">
        <v>1684</v>
      </c>
      <c r="H1141">
        <v>7467</v>
      </c>
    </row>
    <row r="1142" spans="1:8" x14ac:dyDescent="0.3">
      <c r="A1142" s="3">
        <v>45337</v>
      </c>
      <c r="B1142" s="1">
        <v>24603</v>
      </c>
      <c r="C1142" s="1">
        <v>21158</v>
      </c>
      <c r="D1142" s="1">
        <v>6347</v>
      </c>
      <c r="E1142">
        <v>2116</v>
      </c>
      <c r="F1142">
        <v>5819</v>
      </c>
      <c r="G1142">
        <v>1918</v>
      </c>
      <c r="H1142">
        <v>8403</v>
      </c>
    </row>
    <row r="1143" spans="1:8" x14ac:dyDescent="0.3">
      <c r="A1143" s="3">
        <v>45338</v>
      </c>
      <c r="B1143" s="1">
        <v>26702</v>
      </c>
      <c r="C1143" s="1">
        <v>22696</v>
      </c>
      <c r="D1143" s="1">
        <v>6808</v>
      </c>
      <c r="E1143">
        <v>2270</v>
      </c>
      <c r="F1143">
        <v>6242</v>
      </c>
      <c r="G1143">
        <v>2135</v>
      </c>
      <c r="H1143">
        <v>9247</v>
      </c>
    </row>
    <row r="1144" spans="1:8" x14ac:dyDescent="0.3">
      <c r="A1144" s="3">
        <v>45339</v>
      </c>
      <c r="B1144" s="1">
        <v>28268</v>
      </c>
      <c r="C1144" s="1">
        <v>23745</v>
      </c>
      <c r="D1144" s="1">
        <v>7123</v>
      </c>
      <c r="E1144">
        <v>2374</v>
      </c>
      <c r="F1144">
        <v>6531</v>
      </c>
      <c r="G1144">
        <v>2317</v>
      </c>
      <c r="H1144">
        <v>9923</v>
      </c>
    </row>
    <row r="1145" spans="1:8" x14ac:dyDescent="0.3">
      <c r="A1145" s="3">
        <v>45340</v>
      </c>
      <c r="B1145" s="1">
        <v>29135.000000000004</v>
      </c>
      <c r="C1145" s="1">
        <v>24182</v>
      </c>
      <c r="D1145" s="1">
        <v>7254</v>
      </c>
      <c r="E1145">
        <v>2418</v>
      </c>
      <c r="F1145">
        <v>6651</v>
      </c>
      <c r="G1145">
        <v>2447</v>
      </c>
      <c r="H1145">
        <v>10365.000000000004</v>
      </c>
    </row>
    <row r="1146" spans="1:8" x14ac:dyDescent="0.3">
      <c r="A1146" s="3">
        <v>45341</v>
      </c>
      <c r="B1146" s="1">
        <v>29181</v>
      </c>
      <c r="C1146" s="1">
        <v>23928</v>
      </c>
      <c r="D1146" s="1">
        <v>7178</v>
      </c>
      <c r="E1146">
        <v>2393</v>
      </c>
      <c r="F1146">
        <v>6581</v>
      </c>
      <c r="G1146">
        <v>2509</v>
      </c>
      <c r="H1146">
        <v>10520</v>
      </c>
    </row>
    <row r="1147" spans="1:8" x14ac:dyDescent="0.3">
      <c r="A1147" s="3">
        <v>45342</v>
      </c>
      <c r="B1147" s="1">
        <v>28349</v>
      </c>
      <c r="C1147" s="1">
        <v>22962</v>
      </c>
      <c r="D1147" s="1">
        <v>6888</v>
      </c>
      <c r="E1147">
        <v>2296</v>
      </c>
      <c r="F1147">
        <v>6315</v>
      </c>
      <c r="G1147">
        <v>2494</v>
      </c>
      <c r="H1147">
        <v>10356</v>
      </c>
    </row>
    <row r="1148" spans="1:8" x14ac:dyDescent="0.3">
      <c r="A1148" s="3">
        <v>45343</v>
      </c>
      <c r="B1148" s="1">
        <v>26652.999999999996</v>
      </c>
      <c r="C1148" s="1">
        <v>21322</v>
      </c>
      <c r="D1148" s="1">
        <v>6396</v>
      </c>
      <c r="E1148">
        <v>2132</v>
      </c>
      <c r="F1148">
        <v>5864</v>
      </c>
      <c r="G1148">
        <v>2398</v>
      </c>
      <c r="H1148">
        <v>9862.9999999999964</v>
      </c>
    </row>
    <row r="1149" spans="1:8" x14ac:dyDescent="0.3">
      <c r="A1149" s="3">
        <v>45344</v>
      </c>
      <c r="B1149" s="1">
        <v>24198</v>
      </c>
      <c r="C1149" s="1">
        <v>19116</v>
      </c>
      <c r="D1149" s="1">
        <v>5734</v>
      </c>
      <c r="E1149">
        <v>1912</v>
      </c>
      <c r="F1149">
        <v>5258</v>
      </c>
      <c r="G1149">
        <v>2225</v>
      </c>
      <c r="H1149">
        <v>9069</v>
      </c>
    </row>
    <row r="1150" spans="1:8" x14ac:dyDescent="0.3">
      <c r="A1150" s="3">
        <v>45345</v>
      </c>
      <c r="B1150" s="1">
        <v>21191</v>
      </c>
      <c r="C1150" s="1">
        <v>16528</v>
      </c>
      <c r="D1150" s="1">
        <v>4958</v>
      </c>
      <c r="E1150">
        <v>1653</v>
      </c>
      <c r="F1150">
        <v>4546</v>
      </c>
      <c r="G1150">
        <v>1991</v>
      </c>
      <c r="H1150">
        <v>8043</v>
      </c>
    </row>
    <row r="1151" spans="1:8" x14ac:dyDescent="0.3">
      <c r="A1151" s="3">
        <v>45346</v>
      </c>
      <c r="B1151" s="1">
        <v>26652.999999999996</v>
      </c>
      <c r="C1151" s="1">
        <v>21322</v>
      </c>
      <c r="D1151" s="1">
        <v>6396</v>
      </c>
      <c r="E1151">
        <v>2132</v>
      </c>
      <c r="F1151">
        <v>5864</v>
      </c>
      <c r="G1151">
        <v>2398</v>
      </c>
      <c r="H1151">
        <v>9862.9999999999964</v>
      </c>
    </row>
    <row r="1152" spans="1:8" x14ac:dyDescent="0.3">
      <c r="A1152" s="3">
        <v>45347</v>
      </c>
      <c r="B1152" s="1">
        <v>24198</v>
      </c>
      <c r="C1152" s="1">
        <v>19116</v>
      </c>
      <c r="D1152" s="1">
        <v>5734</v>
      </c>
      <c r="E1152">
        <v>1912</v>
      </c>
      <c r="F1152">
        <v>5258</v>
      </c>
      <c r="G1152">
        <v>2225</v>
      </c>
      <c r="H1152">
        <v>9069</v>
      </c>
    </row>
    <row r="1153" spans="1:8" x14ac:dyDescent="0.3">
      <c r="A1153" s="3">
        <v>45348</v>
      </c>
      <c r="B1153" s="1">
        <v>26652.999999999996</v>
      </c>
      <c r="C1153" s="1">
        <v>21322</v>
      </c>
      <c r="D1153" s="1">
        <v>6396</v>
      </c>
      <c r="E1153">
        <v>2132</v>
      </c>
      <c r="F1153">
        <v>5864</v>
      </c>
      <c r="G1153">
        <v>2398</v>
      </c>
      <c r="H1153">
        <v>9862.9999999999964</v>
      </c>
    </row>
    <row r="1154" spans="1:8" x14ac:dyDescent="0.3">
      <c r="A1154" s="3">
        <v>45349</v>
      </c>
      <c r="B1154" s="1">
        <v>24198</v>
      </c>
      <c r="C1154" s="1">
        <v>19116</v>
      </c>
      <c r="D1154" s="1">
        <v>5734</v>
      </c>
      <c r="E1154">
        <v>1912</v>
      </c>
      <c r="F1154">
        <v>5258</v>
      </c>
      <c r="G1154">
        <v>2225</v>
      </c>
      <c r="H1154">
        <v>9069</v>
      </c>
    </row>
    <row r="1155" spans="1:8" x14ac:dyDescent="0.3">
      <c r="A1155" s="3">
        <v>45350</v>
      </c>
      <c r="B1155" s="1">
        <v>21191</v>
      </c>
      <c r="C1155" s="1">
        <v>16528</v>
      </c>
      <c r="D1155" s="1">
        <v>4958</v>
      </c>
      <c r="E1155">
        <v>1653</v>
      </c>
      <c r="F1155">
        <v>4546</v>
      </c>
      <c r="G1155">
        <v>1991</v>
      </c>
      <c r="H1155">
        <v>8043</v>
      </c>
    </row>
    <row r="1156" spans="1:8" x14ac:dyDescent="0.3">
      <c r="A1156" s="3">
        <v>45351</v>
      </c>
      <c r="B1156" s="1">
        <v>21191</v>
      </c>
      <c r="C1156" s="1">
        <v>16528</v>
      </c>
      <c r="D1156" s="1">
        <v>4958</v>
      </c>
      <c r="E1156">
        <v>1653</v>
      </c>
      <c r="F1156">
        <v>4546</v>
      </c>
      <c r="G1156">
        <v>1991</v>
      </c>
      <c r="H1156">
        <v>8043</v>
      </c>
    </row>
    <row r="1157" spans="1:8" x14ac:dyDescent="0.3">
      <c r="A1157" s="3">
        <v>45352</v>
      </c>
      <c r="B1157" s="1">
        <v>750</v>
      </c>
      <c r="C1157" s="1">
        <v>650</v>
      </c>
      <c r="D1157" s="1">
        <v>65</v>
      </c>
      <c r="E1157">
        <v>174</v>
      </c>
      <c r="F1157">
        <v>163</v>
      </c>
      <c r="G1157">
        <v>111</v>
      </c>
      <c r="H1157">
        <v>237</v>
      </c>
    </row>
    <row r="1158" spans="1:8" x14ac:dyDescent="0.3">
      <c r="A1158" s="3">
        <v>45353</v>
      </c>
      <c r="B1158" s="1">
        <v>700</v>
      </c>
      <c r="C1158" s="1">
        <v>602</v>
      </c>
      <c r="D1158" s="1">
        <v>60</v>
      </c>
      <c r="E1158">
        <v>160</v>
      </c>
      <c r="F1158">
        <v>151</v>
      </c>
      <c r="G1158">
        <v>104</v>
      </c>
      <c r="H1158">
        <v>225</v>
      </c>
    </row>
    <row r="1159" spans="1:8" x14ac:dyDescent="0.3">
      <c r="A1159" s="3">
        <v>45354</v>
      </c>
      <c r="B1159" s="1">
        <v>800</v>
      </c>
      <c r="C1159" s="1">
        <v>696</v>
      </c>
      <c r="D1159" s="1">
        <v>69</v>
      </c>
      <c r="E1159">
        <v>186</v>
      </c>
      <c r="F1159">
        <v>175</v>
      </c>
      <c r="G1159">
        <v>118</v>
      </c>
      <c r="H1159">
        <v>252</v>
      </c>
    </row>
    <row r="1160" spans="1:8" x14ac:dyDescent="0.3">
      <c r="A1160" s="3">
        <v>45355</v>
      </c>
      <c r="B1160" s="1">
        <v>750</v>
      </c>
      <c r="C1160" s="1">
        <v>660</v>
      </c>
      <c r="D1160" s="1">
        <v>66</v>
      </c>
      <c r="E1160">
        <v>176</v>
      </c>
      <c r="F1160">
        <v>165</v>
      </c>
      <c r="G1160">
        <v>110</v>
      </c>
      <c r="H1160">
        <v>233</v>
      </c>
    </row>
    <row r="1161" spans="1:8" x14ac:dyDescent="0.3">
      <c r="A1161" s="3">
        <v>45356</v>
      </c>
      <c r="B1161" s="1">
        <v>900</v>
      </c>
      <c r="C1161" s="1">
        <v>801</v>
      </c>
      <c r="D1161" s="1">
        <v>80</v>
      </c>
      <c r="E1161">
        <v>214</v>
      </c>
      <c r="F1161">
        <v>201</v>
      </c>
      <c r="G1161">
        <v>130</v>
      </c>
      <c r="H1161">
        <v>275</v>
      </c>
    </row>
    <row r="1162" spans="1:8" x14ac:dyDescent="0.3">
      <c r="A1162" s="3">
        <v>45357</v>
      </c>
      <c r="B1162" s="1">
        <v>1100</v>
      </c>
      <c r="C1162" s="1">
        <v>968</v>
      </c>
      <c r="D1162" s="1">
        <v>96</v>
      </c>
      <c r="E1162">
        <v>258</v>
      </c>
      <c r="F1162">
        <v>243</v>
      </c>
      <c r="G1162">
        <v>162</v>
      </c>
      <c r="H1162">
        <v>341</v>
      </c>
    </row>
    <row r="1163" spans="1:8" x14ac:dyDescent="0.3">
      <c r="A1163" s="3">
        <v>45358</v>
      </c>
      <c r="B1163" s="1">
        <v>1100</v>
      </c>
      <c r="C1163" s="1">
        <v>957</v>
      </c>
      <c r="D1163" s="1">
        <v>95</v>
      </c>
      <c r="E1163">
        <v>255</v>
      </c>
      <c r="F1163">
        <v>240</v>
      </c>
      <c r="G1163">
        <v>162</v>
      </c>
      <c r="H1163">
        <v>348</v>
      </c>
    </row>
    <row r="1164" spans="1:8" x14ac:dyDescent="0.3">
      <c r="A1164" s="3">
        <v>45359</v>
      </c>
      <c r="B1164" s="1">
        <v>900</v>
      </c>
      <c r="C1164" s="1">
        <v>774</v>
      </c>
      <c r="D1164" s="1">
        <v>77</v>
      </c>
      <c r="E1164">
        <v>206</v>
      </c>
      <c r="F1164">
        <v>194</v>
      </c>
      <c r="G1164">
        <v>134</v>
      </c>
      <c r="H1164">
        <v>289</v>
      </c>
    </row>
    <row r="1165" spans="1:8" x14ac:dyDescent="0.3">
      <c r="A1165" s="3">
        <v>45360</v>
      </c>
      <c r="B1165" s="1">
        <v>700</v>
      </c>
      <c r="C1165" s="1">
        <v>595</v>
      </c>
      <c r="D1165" s="1">
        <v>59</v>
      </c>
      <c r="E1165">
        <v>159</v>
      </c>
      <c r="F1165">
        <v>149</v>
      </c>
      <c r="G1165">
        <v>105</v>
      </c>
      <c r="H1165">
        <v>228</v>
      </c>
    </row>
    <row r="1166" spans="1:8" x14ac:dyDescent="0.3">
      <c r="A1166" s="3">
        <v>45361</v>
      </c>
      <c r="B1166" s="1">
        <v>700</v>
      </c>
      <c r="C1166" s="1">
        <v>588</v>
      </c>
      <c r="D1166" s="1">
        <v>58</v>
      </c>
      <c r="E1166">
        <v>157</v>
      </c>
      <c r="F1166">
        <v>148</v>
      </c>
      <c r="G1166">
        <v>106</v>
      </c>
      <c r="H1166">
        <v>231</v>
      </c>
    </row>
    <row r="1167" spans="1:8" x14ac:dyDescent="0.3">
      <c r="A1167" s="3">
        <v>45362</v>
      </c>
      <c r="B1167" s="1">
        <v>800</v>
      </c>
      <c r="C1167" s="1">
        <v>664</v>
      </c>
      <c r="D1167" s="1">
        <v>66</v>
      </c>
      <c r="E1167">
        <v>177</v>
      </c>
      <c r="F1167">
        <v>167</v>
      </c>
      <c r="G1167">
        <v>122</v>
      </c>
      <c r="H1167">
        <v>268</v>
      </c>
    </row>
    <row r="1168" spans="1:8" x14ac:dyDescent="0.3">
      <c r="A1168" s="3">
        <v>45363</v>
      </c>
      <c r="B1168" s="1">
        <v>800</v>
      </c>
      <c r="C1168" s="1">
        <v>656</v>
      </c>
      <c r="D1168" s="1">
        <v>65</v>
      </c>
      <c r="E1168">
        <v>175</v>
      </c>
      <c r="F1168">
        <v>165</v>
      </c>
      <c r="G1168">
        <v>123</v>
      </c>
      <c r="H1168">
        <v>272</v>
      </c>
    </row>
    <row r="1169" spans="1:8" x14ac:dyDescent="0.3">
      <c r="A1169" s="3">
        <v>45364</v>
      </c>
      <c r="B1169" s="1">
        <v>700</v>
      </c>
      <c r="C1169" s="1">
        <v>567</v>
      </c>
      <c r="D1169" s="1">
        <v>56</v>
      </c>
      <c r="E1169">
        <v>151</v>
      </c>
      <c r="F1169">
        <v>143</v>
      </c>
      <c r="G1169">
        <v>108</v>
      </c>
      <c r="H1169">
        <v>242</v>
      </c>
    </row>
    <row r="1170" spans="1:8" x14ac:dyDescent="0.3">
      <c r="A1170" s="3">
        <v>45365</v>
      </c>
      <c r="B1170" s="1">
        <v>700</v>
      </c>
      <c r="C1170" s="1">
        <v>560</v>
      </c>
      <c r="D1170" s="1">
        <v>56</v>
      </c>
      <c r="E1170">
        <v>150</v>
      </c>
      <c r="F1170">
        <v>140</v>
      </c>
      <c r="G1170">
        <v>109</v>
      </c>
      <c r="H1170">
        <v>245</v>
      </c>
    </row>
    <row r="1171" spans="1:8" x14ac:dyDescent="0.3">
      <c r="A1171" s="3">
        <v>45366</v>
      </c>
      <c r="B1171" s="1">
        <v>800</v>
      </c>
      <c r="C1171" s="1">
        <v>632</v>
      </c>
      <c r="D1171" s="1">
        <v>63</v>
      </c>
      <c r="E1171">
        <v>168</v>
      </c>
      <c r="F1171">
        <v>159</v>
      </c>
      <c r="G1171">
        <v>126</v>
      </c>
      <c r="H1171">
        <v>284</v>
      </c>
    </row>
    <row r="1172" spans="1:8" x14ac:dyDescent="0.3">
      <c r="A1172" s="3">
        <v>45367</v>
      </c>
      <c r="B1172" s="1">
        <v>1000</v>
      </c>
      <c r="C1172" s="1">
        <v>780</v>
      </c>
      <c r="D1172" s="1">
        <v>78</v>
      </c>
      <c r="E1172">
        <v>208</v>
      </c>
      <c r="F1172">
        <v>195</v>
      </c>
      <c r="G1172">
        <v>159</v>
      </c>
      <c r="H1172">
        <v>360</v>
      </c>
    </row>
    <row r="1173" spans="1:8" x14ac:dyDescent="0.3">
      <c r="A1173" s="3">
        <v>45368</v>
      </c>
      <c r="B1173" s="1">
        <v>1300</v>
      </c>
      <c r="C1173" s="1">
        <v>1001</v>
      </c>
      <c r="D1173" s="1">
        <v>100</v>
      </c>
      <c r="E1173">
        <v>267</v>
      </c>
      <c r="F1173">
        <v>251</v>
      </c>
      <c r="G1173">
        <v>207</v>
      </c>
      <c r="H1173">
        <v>475</v>
      </c>
    </row>
    <row r="1174" spans="1:8" x14ac:dyDescent="0.3">
      <c r="A1174" s="3">
        <v>45369</v>
      </c>
      <c r="B1174" s="1">
        <v>1400</v>
      </c>
      <c r="C1174" s="1">
        <v>1064</v>
      </c>
      <c r="D1174" s="1">
        <v>106</v>
      </c>
      <c r="E1174">
        <v>284</v>
      </c>
      <c r="F1174">
        <v>267</v>
      </c>
      <c r="G1174">
        <v>225</v>
      </c>
      <c r="H1174">
        <v>518</v>
      </c>
    </row>
    <row r="1175" spans="1:8" x14ac:dyDescent="0.3">
      <c r="A1175" s="3">
        <v>45370</v>
      </c>
      <c r="B1175" s="1">
        <v>1350</v>
      </c>
      <c r="C1175" s="1">
        <v>1012</v>
      </c>
      <c r="D1175" s="1">
        <v>101</v>
      </c>
      <c r="E1175">
        <v>270</v>
      </c>
      <c r="F1175">
        <v>254</v>
      </c>
      <c r="G1175">
        <v>218</v>
      </c>
      <c r="H1175">
        <v>507</v>
      </c>
    </row>
    <row r="1176" spans="1:8" x14ac:dyDescent="0.3">
      <c r="A1176" s="3">
        <v>45371</v>
      </c>
      <c r="B1176" s="1">
        <v>1200</v>
      </c>
      <c r="C1176" s="1">
        <v>888</v>
      </c>
      <c r="D1176" s="1">
        <v>88</v>
      </c>
      <c r="E1176">
        <v>237</v>
      </c>
      <c r="F1176">
        <v>223</v>
      </c>
      <c r="G1176">
        <v>196</v>
      </c>
      <c r="H1176">
        <v>456</v>
      </c>
    </row>
    <row r="1177" spans="1:8" x14ac:dyDescent="0.3">
      <c r="A1177" s="3">
        <v>45372</v>
      </c>
      <c r="B1177" s="1">
        <v>1100</v>
      </c>
      <c r="C1177" s="1">
        <v>803</v>
      </c>
      <c r="D1177" s="1">
        <v>80</v>
      </c>
      <c r="E1177">
        <v>214</v>
      </c>
      <c r="F1177">
        <v>201</v>
      </c>
      <c r="G1177">
        <v>181</v>
      </c>
      <c r="H1177">
        <v>424</v>
      </c>
    </row>
    <row r="1178" spans="1:8" x14ac:dyDescent="0.3">
      <c r="A1178" s="3">
        <v>45373</v>
      </c>
      <c r="B1178" s="1">
        <v>1100</v>
      </c>
      <c r="C1178" s="1">
        <v>792</v>
      </c>
      <c r="D1178" s="1">
        <v>79</v>
      </c>
      <c r="E1178">
        <v>211</v>
      </c>
      <c r="F1178">
        <v>199</v>
      </c>
      <c r="G1178">
        <v>182</v>
      </c>
      <c r="H1178">
        <v>429</v>
      </c>
    </row>
    <row r="1179" spans="1:8" x14ac:dyDescent="0.3">
      <c r="A1179" s="3">
        <v>45374</v>
      </c>
      <c r="B1179" s="1">
        <v>1150</v>
      </c>
      <c r="C1179" s="1">
        <v>816</v>
      </c>
      <c r="D1179" s="1">
        <v>81</v>
      </c>
      <c r="E1179">
        <v>218</v>
      </c>
      <c r="F1179">
        <v>205</v>
      </c>
      <c r="G1179">
        <v>191</v>
      </c>
      <c r="H1179">
        <v>455</v>
      </c>
    </row>
    <row r="1180" spans="1:8" x14ac:dyDescent="0.3">
      <c r="A1180" s="3">
        <v>45375</v>
      </c>
      <c r="B1180" s="1">
        <v>1100</v>
      </c>
      <c r="C1180" s="1">
        <v>770</v>
      </c>
      <c r="D1180" s="1">
        <v>77</v>
      </c>
      <c r="E1180">
        <v>206</v>
      </c>
      <c r="F1180">
        <v>193</v>
      </c>
      <c r="G1180">
        <v>184</v>
      </c>
      <c r="H1180">
        <v>440</v>
      </c>
    </row>
    <row r="1181" spans="1:8" x14ac:dyDescent="0.3">
      <c r="A1181" s="3">
        <v>45376</v>
      </c>
      <c r="B1181" s="1">
        <v>900</v>
      </c>
      <c r="C1181" s="1">
        <v>621</v>
      </c>
      <c r="D1181" s="1">
        <v>62</v>
      </c>
      <c r="E1181">
        <v>166</v>
      </c>
      <c r="F1181">
        <v>156</v>
      </c>
      <c r="G1181">
        <v>151</v>
      </c>
      <c r="H1181">
        <v>365</v>
      </c>
    </row>
    <row r="1182" spans="1:8" x14ac:dyDescent="0.3">
      <c r="A1182" s="3">
        <v>45377</v>
      </c>
      <c r="B1182" s="1">
        <v>900</v>
      </c>
      <c r="C1182" s="1">
        <v>612</v>
      </c>
      <c r="D1182" s="1">
        <v>61</v>
      </c>
      <c r="E1182">
        <v>163</v>
      </c>
      <c r="F1182">
        <v>154</v>
      </c>
      <c r="G1182">
        <v>153</v>
      </c>
      <c r="H1182">
        <v>369</v>
      </c>
    </row>
    <row r="1183" spans="1:8" x14ac:dyDescent="0.3">
      <c r="A1183" s="3">
        <v>45378</v>
      </c>
      <c r="B1183" s="1">
        <v>1050</v>
      </c>
      <c r="C1183" s="1">
        <v>703</v>
      </c>
      <c r="D1183" s="1">
        <v>70</v>
      </c>
      <c r="E1183">
        <v>188</v>
      </c>
      <c r="F1183">
        <v>176</v>
      </c>
      <c r="G1183">
        <v>179</v>
      </c>
      <c r="H1183">
        <v>437</v>
      </c>
    </row>
    <row r="1184" spans="1:8" x14ac:dyDescent="0.3">
      <c r="A1184" s="3">
        <v>45379</v>
      </c>
      <c r="B1184" s="1">
        <v>1300</v>
      </c>
      <c r="C1184" s="1">
        <v>858</v>
      </c>
      <c r="D1184" s="1">
        <v>85</v>
      </c>
      <c r="E1184">
        <v>229</v>
      </c>
      <c r="F1184">
        <v>215</v>
      </c>
      <c r="G1184">
        <v>224</v>
      </c>
      <c r="H1184">
        <v>547</v>
      </c>
    </row>
    <row r="1185" spans="1:8" x14ac:dyDescent="0.3">
      <c r="A1185" s="3">
        <v>45380</v>
      </c>
      <c r="B1185" s="1">
        <v>1450</v>
      </c>
      <c r="C1185" s="1">
        <v>942</v>
      </c>
      <c r="D1185" s="1">
        <v>94</v>
      </c>
      <c r="E1185">
        <v>251</v>
      </c>
      <c r="F1185">
        <v>236</v>
      </c>
      <c r="G1185">
        <v>252</v>
      </c>
      <c r="H1185">
        <v>617</v>
      </c>
    </row>
    <row r="1186" spans="1:8" x14ac:dyDescent="0.3">
      <c r="A1186" s="3">
        <v>45381</v>
      </c>
      <c r="B1186" s="1">
        <v>1100</v>
      </c>
      <c r="C1186" s="1">
        <v>627</v>
      </c>
      <c r="D1186" s="1">
        <v>62</v>
      </c>
      <c r="E1186">
        <v>167</v>
      </c>
      <c r="F1186">
        <v>158</v>
      </c>
      <c r="G1186">
        <v>201</v>
      </c>
      <c r="H1186">
        <v>512</v>
      </c>
    </row>
    <row r="1187" spans="1:8" x14ac:dyDescent="0.3">
      <c r="A1187" s="3">
        <v>45382</v>
      </c>
      <c r="B1187" s="1">
        <v>370</v>
      </c>
      <c r="C1187" s="1">
        <v>170</v>
      </c>
      <c r="D1187" s="1">
        <v>17</v>
      </c>
      <c r="E1187">
        <v>46</v>
      </c>
      <c r="F1187">
        <v>43</v>
      </c>
      <c r="G1187">
        <v>72</v>
      </c>
      <c r="H1187">
        <v>192</v>
      </c>
    </row>
    <row r="1188" spans="1:8" x14ac:dyDescent="0.3">
      <c r="A1188" s="3">
        <v>45383</v>
      </c>
      <c r="B1188" s="1">
        <v>500</v>
      </c>
      <c r="C1188" s="1">
        <v>275</v>
      </c>
      <c r="D1188" s="1">
        <v>55</v>
      </c>
      <c r="E1188">
        <v>92</v>
      </c>
      <c r="F1188">
        <v>42</v>
      </c>
      <c r="G1188">
        <v>101</v>
      </c>
      <c r="H1188">
        <v>210</v>
      </c>
    </row>
    <row r="1189" spans="1:8" x14ac:dyDescent="0.3">
      <c r="A1189" s="3">
        <v>45384</v>
      </c>
      <c r="B1189" s="1">
        <v>850</v>
      </c>
      <c r="C1189" s="1">
        <v>476</v>
      </c>
      <c r="D1189" s="1">
        <v>95</v>
      </c>
      <c r="E1189">
        <v>159</v>
      </c>
      <c r="F1189">
        <v>72</v>
      </c>
      <c r="G1189">
        <v>172</v>
      </c>
      <c r="H1189">
        <v>352</v>
      </c>
    </row>
    <row r="1190" spans="1:8" x14ac:dyDescent="0.3">
      <c r="A1190" s="3">
        <v>45385</v>
      </c>
      <c r="B1190" s="1">
        <v>1100</v>
      </c>
      <c r="C1190" s="1">
        <v>627</v>
      </c>
      <c r="D1190" s="1">
        <v>125</v>
      </c>
      <c r="E1190">
        <v>209</v>
      </c>
      <c r="F1190">
        <v>95</v>
      </c>
      <c r="G1190">
        <v>222</v>
      </c>
      <c r="H1190">
        <v>449</v>
      </c>
    </row>
    <row r="1191" spans="1:8" x14ac:dyDescent="0.3">
      <c r="A1191" s="3">
        <v>45386</v>
      </c>
      <c r="B1191" s="1">
        <v>1200</v>
      </c>
      <c r="C1191" s="1">
        <v>696</v>
      </c>
      <c r="D1191" s="1">
        <v>139</v>
      </c>
      <c r="E1191">
        <v>232</v>
      </c>
      <c r="F1191">
        <v>105</v>
      </c>
      <c r="G1191">
        <v>242</v>
      </c>
      <c r="H1191">
        <v>482</v>
      </c>
    </row>
    <row r="1192" spans="1:8" x14ac:dyDescent="0.3">
      <c r="A1192" s="3">
        <v>45387</v>
      </c>
      <c r="B1192" s="1">
        <v>1200</v>
      </c>
      <c r="C1192" s="1">
        <v>708</v>
      </c>
      <c r="D1192" s="1">
        <v>141</v>
      </c>
      <c r="E1192">
        <v>236</v>
      </c>
      <c r="F1192">
        <v>107</v>
      </c>
      <c r="G1192">
        <v>241</v>
      </c>
      <c r="H1192">
        <v>475</v>
      </c>
    </row>
    <row r="1193" spans="1:8" x14ac:dyDescent="0.3">
      <c r="A1193" s="3">
        <v>45388</v>
      </c>
      <c r="B1193" s="1">
        <v>1130</v>
      </c>
      <c r="C1193" s="1">
        <v>678</v>
      </c>
      <c r="D1193" s="1">
        <v>135</v>
      </c>
      <c r="E1193">
        <v>226</v>
      </c>
      <c r="F1193">
        <v>102</v>
      </c>
      <c r="G1193">
        <v>226</v>
      </c>
      <c r="H1193">
        <v>441</v>
      </c>
    </row>
    <row r="1194" spans="1:8" x14ac:dyDescent="0.3">
      <c r="A1194" s="3">
        <v>45389</v>
      </c>
      <c r="B1194" s="1">
        <v>1040</v>
      </c>
      <c r="C1194" s="1">
        <v>634</v>
      </c>
      <c r="D1194" s="1">
        <v>126</v>
      </c>
      <c r="E1194">
        <v>212</v>
      </c>
      <c r="F1194">
        <v>96</v>
      </c>
      <c r="G1194">
        <v>206</v>
      </c>
      <c r="H1194">
        <v>400</v>
      </c>
    </row>
    <row r="1195" spans="1:8" x14ac:dyDescent="0.3">
      <c r="A1195" s="3">
        <v>45390</v>
      </c>
      <c r="B1195" s="1">
        <v>950</v>
      </c>
      <c r="C1195" s="1">
        <v>589</v>
      </c>
      <c r="D1195" s="1">
        <v>117</v>
      </c>
      <c r="E1195">
        <v>196</v>
      </c>
      <c r="F1195">
        <v>89</v>
      </c>
      <c r="G1195">
        <v>188</v>
      </c>
      <c r="H1195">
        <v>360</v>
      </c>
    </row>
    <row r="1196" spans="1:8" x14ac:dyDescent="0.3">
      <c r="A1196" s="3">
        <v>45391</v>
      </c>
      <c r="B1196" s="1">
        <v>869.99999999999989</v>
      </c>
      <c r="C1196" s="1">
        <v>548</v>
      </c>
      <c r="D1196" s="1">
        <v>109</v>
      </c>
      <c r="E1196">
        <v>183</v>
      </c>
      <c r="F1196">
        <v>83</v>
      </c>
      <c r="G1196">
        <v>171</v>
      </c>
      <c r="H1196">
        <v>323.99999999999989</v>
      </c>
    </row>
    <row r="1197" spans="1:8" x14ac:dyDescent="0.3">
      <c r="A1197" s="3">
        <v>45392</v>
      </c>
      <c r="B1197" s="1">
        <v>800</v>
      </c>
      <c r="C1197" s="1">
        <v>512</v>
      </c>
      <c r="D1197" s="1">
        <v>102</v>
      </c>
      <c r="E1197">
        <v>171</v>
      </c>
      <c r="F1197">
        <v>77</v>
      </c>
      <c r="G1197">
        <v>157</v>
      </c>
      <c r="H1197">
        <v>293</v>
      </c>
    </row>
    <row r="1198" spans="1:8" x14ac:dyDescent="0.3">
      <c r="A1198" s="3">
        <v>45393</v>
      </c>
      <c r="B1198" s="1">
        <v>750</v>
      </c>
      <c r="C1198" s="1">
        <v>487</v>
      </c>
      <c r="D1198" s="1">
        <v>97</v>
      </c>
      <c r="E1198">
        <v>162</v>
      </c>
      <c r="F1198">
        <v>74</v>
      </c>
      <c r="G1198">
        <v>146</v>
      </c>
      <c r="H1198">
        <v>271</v>
      </c>
    </row>
    <row r="1199" spans="1:8" x14ac:dyDescent="0.3">
      <c r="A1199" s="3">
        <v>45394</v>
      </c>
      <c r="B1199" s="1">
        <v>720</v>
      </c>
      <c r="C1199" s="1">
        <v>475</v>
      </c>
      <c r="D1199" s="1">
        <v>95</v>
      </c>
      <c r="E1199">
        <v>158</v>
      </c>
      <c r="F1199">
        <v>72</v>
      </c>
      <c r="G1199">
        <v>140</v>
      </c>
      <c r="H1199">
        <v>255</v>
      </c>
    </row>
    <row r="1200" spans="1:8" x14ac:dyDescent="0.3">
      <c r="A1200" s="3">
        <v>45395</v>
      </c>
      <c r="B1200" s="1">
        <v>730</v>
      </c>
      <c r="C1200" s="1">
        <v>489</v>
      </c>
      <c r="D1200" s="1">
        <v>97</v>
      </c>
      <c r="E1200">
        <v>163</v>
      </c>
      <c r="F1200">
        <v>74</v>
      </c>
      <c r="G1200">
        <v>141</v>
      </c>
      <c r="H1200">
        <v>255</v>
      </c>
    </row>
    <row r="1201" spans="1:8" x14ac:dyDescent="0.3">
      <c r="A1201" s="3">
        <v>45396</v>
      </c>
      <c r="B1201" s="1">
        <v>800</v>
      </c>
      <c r="C1201" s="1">
        <v>544</v>
      </c>
      <c r="D1201" s="1">
        <v>108</v>
      </c>
      <c r="E1201">
        <v>182</v>
      </c>
      <c r="F1201">
        <v>82</v>
      </c>
      <c r="G1201">
        <v>154</v>
      </c>
      <c r="H1201">
        <v>274</v>
      </c>
    </row>
    <row r="1202" spans="1:8" x14ac:dyDescent="0.3">
      <c r="A1202" s="3">
        <v>45397</v>
      </c>
      <c r="B1202" s="1">
        <v>900</v>
      </c>
      <c r="C1202" s="1">
        <v>621</v>
      </c>
      <c r="D1202" s="1">
        <v>124</v>
      </c>
      <c r="E1202">
        <v>207</v>
      </c>
      <c r="F1202">
        <v>94</v>
      </c>
      <c r="G1202">
        <v>172</v>
      </c>
      <c r="H1202">
        <v>303</v>
      </c>
    </row>
    <row r="1203" spans="1:8" x14ac:dyDescent="0.3">
      <c r="A1203" s="3">
        <v>45398</v>
      </c>
      <c r="B1203" s="1">
        <v>1000</v>
      </c>
      <c r="C1203" s="1">
        <v>700</v>
      </c>
      <c r="D1203" s="1">
        <v>140</v>
      </c>
      <c r="E1203">
        <v>234</v>
      </c>
      <c r="F1203">
        <v>105</v>
      </c>
      <c r="G1203">
        <v>191</v>
      </c>
      <c r="H1203">
        <v>330</v>
      </c>
    </row>
    <row r="1204" spans="1:8" x14ac:dyDescent="0.3">
      <c r="A1204" s="3">
        <v>45399</v>
      </c>
      <c r="B1204" s="1">
        <v>1100</v>
      </c>
      <c r="C1204" s="1">
        <v>781</v>
      </c>
      <c r="D1204" s="1">
        <v>156</v>
      </c>
      <c r="E1204">
        <v>260</v>
      </c>
      <c r="F1204">
        <v>118</v>
      </c>
      <c r="G1204">
        <v>209</v>
      </c>
      <c r="H1204">
        <v>357</v>
      </c>
    </row>
    <row r="1205" spans="1:8" x14ac:dyDescent="0.3">
      <c r="A1205" s="3">
        <v>45400</v>
      </c>
      <c r="B1205" s="1">
        <v>1200</v>
      </c>
      <c r="C1205" s="1">
        <v>864</v>
      </c>
      <c r="D1205" s="1">
        <v>172</v>
      </c>
      <c r="E1205">
        <v>288</v>
      </c>
      <c r="F1205">
        <v>130</v>
      </c>
      <c r="G1205">
        <v>228</v>
      </c>
      <c r="H1205">
        <v>382</v>
      </c>
    </row>
    <row r="1206" spans="1:8" x14ac:dyDescent="0.3">
      <c r="A1206" s="3">
        <v>45401</v>
      </c>
      <c r="B1206" s="1">
        <v>1290</v>
      </c>
      <c r="C1206" s="1">
        <v>941</v>
      </c>
      <c r="D1206" s="1">
        <v>188</v>
      </c>
      <c r="E1206">
        <v>314</v>
      </c>
      <c r="F1206">
        <v>142</v>
      </c>
      <c r="G1206">
        <v>243</v>
      </c>
      <c r="H1206">
        <v>403</v>
      </c>
    </row>
    <row r="1207" spans="1:8" x14ac:dyDescent="0.3">
      <c r="A1207" s="3">
        <v>45402</v>
      </c>
      <c r="B1207" s="1">
        <v>1380</v>
      </c>
      <c r="C1207" s="1">
        <v>1021</v>
      </c>
      <c r="D1207" s="1">
        <v>204</v>
      </c>
      <c r="E1207">
        <v>340</v>
      </c>
      <c r="F1207">
        <v>154</v>
      </c>
      <c r="G1207">
        <v>259</v>
      </c>
      <c r="H1207">
        <v>423</v>
      </c>
    </row>
    <row r="1208" spans="1:8" x14ac:dyDescent="0.3">
      <c r="A1208" s="3">
        <v>45403</v>
      </c>
      <c r="B1208" s="1">
        <v>1470</v>
      </c>
      <c r="C1208" s="1">
        <v>1102</v>
      </c>
      <c r="D1208" s="1">
        <v>220</v>
      </c>
      <c r="E1208">
        <v>368</v>
      </c>
      <c r="F1208">
        <v>166</v>
      </c>
      <c r="G1208">
        <v>275</v>
      </c>
      <c r="H1208">
        <v>441</v>
      </c>
    </row>
    <row r="1209" spans="1:8" x14ac:dyDescent="0.3">
      <c r="A1209" s="3">
        <v>45404</v>
      </c>
      <c r="B1209" s="1">
        <v>1550</v>
      </c>
      <c r="C1209" s="1">
        <v>1178</v>
      </c>
      <c r="D1209" s="1">
        <v>235</v>
      </c>
      <c r="E1209">
        <v>393</v>
      </c>
      <c r="F1209">
        <v>177</v>
      </c>
      <c r="G1209">
        <v>289</v>
      </c>
      <c r="H1209">
        <v>456</v>
      </c>
    </row>
    <row r="1210" spans="1:8" x14ac:dyDescent="0.3">
      <c r="A1210" s="3">
        <v>45405</v>
      </c>
      <c r="B1210" s="1">
        <v>1590</v>
      </c>
      <c r="C1210" s="1">
        <v>1224</v>
      </c>
      <c r="D1210" s="1">
        <v>244</v>
      </c>
      <c r="E1210">
        <v>408</v>
      </c>
      <c r="F1210">
        <v>184</v>
      </c>
      <c r="G1210">
        <v>295</v>
      </c>
      <c r="H1210">
        <v>459</v>
      </c>
    </row>
    <row r="1211" spans="1:8" x14ac:dyDescent="0.3">
      <c r="A1211" s="3">
        <v>45406</v>
      </c>
      <c r="B1211" s="1">
        <v>1600</v>
      </c>
      <c r="C1211" s="1">
        <v>1248</v>
      </c>
      <c r="D1211" s="1">
        <v>249</v>
      </c>
      <c r="E1211">
        <v>416</v>
      </c>
      <c r="F1211">
        <v>188</v>
      </c>
      <c r="G1211">
        <v>296</v>
      </c>
      <c r="H1211">
        <v>451</v>
      </c>
    </row>
    <row r="1212" spans="1:8" x14ac:dyDescent="0.3">
      <c r="A1212" s="3">
        <v>45407</v>
      </c>
      <c r="B1212" s="1">
        <v>1590</v>
      </c>
      <c r="C1212" s="1">
        <v>1256</v>
      </c>
      <c r="D1212" s="1">
        <v>251</v>
      </c>
      <c r="E1212">
        <v>419</v>
      </c>
      <c r="F1212">
        <v>189</v>
      </c>
      <c r="G1212">
        <v>292</v>
      </c>
      <c r="H1212">
        <v>439</v>
      </c>
    </row>
    <row r="1213" spans="1:8" x14ac:dyDescent="0.3">
      <c r="A1213" s="3">
        <v>45408</v>
      </c>
      <c r="B1213" s="1">
        <v>1550</v>
      </c>
      <c r="C1213" s="1">
        <v>1240</v>
      </c>
      <c r="D1213" s="1">
        <v>248</v>
      </c>
      <c r="E1213">
        <v>414</v>
      </c>
      <c r="F1213">
        <v>186</v>
      </c>
      <c r="G1213">
        <v>283</v>
      </c>
      <c r="H1213">
        <v>419</v>
      </c>
    </row>
    <row r="1214" spans="1:8" x14ac:dyDescent="0.3">
      <c r="A1214" s="3">
        <v>45409</v>
      </c>
      <c r="B1214" s="1">
        <v>1470</v>
      </c>
      <c r="C1214" s="1">
        <v>1190</v>
      </c>
      <c r="D1214" s="1">
        <v>238</v>
      </c>
      <c r="E1214">
        <v>397</v>
      </c>
      <c r="F1214">
        <v>179</v>
      </c>
      <c r="G1214">
        <v>268</v>
      </c>
      <c r="H1214">
        <v>388</v>
      </c>
    </row>
    <row r="1215" spans="1:8" x14ac:dyDescent="0.3">
      <c r="A1215" s="3">
        <v>45410</v>
      </c>
      <c r="B1215" s="1">
        <v>1350</v>
      </c>
      <c r="C1215" s="1">
        <v>1107</v>
      </c>
      <c r="D1215" s="1">
        <v>221</v>
      </c>
      <c r="E1215">
        <v>369</v>
      </c>
      <c r="F1215">
        <v>167</v>
      </c>
      <c r="G1215">
        <v>244</v>
      </c>
      <c r="H1215">
        <v>349</v>
      </c>
    </row>
    <row r="1216" spans="1:8" x14ac:dyDescent="0.3">
      <c r="A1216" s="3">
        <v>45411</v>
      </c>
      <c r="B1216" s="1">
        <v>1200</v>
      </c>
      <c r="C1216" s="1">
        <v>996</v>
      </c>
      <c r="D1216" s="1">
        <v>199</v>
      </c>
      <c r="E1216">
        <v>332</v>
      </c>
      <c r="F1216">
        <v>150</v>
      </c>
      <c r="G1216">
        <v>217</v>
      </c>
      <c r="H1216">
        <v>302</v>
      </c>
    </row>
    <row r="1217" spans="1:8" x14ac:dyDescent="0.3">
      <c r="A1217" s="3">
        <v>45412</v>
      </c>
      <c r="B1217" s="1">
        <v>1200</v>
      </c>
      <c r="C1217" s="1">
        <v>996</v>
      </c>
      <c r="D1217" s="1">
        <v>199</v>
      </c>
      <c r="E1217">
        <v>332</v>
      </c>
      <c r="F1217">
        <v>150</v>
      </c>
      <c r="G1217">
        <v>217</v>
      </c>
      <c r="H1217">
        <v>302</v>
      </c>
    </row>
    <row r="1218" spans="1:8" x14ac:dyDescent="0.3">
      <c r="A1218" s="3">
        <v>45413</v>
      </c>
      <c r="B1218" s="1">
        <v>6155</v>
      </c>
      <c r="C1218" s="1">
        <v>4981</v>
      </c>
      <c r="D1218" s="1">
        <v>1245</v>
      </c>
      <c r="E1218">
        <v>664</v>
      </c>
      <c r="F1218">
        <v>1370</v>
      </c>
      <c r="G1218">
        <v>625</v>
      </c>
      <c r="H1218">
        <v>2251</v>
      </c>
    </row>
    <row r="1219" spans="1:8" x14ac:dyDescent="0.3">
      <c r="A1219" s="3">
        <v>45414</v>
      </c>
      <c r="B1219" s="1">
        <v>6155</v>
      </c>
      <c r="C1219" s="1">
        <v>4981</v>
      </c>
      <c r="D1219" s="1">
        <v>1245</v>
      </c>
      <c r="E1219">
        <v>664</v>
      </c>
      <c r="F1219">
        <v>1370</v>
      </c>
      <c r="G1219">
        <v>625</v>
      </c>
      <c r="H1219">
        <v>2251</v>
      </c>
    </row>
    <row r="1220" spans="1:8" x14ac:dyDescent="0.3">
      <c r="A1220" s="3">
        <v>45415</v>
      </c>
      <c r="B1220" s="1">
        <v>6514</v>
      </c>
      <c r="C1220" s="1">
        <v>5442</v>
      </c>
      <c r="D1220" s="1">
        <v>1360</v>
      </c>
      <c r="E1220">
        <v>726</v>
      </c>
      <c r="F1220">
        <v>1497</v>
      </c>
      <c r="G1220">
        <v>630</v>
      </c>
      <c r="H1220">
        <v>2301</v>
      </c>
    </row>
    <row r="1221" spans="1:8" x14ac:dyDescent="0.3">
      <c r="A1221" s="3">
        <v>45416</v>
      </c>
      <c r="B1221" s="1">
        <v>6400</v>
      </c>
      <c r="C1221" s="1">
        <v>5348</v>
      </c>
      <c r="D1221" s="1">
        <v>1337</v>
      </c>
      <c r="E1221">
        <v>713</v>
      </c>
      <c r="F1221">
        <v>1471</v>
      </c>
      <c r="G1221">
        <v>619</v>
      </c>
      <c r="H1221">
        <v>2260</v>
      </c>
    </row>
    <row r="1222" spans="1:8" x14ac:dyDescent="0.3">
      <c r="A1222" s="3">
        <v>45417</v>
      </c>
      <c r="B1222" s="1">
        <v>6730</v>
      </c>
      <c r="C1222" s="1">
        <v>5922</v>
      </c>
      <c r="D1222" s="1">
        <v>1480</v>
      </c>
      <c r="E1222">
        <v>790</v>
      </c>
      <c r="F1222">
        <v>1629</v>
      </c>
      <c r="G1222">
        <v>596</v>
      </c>
      <c r="H1222">
        <v>2235</v>
      </c>
    </row>
    <row r="1223" spans="1:8" x14ac:dyDescent="0.3">
      <c r="A1223" s="3">
        <v>45418</v>
      </c>
      <c r="B1223" s="1">
        <v>6064</v>
      </c>
      <c r="C1223" s="1">
        <v>5396</v>
      </c>
      <c r="D1223" s="1">
        <v>1349</v>
      </c>
      <c r="E1223">
        <v>720</v>
      </c>
      <c r="F1223">
        <v>1484</v>
      </c>
      <c r="G1223">
        <v>526</v>
      </c>
      <c r="H1223">
        <v>1985</v>
      </c>
    </row>
    <row r="1224" spans="1:8" x14ac:dyDescent="0.3">
      <c r="A1224" s="3">
        <v>45419</v>
      </c>
      <c r="B1224" s="1">
        <v>5954</v>
      </c>
      <c r="C1224" s="1">
        <v>5239</v>
      </c>
      <c r="D1224" s="1">
        <v>1309</v>
      </c>
      <c r="E1224">
        <v>698</v>
      </c>
      <c r="F1224">
        <v>1442</v>
      </c>
      <c r="G1224">
        <v>527</v>
      </c>
      <c r="H1224">
        <v>1978</v>
      </c>
    </row>
    <row r="1225" spans="1:8" x14ac:dyDescent="0.3">
      <c r="A1225" s="3">
        <v>45420</v>
      </c>
      <c r="B1225" s="1">
        <v>6197</v>
      </c>
      <c r="C1225" s="1">
        <v>5391</v>
      </c>
      <c r="D1225" s="1">
        <v>1347</v>
      </c>
      <c r="E1225">
        <v>719</v>
      </c>
      <c r="F1225">
        <v>1483</v>
      </c>
      <c r="G1225">
        <v>560</v>
      </c>
      <c r="H1225">
        <v>2088</v>
      </c>
    </row>
    <row r="1226" spans="1:8" x14ac:dyDescent="0.3">
      <c r="A1226" s="3">
        <v>45421</v>
      </c>
      <c r="B1226" s="1">
        <v>6629.0000000000009</v>
      </c>
      <c r="C1226" s="1">
        <v>5700</v>
      </c>
      <c r="D1226" s="1">
        <v>1425</v>
      </c>
      <c r="E1226">
        <v>760</v>
      </c>
      <c r="F1226">
        <v>1568</v>
      </c>
      <c r="G1226">
        <v>612</v>
      </c>
      <c r="H1226">
        <v>2264.0000000000009</v>
      </c>
    </row>
    <row r="1227" spans="1:8" x14ac:dyDescent="0.3">
      <c r="A1227" s="3">
        <v>45422</v>
      </c>
      <c r="B1227" s="1">
        <v>7118.0000000000009</v>
      </c>
      <c r="C1227" s="1">
        <v>6050</v>
      </c>
      <c r="D1227" s="1">
        <v>1512</v>
      </c>
      <c r="E1227">
        <v>807</v>
      </c>
      <c r="F1227">
        <v>1664</v>
      </c>
      <c r="G1227">
        <v>670</v>
      </c>
      <c r="H1227">
        <v>2465.0000000000009</v>
      </c>
    </row>
    <row r="1228" spans="1:8" x14ac:dyDescent="0.3">
      <c r="A1228" s="3">
        <v>45423</v>
      </c>
      <c r="B1228" s="1">
        <v>7570</v>
      </c>
      <c r="C1228" s="1">
        <v>6358</v>
      </c>
      <c r="D1228" s="1">
        <v>1589</v>
      </c>
      <c r="E1228">
        <v>848</v>
      </c>
      <c r="F1228">
        <v>1749</v>
      </c>
      <c r="G1228">
        <v>726</v>
      </c>
      <c r="H1228">
        <v>2658</v>
      </c>
    </row>
    <row r="1229" spans="1:8" x14ac:dyDescent="0.3">
      <c r="A1229" s="3">
        <v>45424</v>
      </c>
      <c r="B1229" s="1">
        <v>7916</v>
      </c>
      <c r="C1229" s="1">
        <v>6570</v>
      </c>
      <c r="D1229" s="1">
        <v>1642</v>
      </c>
      <c r="E1229">
        <v>876</v>
      </c>
      <c r="F1229">
        <v>1807</v>
      </c>
      <c r="G1229">
        <v>774</v>
      </c>
      <c r="H1229">
        <v>2817</v>
      </c>
    </row>
    <row r="1230" spans="1:8" x14ac:dyDescent="0.3">
      <c r="A1230" s="3">
        <v>45425</v>
      </c>
      <c r="B1230" s="1">
        <v>8114</v>
      </c>
      <c r="C1230" s="1">
        <v>6653</v>
      </c>
      <c r="D1230" s="1">
        <v>1663</v>
      </c>
      <c r="E1230">
        <v>887</v>
      </c>
      <c r="F1230">
        <v>1830</v>
      </c>
      <c r="G1230">
        <v>808</v>
      </c>
      <c r="H1230">
        <v>2926</v>
      </c>
    </row>
    <row r="1231" spans="1:8" x14ac:dyDescent="0.3">
      <c r="A1231" s="3">
        <v>45426</v>
      </c>
      <c r="B1231" s="1">
        <v>8145.9999999999991</v>
      </c>
      <c r="C1231" s="1">
        <v>6598</v>
      </c>
      <c r="D1231" s="1">
        <v>1649</v>
      </c>
      <c r="E1231">
        <v>880</v>
      </c>
      <c r="F1231">
        <v>1815</v>
      </c>
      <c r="G1231">
        <v>826</v>
      </c>
      <c r="H1231">
        <v>2975.9999999999991</v>
      </c>
    </row>
    <row r="1232" spans="1:8" x14ac:dyDescent="0.3">
      <c r="A1232" s="3">
        <v>45427</v>
      </c>
      <c r="B1232" s="1">
        <v>8011</v>
      </c>
      <c r="C1232" s="1">
        <v>6408</v>
      </c>
      <c r="D1232" s="1">
        <v>1602</v>
      </c>
      <c r="E1232">
        <v>854</v>
      </c>
      <c r="F1232">
        <v>1763</v>
      </c>
      <c r="G1232">
        <v>827</v>
      </c>
      <c r="H1232">
        <v>2965</v>
      </c>
    </row>
    <row r="1233" spans="1:8" x14ac:dyDescent="0.3">
      <c r="A1233" s="3">
        <v>45428</v>
      </c>
      <c r="B1233" s="1">
        <v>7725</v>
      </c>
      <c r="C1233" s="1">
        <v>6102</v>
      </c>
      <c r="D1233" s="1">
        <v>1525</v>
      </c>
      <c r="E1233">
        <v>814</v>
      </c>
      <c r="F1233">
        <v>1679</v>
      </c>
      <c r="G1233">
        <v>811</v>
      </c>
      <c r="H1233">
        <v>2896</v>
      </c>
    </row>
    <row r="1234" spans="1:8" x14ac:dyDescent="0.3">
      <c r="A1234" s="3">
        <v>45429</v>
      </c>
      <c r="B1234" s="1">
        <v>7316</v>
      </c>
      <c r="C1234" s="1">
        <v>5706</v>
      </c>
      <c r="D1234" s="1">
        <v>1426</v>
      </c>
      <c r="E1234">
        <v>761</v>
      </c>
      <c r="F1234">
        <v>1570</v>
      </c>
      <c r="G1234">
        <v>782</v>
      </c>
      <c r="H1234">
        <v>2777</v>
      </c>
    </row>
    <row r="1235" spans="1:8" x14ac:dyDescent="0.3">
      <c r="A1235" s="3">
        <v>45430</v>
      </c>
      <c r="B1235" s="1">
        <v>6823.9999999999991</v>
      </c>
      <c r="C1235" s="1">
        <v>5254</v>
      </c>
      <c r="D1235" s="1">
        <v>1313</v>
      </c>
      <c r="E1235">
        <v>700</v>
      </c>
      <c r="F1235">
        <v>1446</v>
      </c>
      <c r="G1235">
        <v>742</v>
      </c>
      <c r="H1235">
        <v>2622.9999999999991</v>
      </c>
    </row>
    <row r="1236" spans="1:8" x14ac:dyDescent="0.3">
      <c r="A1236" s="3">
        <v>45431</v>
      </c>
      <c r="B1236" s="1">
        <v>6291</v>
      </c>
      <c r="C1236" s="1">
        <v>4781</v>
      </c>
      <c r="D1236" s="1">
        <v>1195</v>
      </c>
      <c r="E1236">
        <v>638</v>
      </c>
      <c r="F1236">
        <v>1315</v>
      </c>
      <c r="G1236">
        <v>695</v>
      </c>
      <c r="H1236">
        <v>2448</v>
      </c>
    </row>
    <row r="1237" spans="1:8" x14ac:dyDescent="0.3">
      <c r="A1237" s="3">
        <v>45432</v>
      </c>
      <c r="B1237" s="1">
        <v>5765</v>
      </c>
      <c r="C1237" s="1">
        <v>4323</v>
      </c>
      <c r="D1237" s="1">
        <v>1080</v>
      </c>
      <c r="E1237">
        <v>576</v>
      </c>
      <c r="F1237">
        <v>1190</v>
      </c>
      <c r="G1237">
        <v>648</v>
      </c>
      <c r="H1237">
        <v>2271</v>
      </c>
    </row>
    <row r="1238" spans="1:8" x14ac:dyDescent="0.3">
      <c r="A1238" s="3">
        <v>45433</v>
      </c>
      <c r="B1238" s="1">
        <v>5290</v>
      </c>
      <c r="C1238" s="1">
        <v>3914</v>
      </c>
      <c r="D1238" s="1">
        <v>978</v>
      </c>
      <c r="E1238">
        <v>522</v>
      </c>
      <c r="F1238">
        <v>1077</v>
      </c>
      <c r="G1238">
        <v>604</v>
      </c>
      <c r="H1238">
        <v>2109</v>
      </c>
    </row>
    <row r="1239" spans="1:8" x14ac:dyDescent="0.3">
      <c r="A1239" s="3">
        <v>45434</v>
      </c>
      <c r="B1239" s="1">
        <v>4909</v>
      </c>
      <c r="C1239" s="1">
        <v>3583</v>
      </c>
      <c r="D1239" s="1">
        <v>895</v>
      </c>
      <c r="E1239">
        <v>478</v>
      </c>
      <c r="F1239">
        <v>986</v>
      </c>
      <c r="G1239">
        <v>569</v>
      </c>
      <c r="H1239">
        <v>1981</v>
      </c>
    </row>
    <row r="1240" spans="1:8" x14ac:dyDescent="0.3">
      <c r="A1240" s="3">
        <v>45435</v>
      </c>
      <c r="B1240" s="1">
        <v>4658</v>
      </c>
      <c r="C1240" s="1">
        <v>3353</v>
      </c>
      <c r="D1240" s="1">
        <v>838</v>
      </c>
      <c r="E1240">
        <v>447</v>
      </c>
      <c r="F1240">
        <v>923</v>
      </c>
      <c r="G1240">
        <v>549</v>
      </c>
      <c r="H1240">
        <v>1901</v>
      </c>
    </row>
    <row r="1241" spans="1:8" x14ac:dyDescent="0.3">
      <c r="A1241" s="3">
        <v>45436</v>
      </c>
      <c r="B1241" s="1">
        <v>4559</v>
      </c>
      <c r="C1241" s="1">
        <v>3236</v>
      </c>
      <c r="D1241" s="1">
        <v>809</v>
      </c>
      <c r="E1241">
        <v>432</v>
      </c>
      <c r="F1241">
        <v>890</v>
      </c>
      <c r="G1241">
        <v>545</v>
      </c>
      <c r="H1241">
        <v>1883</v>
      </c>
    </row>
    <row r="1242" spans="1:8" x14ac:dyDescent="0.3">
      <c r="A1242" s="3">
        <v>45437</v>
      </c>
      <c r="B1242" s="1">
        <v>4624</v>
      </c>
      <c r="C1242" s="1">
        <v>3236</v>
      </c>
      <c r="D1242" s="1">
        <v>809</v>
      </c>
      <c r="E1242">
        <v>432</v>
      </c>
      <c r="F1242">
        <v>890</v>
      </c>
      <c r="G1242">
        <v>562</v>
      </c>
      <c r="H1242">
        <v>1931</v>
      </c>
    </row>
    <row r="1243" spans="1:8" x14ac:dyDescent="0.3">
      <c r="A1243" s="3">
        <v>45438</v>
      </c>
      <c r="B1243" s="1">
        <v>4846</v>
      </c>
      <c r="C1243" s="1">
        <v>3343</v>
      </c>
      <c r="D1243" s="1">
        <v>835</v>
      </c>
      <c r="E1243">
        <v>446</v>
      </c>
      <c r="F1243">
        <v>920</v>
      </c>
      <c r="G1243">
        <v>597</v>
      </c>
      <c r="H1243">
        <v>2048</v>
      </c>
    </row>
    <row r="1244" spans="1:8" x14ac:dyDescent="0.3">
      <c r="A1244" s="3">
        <v>45439</v>
      </c>
      <c r="B1244" s="1">
        <v>5196</v>
      </c>
      <c r="C1244" s="1">
        <v>3533</v>
      </c>
      <c r="D1244" s="1">
        <v>883</v>
      </c>
      <c r="E1244">
        <v>471</v>
      </c>
      <c r="F1244">
        <v>972</v>
      </c>
      <c r="G1244">
        <v>650</v>
      </c>
      <c r="H1244">
        <v>2220</v>
      </c>
    </row>
    <row r="1245" spans="1:8" x14ac:dyDescent="0.3">
      <c r="A1245" s="3">
        <v>45440</v>
      </c>
      <c r="B1245" s="1">
        <v>5625</v>
      </c>
      <c r="C1245" s="1">
        <v>3768</v>
      </c>
      <c r="D1245" s="1">
        <v>942</v>
      </c>
      <c r="E1245">
        <v>502</v>
      </c>
      <c r="F1245">
        <v>1037</v>
      </c>
      <c r="G1245">
        <v>715</v>
      </c>
      <c r="H1245">
        <v>2429</v>
      </c>
    </row>
    <row r="1246" spans="1:8" x14ac:dyDescent="0.3">
      <c r="A1246" s="3">
        <v>45441</v>
      </c>
      <c r="B1246" s="1">
        <v>6054</v>
      </c>
      <c r="C1246" s="1">
        <v>3995</v>
      </c>
      <c r="D1246" s="1">
        <v>998</v>
      </c>
      <c r="E1246">
        <v>533</v>
      </c>
      <c r="F1246">
        <v>1099</v>
      </c>
      <c r="G1246">
        <v>780</v>
      </c>
      <c r="H1246">
        <v>2644</v>
      </c>
    </row>
    <row r="1247" spans="1:8" x14ac:dyDescent="0.3">
      <c r="A1247" s="3">
        <v>45442</v>
      </c>
      <c r="B1247" s="1">
        <v>6374</v>
      </c>
      <c r="C1247" s="1">
        <v>4143</v>
      </c>
      <c r="D1247" s="1">
        <v>1035</v>
      </c>
      <c r="E1247">
        <v>552</v>
      </c>
      <c r="F1247">
        <v>1140</v>
      </c>
      <c r="G1247">
        <v>833</v>
      </c>
      <c r="H1247">
        <v>2814</v>
      </c>
    </row>
    <row r="1248" spans="1:8" x14ac:dyDescent="0.3">
      <c r="A1248" s="3">
        <v>45443</v>
      </c>
      <c r="B1248" s="1">
        <v>6374</v>
      </c>
      <c r="C1248" s="1">
        <v>4143</v>
      </c>
      <c r="D1248" s="1">
        <v>1035</v>
      </c>
      <c r="E1248">
        <v>552</v>
      </c>
      <c r="F1248">
        <v>1140</v>
      </c>
      <c r="G1248">
        <v>833</v>
      </c>
      <c r="H1248">
        <v>2814</v>
      </c>
    </row>
    <row r="1249" spans="1:8" x14ac:dyDescent="0.3">
      <c r="A1249" s="3">
        <v>45444</v>
      </c>
      <c r="B1249" s="1">
        <v>700</v>
      </c>
      <c r="C1249" s="1">
        <v>350</v>
      </c>
      <c r="D1249" s="1">
        <v>122</v>
      </c>
      <c r="E1249">
        <v>35</v>
      </c>
      <c r="F1249">
        <v>88</v>
      </c>
      <c r="G1249">
        <v>104</v>
      </c>
      <c r="H1249">
        <v>351</v>
      </c>
    </row>
    <row r="1250" spans="1:8" x14ac:dyDescent="0.3">
      <c r="A1250" s="3">
        <v>45445</v>
      </c>
      <c r="B1250" s="1">
        <v>750</v>
      </c>
      <c r="C1250" s="1">
        <v>400</v>
      </c>
      <c r="D1250" s="1">
        <v>140</v>
      </c>
      <c r="E1250">
        <v>40</v>
      </c>
      <c r="F1250">
        <v>100</v>
      </c>
      <c r="G1250">
        <v>107</v>
      </c>
      <c r="H1250">
        <v>363</v>
      </c>
    </row>
    <row r="1251" spans="1:8" x14ac:dyDescent="0.3">
      <c r="A1251" s="3">
        <v>45446</v>
      </c>
      <c r="B1251" s="1">
        <v>851</v>
      </c>
      <c r="C1251" s="1">
        <v>473</v>
      </c>
      <c r="D1251" s="1">
        <v>165</v>
      </c>
      <c r="E1251">
        <v>47</v>
      </c>
      <c r="F1251">
        <v>119</v>
      </c>
      <c r="G1251">
        <v>117</v>
      </c>
      <c r="H1251">
        <v>403</v>
      </c>
    </row>
    <row r="1252" spans="1:8" x14ac:dyDescent="0.3">
      <c r="A1252" s="3">
        <v>45447</v>
      </c>
      <c r="B1252" s="1">
        <v>999</v>
      </c>
      <c r="C1252" s="1">
        <v>601</v>
      </c>
      <c r="D1252" s="1">
        <v>210</v>
      </c>
      <c r="E1252">
        <v>60</v>
      </c>
      <c r="F1252">
        <v>151</v>
      </c>
      <c r="G1252">
        <v>129</v>
      </c>
      <c r="H1252">
        <v>449</v>
      </c>
    </row>
    <row r="1253" spans="1:8" x14ac:dyDescent="0.3">
      <c r="A1253" s="3">
        <v>45448</v>
      </c>
      <c r="B1253" s="1">
        <v>1093</v>
      </c>
      <c r="C1253" s="1">
        <v>703</v>
      </c>
      <c r="D1253" s="1">
        <v>246</v>
      </c>
      <c r="E1253">
        <v>70</v>
      </c>
      <c r="F1253">
        <v>176</v>
      </c>
      <c r="G1253">
        <v>132</v>
      </c>
      <c r="H1253">
        <v>469</v>
      </c>
    </row>
    <row r="1254" spans="1:8" x14ac:dyDescent="0.3">
      <c r="A1254" s="3">
        <v>45449</v>
      </c>
      <c r="B1254" s="1">
        <v>1148</v>
      </c>
      <c r="C1254" s="1">
        <v>788</v>
      </c>
      <c r="D1254" s="1">
        <v>275</v>
      </c>
      <c r="E1254">
        <v>79</v>
      </c>
      <c r="F1254">
        <v>198</v>
      </c>
      <c r="G1254">
        <v>129</v>
      </c>
      <c r="H1254">
        <v>467</v>
      </c>
    </row>
    <row r="1255" spans="1:8" x14ac:dyDescent="0.3">
      <c r="A1255" s="3">
        <v>45450</v>
      </c>
      <c r="B1255" s="1">
        <v>1181</v>
      </c>
      <c r="C1255" s="1">
        <v>844</v>
      </c>
      <c r="D1255" s="1">
        <v>295</v>
      </c>
      <c r="E1255">
        <v>84</v>
      </c>
      <c r="F1255">
        <v>212</v>
      </c>
      <c r="G1255">
        <v>126</v>
      </c>
      <c r="H1255">
        <v>464</v>
      </c>
    </row>
    <row r="1256" spans="1:8" x14ac:dyDescent="0.3">
      <c r="A1256" s="3">
        <v>45451</v>
      </c>
      <c r="B1256" s="1">
        <v>1189</v>
      </c>
      <c r="C1256" s="1">
        <v>881</v>
      </c>
      <c r="D1256" s="1">
        <v>308</v>
      </c>
      <c r="E1256">
        <v>88</v>
      </c>
      <c r="F1256">
        <v>221</v>
      </c>
      <c r="G1256">
        <v>121</v>
      </c>
      <c r="H1256">
        <v>451</v>
      </c>
    </row>
    <row r="1257" spans="1:8" x14ac:dyDescent="0.3">
      <c r="A1257" s="3">
        <v>45452</v>
      </c>
      <c r="B1257" s="1">
        <v>1173</v>
      </c>
      <c r="C1257" s="1">
        <v>892</v>
      </c>
      <c r="D1257" s="1">
        <v>312</v>
      </c>
      <c r="E1257">
        <v>89</v>
      </c>
      <c r="F1257">
        <v>224</v>
      </c>
      <c r="G1257">
        <v>114</v>
      </c>
      <c r="H1257">
        <v>434</v>
      </c>
    </row>
    <row r="1258" spans="1:8" x14ac:dyDescent="0.3">
      <c r="A1258" s="3">
        <v>45453</v>
      </c>
      <c r="B1258" s="1">
        <v>1140</v>
      </c>
      <c r="C1258" s="1">
        <v>883</v>
      </c>
      <c r="D1258" s="1">
        <v>309</v>
      </c>
      <c r="E1258">
        <v>88</v>
      </c>
      <c r="F1258">
        <v>221</v>
      </c>
      <c r="G1258">
        <v>108</v>
      </c>
      <c r="H1258">
        <v>414</v>
      </c>
    </row>
    <row r="1259" spans="1:8" x14ac:dyDescent="0.3">
      <c r="A1259" s="3">
        <v>45454</v>
      </c>
      <c r="B1259" s="1">
        <v>1076</v>
      </c>
      <c r="C1259" s="1">
        <v>849</v>
      </c>
      <c r="D1259" s="1">
        <v>297</v>
      </c>
      <c r="E1259">
        <v>85</v>
      </c>
      <c r="F1259">
        <v>213</v>
      </c>
      <c r="G1259">
        <v>98</v>
      </c>
      <c r="H1259">
        <v>383</v>
      </c>
    </row>
    <row r="1260" spans="1:8" x14ac:dyDescent="0.3">
      <c r="A1260" s="3">
        <v>45455</v>
      </c>
      <c r="B1260" s="1">
        <v>969</v>
      </c>
      <c r="C1260" s="1">
        <v>792</v>
      </c>
      <c r="D1260" s="1">
        <v>277</v>
      </c>
      <c r="E1260">
        <v>79</v>
      </c>
      <c r="F1260">
        <v>199</v>
      </c>
      <c r="G1260">
        <v>83</v>
      </c>
      <c r="H1260">
        <v>331</v>
      </c>
    </row>
    <row r="1261" spans="1:8" x14ac:dyDescent="0.3">
      <c r="A1261" s="3">
        <v>45456</v>
      </c>
      <c r="B1261" s="1">
        <v>860</v>
      </c>
      <c r="C1261" s="1">
        <v>721</v>
      </c>
      <c r="D1261" s="1">
        <v>252</v>
      </c>
      <c r="E1261">
        <v>72</v>
      </c>
      <c r="F1261">
        <v>181</v>
      </c>
      <c r="G1261">
        <v>70</v>
      </c>
      <c r="H1261">
        <v>285</v>
      </c>
    </row>
    <row r="1262" spans="1:8" x14ac:dyDescent="0.3">
      <c r="A1262" s="3">
        <v>45457</v>
      </c>
      <c r="B1262" s="1">
        <v>763</v>
      </c>
      <c r="C1262" s="1">
        <v>641</v>
      </c>
      <c r="D1262" s="1">
        <v>224</v>
      </c>
      <c r="E1262">
        <v>64</v>
      </c>
      <c r="F1262">
        <v>161</v>
      </c>
      <c r="G1262">
        <v>62</v>
      </c>
      <c r="H1262">
        <v>252</v>
      </c>
    </row>
    <row r="1263" spans="1:8" x14ac:dyDescent="0.3">
      <c r="A1263" s="3">
        <v>45458</v>
      </c>
      <c r="B1263" s="1">
        <v>691</v>
      </c>
      <c r="C1263" s="1">
        <v>568</v>
      </c>
      <c r="D1263" s="1">
        <v>198</v>
      </c>
      <c r="E1263">
        <v>57</v>
      </c>
      <c r="F1263">
        <v>143</v>
      </c>
      <c r="G1263">
        <v>58</v>
      </c>
      <c r="H1263">
        <v>235</v>
      </c>
    </row>
    <row r="1264" spans="1:8" x14ac:dyDescent="0.3">
      <c r="A1264" s="3">
        <v>45459</v>
      </c>
      <c r="B1264" s="1">
        <v>645</v>
      </c>
      <c r="C1264" s="1">
        <v>508</v>
      </c>
      <c r="D1264" s="1">
        <v>177</v>
      </c>
      <c r="E1264">
        <v>51</v>
      </c>
      <c r="F1264">
        <v>128</v>
      </c>
      <c r="G1264">
        <v>59</v>
      </c>
      <c r="H1264">
        <v>230</v>
      </c>
    </row>
    <row r="1265" spans="1:8" x14ac:dyDescent="0.3">
      <c r="A1265" s="3">
        <v>45460</v>
      </c>
      <c r="B1265" s="1">
        <v>628</v>
      </c>
      <c r="C1265" s="1">
        <v>477</v>
      </c>
      <c r="D1265" s="1">
        <v>166</v>
      </c>
      <c r="E1265">
        <v>48</v>
      </c>
      <c r="F1265">
        <v>120</v>
      </c>
      <c r="G1265">
        <v>60</v>
      </c>
      <c r="H1265">
        <v>234</v>
      </c>
    </row>
    <row r="1266" spans="1:8" x14ac:dyDescent="0.3">
      <c r="A1266" s="3">
        <v>45461</v>
      </c>
      <c r="B1266" s="1">
        <v>653</v>
      </c>
      <c r="C1266" s="1">
        <v>473</v>
      </c>
      <c r="D1266" s="1">
        <v>165</v>
      </c>
      <c r="E1266">
        <v>47</v>
      </c>
      <c r="F1266">
        <v>119</v>
      </c>
      <c r="G1266">
        <v>68</v>
      </c>
      <c r="H1266">
        <v>254</v>
      </c>
    </row>
    <row r="1267" spans="1:8" x14ac:dyDescent="0.3">
      <c r="A1267" s="3">
        <v>45462</v>
      </c>
      <c r="B1267" s="1">
        <v>717</v>
      </c>
      <c r="C1267" s="1">
        <v>493</v>
      </c>
      <c r="D1267" s="1">
        <v>172</v>
      </c>
      <c r="E1267">
        <v>49</v>
      </c>
      <c r="F1267">
        <v>124</v>
      </c>
      <c r="G1267">
        <v>80</v>
      </c>
      <c r="H1267">
        <v>292</v>
      </c>
    </row>
    <row r="1268" spans="1:8" x14ac:dyDescent="0.3">
      <c r="A1268" s="3">
        <v>45463</v>
      </c>
      <c r="B1268" s="1">
        <v>819</v>
      </c>
      <c r="C1268" s="1">
        <v>545</v>
      </c>
      <c r="D1268" s="1">
        <v>190</v>
      </c>
      <c r="E1268">
        <v>54</v>
      </c>
      <c r="F1268">
        <v>137</v>
      </c>
      <c r="G1268">
        <v>95</v>
      </c>
      <c r="H1268">
        <v>343</v>
      </c>
    </row>
    <row r="1269" spans="1:8" x14ac:dyDescent="0.3">
      <c r="A1269" s="3">
        <v>45464</v>
      </c>
      <c r="B1269" s="1">
        <v>909</v>
      </c>
      <c r="C1269" s="1">
        <v>643</v>
      </c>
      <c r="D1269" s="1">
        <v>225</v>
      </c>
      <c r="E1269">
        <v>64</v>
      </c>
      <c r="F1269">
        <v>161</v>
      </c>
      <c r="G1269">
        <v>98</v>
      </c>
      <c r="H1269">
        <v>361</v>
      </c>
    </row>
    <row r="1270" spans="1:8" x14ac:dyDescent="0.3">
      <c r="A1270" s="3">
        <v>45465</v>
      </c>
      <c r="B1270" s="1">
        <v>975</v>
      </c>
      <c r="C1270" s="1">
        <v>757</v>
      </c>
      <c r="D1270" s="1">
        <v>264</v>
      </c>
      <c r="E1270">
        <v>76</v>
      </c>
      <c r="F1270">
        <v>190</v>
      </c>
      <c r="G1270">
        <v>91</v>
      </c>
      <c r="H1270">
        <v>354</v>
      </c>
    </row>
    <row r="1271" spans="1:8" x14ac:dyDescent="0.3">
      <c r="A1271" s="3">
        <v>45466</v>
      </c>
      <c r="B1271" s="1">
        <v>1025</v>
      </c>
      <c r="C1271" s="1">
        <v>859</v>
      </c>
      <c r="D1271" s="1">
        <v>300</v>
      </c>
      <c r="E1271">
        <v>86</v>
      </c>
      <c r="F1271">
        <v>216</v>
      </c>
      <c r="G1271">
        <v>83</v>
      </c>
      <c r="H1271">
        <v>340</v>
      </c>
    </row>
    <row r="1272" spans="1:8" x14ac:dyDescent="0.3">
      <c r="A1272" s="3">
        <v>45467</v>
      </c>
      <c r="B1272" s="1">
        <v>1059</v>
      </c>
      <c r="C1272" s="1">
        <v>920</v>
      </c>
      <c r="D1272" s="1">
        <v>322</v>
      </c>
      <c r="E1272">
        <v>92</v>
      </c>
      <c r="F1272">
        <v>230</v>
      </c>
      <c r="G1272">
        <v>80</v>
      </c>
      <c r="H1272">
        <v>335</v>
      </c>
    </row>
    <row r="1273" spans="1:8" x14ac:dyDescent="0.3">
      <c r="A1273" s="3">
        <v>45468</v>
      </c>
      <c r="B1273" s="1">
        <v>1080</v>
      </c>
      <c r="C1273" s="1">
        <v>943</v>
      </c>
      <c r="D1273" s="1">
        <v>330</v>
      </c>
      <c r="E1273">
        <v>94</v>
      </c>
      <c r="F1273">
        <v>236</v>
      </c>
      <c r="G1273">
        <v>81</v>
      </c>
      <c r="H1273">
        <v>339</v>
      </c>
    </row>
    <row r="1274" spans="1:8" x14ac:dyDescent="0.3">
      <c r="A1274" s="3">
        <v>45469</v>
      </c>
      <c r="B1274" s="1">
        <v>1085</v>
      </c>
      <c r="C1274" s="1">
        <v>941</v>
      </c>
      <c r="D1274" s="1">
        <v>329</v>
      </c>
      <c r="E1274">
        <v>94</v>
      </c>
      <c r="F1274">
        <v>236</v>
      </c>
      <c r="G1274">
        <v>83</v>
      </c>
      <c r="H1274">
        <v>343</v>
      </c>
    </row>
    <row r="1275" spans="1:8" x14ac:dyDescent="0.3">
      <c r="A1275" s="3">
        <v>45470</v>
      </c>
      <c r="B1275" s="1">
        <v>1075</v>
      </c>
      <c r="C1275" s="1">
        <v>912</v>
      </c>
      <c r="D1275" s="1">
        <v>319</v>
      </c>
      <c r="E1275">
        <v>91</v>
      </c>
      <c r="F1275">
        <v>229</v>
      </c>
      <c r="G1275">
        <v>85</v>
      </c>
      <c r="H1275">
        <v>351</v>
      </c>
    </row>
    <row r="1276" spans="1:8" x14ac:dyDescent="0.3">
      <c r="A1276" s="3">
        <v>45471</v>
      </c>
      <c r="B1276" s="1">
        <v>1051</v>
      </c>
      <c r="C1276" s="1">
        <v>861</v>
      </c>
      <c r="D1276" s="1">
        <v>301</v>
      </c>
      <c r="E1276">
        <v>86</v>
      </c>
      <c r="F1276">
        <v>216</v>
      </c>
      <c r="G1276">
        <v>90</v>
      </c>
      <c r="H1276">
        <v>358</v>
      </c>
    </row>
    <row r="1277" spans="1:8" x14ac:dyDescent="0.3">
      <c r="A1277" s="3">
        <v>45472</v>
      </c>
      <c r="B1277" s="1">
        <v>1009</v>
      </c>
      <c r="C1277" s="1">
        <v>791</v>
      </c>
      <c r="D1277" s="1">
        <v>276</v>
      </c>
      <c r="E1277">
        <v>79</v>
      </c>
      <c r="F1277">
        <v>199</v>
      </c>
      <c r="G1277">
        <v>93</v>
      </c>
      <c r="H1277">
        <v>362</v>
      </c>
    </row>
    <row r="1278" spans="1:8" x14ac:dyDescent="0.3">
      <c r="A1278" s="3">
        <v>45473</v>
      </c>
      <c r="B1278" s="1">
        <v>600</v>
      </c>
      <c r="C1278" s="1">
        <v>380</v>
      </c>
      <c r="D1278" s="1">
        <v>133</v>
      </c>
      <c r="E1278">
        <v>38</v>
      </c>
      <c r="F1278">
        <v>95</v>
      </c>
      <c r="G1278">
        <v>74</v>
      </c>
      <c r="H1278">
        <v>260</v>
      </c>
    </row>
    <row r="1279" spans="1:8" x14ac:dyDescent="0.3">
      <c r="A1279" s="3">
        <v>45474</v>
      </c>
      <c r="B1279" s="1">
        <v>680</v>
      </c>
      <c r="C1279" s="1">
        <v>400</v>
      </c>
      <c r="D1279" s="1">
        <v>72</v>
      </c>
      <c r="E1279">
        <v>128</v>
      </c>
      <c r="F1279">
        <v>68</v>
      </c>
      <c r="G1279">
        <v>134</v>
      </c>
      <c r="H1279">
        <v>278</v>
      </c>
    </row>
    <row r="1280" spans="1:8" x14ac:dyDescent="0.3">
      <c r="A1280" s="3">
        <v>45475</v>
      </c>
      <c r="B1280" s="1">
        <v>710</v>
      </c>
      <c r="C1280" s="1">
        <v>485</v>
      </c>
      <c r="D1280" s="1">
        <v>87</v>
      </c>
      <c r="E1280">
        <v>155</v>
      </c>
      <c r="F1280">
        <v>83</v>
      </c>
      <c r="G1280">
        <v>133</v>
      </c>
      <c r="H1280">
        <v>252</v>
      </c>
    </row>
    <row r="1281" spans="1:8" x14ac:dyDescent="0.3">
      <c r="A1281" s="3">
        <v>45476</v>
      </c>
      <c r="B1281" s="37">
        <v>718</v>
      </c>
      <c r="C1281" s="37">
        <v>621</v>
      </c>
      <c r="D1281" s="1">
        <v>111</v>
      </c>
      <c r="E1281">
        <v>199</v>
      </c>
      <c r="F1281">
        <v>106</v>
      </c>
      <c r="G1281">
        <v>123</v>
      </c>
      <c r="H1281">
        <v>179</v>
      </c>
    </row>
    <row r="1282" spans="1:8" x14ac:dyDescent="0.3">
      <c r="A1282" s="3">
        <v>45477</v>
      </c>
      <c r="B1282" s="37">
        <v>708</v>
      </c>
      <c r="C1282" s="37">
        <v>613</v>
      </c>
      <c r="D1282" s="1">
        <v>110</v>
      </c>
      <c r="E1282">
        <v>196</v>
      </c>
      <c r="F1282">
        <v>105</v>
      </c>
      <c r="G1282">
        <v>121</v>
      </c>
      <c r="H1282">
        <v>176</v>
      </c>
    </row>
    <row r="1283" spans="1:8" x14ac:dyDescent="0.3">
      <c r="A1283" s="3">
        <v>45478</v>
      </c>
      <c r="B1283" s="37">
        <v>672</v>
      </c>
      <c r="C1283" s="37">
        <v>579</v>
      </c>
      <c r="D1283" s="1">
        <v>104</v>
      </c>
      <c r="E1283">
        <v>185</v>
      </c>
      <c r="F1283">
        <v>99</v>
      </c>
      <c r="G1283">
        <v>115</v>
      </c>
      <c r="H1283">
        <v>169</v>
      </c>
    </row>
    <row r="1284" spans="1:8" x14ac:dyDescent="0.3">
      <c r="A1284" s="3">
        <v>45479</v>
      </c>
      <c r="B1284" s="37">
        <v>604</v>
      </c>
      <c r="C1284" s="37">
        <v>510</v>
      </c>
      <c r="D1284" s="1">
        <v>91</v>
      </c>
      <c r="E1284">
        <v>163</v>
      </c>
      <c r="F1284">
        <v>88</v>
      </c>
      <c r="G1284">
        <v>104</v>
      </c>
      <c r="H1284">
        <v>158</v>
      </c>
    </row>
    <row r="1285" spans="1:8" x14ac:dyDescent="0.3">
      <c r="A1285" s="3">
        <v>45480</v>
      </c>
      <c r="B1285" s="37">
        <v>540</v>
      </c>
      <c r="C1285" s="37">
        <v>447</v>
      </c>
      <c r="D1285" s="1">
        <v>80</v>
      </c>
      <c r="E1285">
        <v>143</v>
      </c>
      <c r="F1285">
        <v>77</v>
      </c>
      <c r="G1285">
        <v>94</v>
      </c>
      <c r="H1285">
        <v>146</v>
      </c>
    </row>
    <row r="1286" spans="1:8" x14ac:dyDescent="0.3">
      <c r="A1286" s="3">
        <v>45481</v>
      </c>
      <c r="B1286" s="37">
        <v>490</v>
      </c>
      <c r="C1286" s="37">
        <v>397</v>
      </c>
      <c r="D1286" s="1">
        <v>71</v>
      </c>
      <c r="E1286">
        <v>127</v>
      </c>
      <c r="F1286">
        <v>68</v>
      </c>
      <c r="G1286">
        <v>86</v>
      </c>
      <c r="H1286">
        <v>138</v>
      </c>
    </row>
    <row r="1287" spans="1:8" x14ac:dyDescent="0.3">
      <c r="A1287" s="3">
        <v>45482</v>
      </c>
      <c r="B1287" s="37">
        <v>456</v>
      </c>
      <c r="C1287" s="37">
        <v>364</v>
      </c>
      <c r="D1287" s="1">
        <v>65</v>
      </c>
      <c r="E1287">
        <v>116</v>
      </c>
      <c r="F1287">
        <v>63</v>
      </c>
      <c r="G1287">
        <v>81</v>
      </c>
      <c r="H1287">
        <v>131</v>
      </c>
    </row>
    <row r="1288" spans="1:8" x14ac:dyDescent="0.3">
      <c r="A1288" s="3">
        <v>45483</v>
      </c>
      <c r="B1288" s="37">
        <v>432</v>
      </c>
      <c r="C1288" s="37">
        <v>339</v>
      </c>
      <c r="D1288" s="1">
        <v>61</v>
      </c>
      <c r="E1288">
        <v>108</v>
      </c>
      <c r="F1288">
        <v>58</v>
      </c>
      <c r="G1288">
        <v>77</v>
      </c>
      <c r="H1288">
        <v>128</v>
      </c>
    </row>
    <row r="1289" spans="1:8" x14ac:dyDescent="0.3">
      <c r="A1289" s="3">
        <v>45484</v>
      </c>
      <c r="B1289" s="37">
        <v>420</v>
      </c>
      <c r="C1289" s="37">
        <v>328</v>
      </c>
      <c r="D1289" s="1">
        <v>59</v>
      </c>
      <c r="E1289">
        <v>105</v>
      </c>
      <c r="F1289">
        <v>56</v>
      </c>
      <c r="G1289">
        <v>75</v>
      </c>
      <c r="H1289">
        <v>125</v>
      </c>
    </row>
    <row r="1290" spans="1:8" x14ac:dyDescent="0.3">
      <c r="A1290" s="3">
        <v>45485</v>
      </c>
      <c r="B1290" s="37">
        <v>424</v>
      </c>
      <c r="C1290" s="37">
        <v>329</v>
      </c>
      <c r="D1290" s="1">
        <v>59</v>
      </c>
      <c r="E1290">
        <v>105</v>
      </c>
      <c r="F1290">
        <v>57</v>
      </c>
      <c r="G1290">
        <v>75</v>
      </c>
      <c r="H1290">
        <v>128</v>
      </c>
    </row>
    <row r="1291" spans="1:8" x14ac:dyDescent="0.3">
      <c r="A1291" s="3">
        <v>45486</v>
      </c>
      <c r="B1291" s="37">
        <v>450</v>
      </c>
      <c r="C1291" s="37">
        <v>346</v>
      </c>
      <c r="D1291" s="1">
        <v>62</v>
      </c>
      <c r="E1291">
        <v>111</v>
      </c>
      <c r="F1291">
        <v>59</v>
      </c>
      <c r="G1291">
        <v>81</v>
      </c>
      <c r="H1291">
        <v>137</v>
      </c>
    </row>
    <row r="1292" spans="1:8" x14ac:dyDescent="0.3">
      <c r="A1292" s="3">
        <v>45487</v>
      </c>
      <c r="B1292" s="37">
        <v>496</v>
      </c>
      <c r="C1292" s="37">
        <v>375</v>
      </c>
      <c r="D1292" s="1">
        <v>67</v>
      </c>
      <c r="E1292">
        <v>120</v>
      </c>
      <c r="F1292">
        <v>64</v>
      </c>
      <c r="G1292">
        <v>90</v>
      </c>
      <c r="H1292">
        <v>155</v>
      </c>
    </row>
    <row r="1293" spans="1:8" x14ac:dyDescent="0.3">
      <c r="A1293" s="3">
        <v>45488</v>
      </c>
      <c r="B1293" s="37">
        <v>565</v>
      </c>
      <c r="C1293" s="37">
        <v>421</v>
      </c>
      <c r="D1293" s="1">
        <v>75</v>
      </c>
      <c r="E1293">
        <v>135</v>
      </c>
      <c r="F1293">
        <v>72</v>
      </c>
      <c r="G1293">
        <v>103</v>
      </c>
      <c r="H1293">
        <v>180</v>
      </c>
    </row>
    <row r="1294" spans="1:8" x14ac:dyDescent="0.3">
      <c r="A1294" s="3">
        <v>45489</v>
      </c>
      <c r="B1294" s="37">
        <v>645</v>
      </c>
      <c r="C1294" s="37">
        <v>478</v>
      </c>
      <c r="D1294" s="1">
        <v>86</v>
      </c>
      <c r="E1294">
        <v>153</v>
      </c>
      <c r="F1294">
        <v>82</v>
      </c>
      <c r="G1294">
        <v>117</v>
      </c>
      <c r="H1294">
        <v>207</v>
      </c>
    </row>
    <row r="1295" spans="1:8" x14ac:dyDescent="0.3">
      <c r="A1295" s="3">
        <v>45490</v>
      </c>
      <c r="B1295" s="37">
        <v>732</v>
      </c>
      <c r="C1295" s="37">
        <v>550</v>
      </c>
      <c r="D1295" s="1">
        <v>99</v>
      </c>
      <c r="E1295">
        <v>176</v>
      </c>
      <c r="F1295">
        <v>94</v>
      </c>
      <c r="G1295">
        <v>133</v>
      </c>
      <c r="H1295">
        <v>230</v>
      </c>
    </row>
    <row r="1296" spans="1:8" x14ac:dyDescent="0.3">
      <c r="A1296" s="3">
        <v>45491</v>
      </c>
      <c r="B1296" s="37">
        <v>820</v>
      </c>
      <c r="C1296" s="37">
        <v>636</v>
      </c>
      <c r="D1296" s="1">
        <v>114</v>
      </c>
      <c r="E1296">
        <v>204</v>
      </c>
      <c r="F1296">
        <v>109</v>
      </c>
      <c r="G1296">
        <v>147</v>
      </c>
      <c r="H1296">
        <v>246</v>
      </c>
    </row>
    <row r="1297" spans="1:8" x14ac:dyDescent="0.3">
      <c r="A1297" s="3">
        <v>45492</v>
      </c>
      <c r="B1297" s="37">
        <v>892</v>
      </c>
      <c r="C1297" s="37">
        <v>722</v>
      </c>
      <c r="D1297" s="1">
        <v>129</v>
      </c>
      <c r="E1297">
        <v>231</v>
      </c>
      <c r="F1297">
        <v>124</v>
      </c>
      <c r="G1297">
        <v>157</v>
      </c>
      <c r="H1297">
        <v>251</v>
      </c>
    </row>
    <row r="1298" spans="1:8" x14ac:dyDescent="0.3">
      <c r="A1298" s="3">
        <v>45493</v>
      </c>
      <c r="B1298" s="37">
        <v>936</v>
      </c>
      <c r="C1298" s="37">
        <v>780</v>
      </c>
      <c r="D1298" s="1">
        <v>140</v>
      </c>
      <c r="E1298">
        <v>250</v>
      </c>
      <c r="F1298">
        <v>133</v>
      </c>
      <c r="G1298">
        <v>163</v>
      </c>
      <c r="H1298">
        <v>250</v>
      </c>
    </row>
    <row r="1299" spans="1:8" x14ac:dyDescent="0.3">
      <c r="A1299" s="3">
        <v>45494</v>
      </c>
      <c r="B1299" s="37">
        <v>956</v>
      </c>
      <c r="C1299" s="37">
        <v>811</v>
      </c>
      <c r="D1299" s="1">
        <v>145</v>
      </c>
      <c r="E1299">
        <v>260</v>
      </c>
      <c r="F1299">
        <v>139</v>
      </c>
      <c r="G1299">
        <v>165</v>
      </c>
      <c r="H1299">
        <v>247</v>
      </c>
    </row>
    <row r="1300" spans="1:8" x14ac:dyDescent="0.3">
      <c r="A1300" s="3">
        <v>45495</v>
      </c>
      <c r="B1300" s="37">
        <v>956</v>
      </c>
      <c r="C1300" s="37">
        <v>816</v>
      </c>
      <c r="D1300" s="1">
        <v>146</v>
      </c>
      <c r="E1300">
        <v>261</v>
      </c>
      <c r="F1300">
        <v>140</v>
      </c>
      <c r="G1300">
        <v>165</v>
      </c>
      <c r="H1300">
        <v>244</v>
      </c>
    </row>
    <row r="1301" spans="1:8" x14ac:dyDescent="0.3">
      <c r="A1301" s="3">
        <v>45496</v>
      </c>
      <c r="B1301" s="37">
        <v>937</v>
      </c>
      <c r="C1301" s="37">
        <v>812</v>
      </c>
      <c r="D1301" s="1">
        <v>146</v>
      </c>
      <c r="E1301">
        <v>260</v>
      </c>
      <c r="F1301">
        <v>139</v>
      </c>
      <c r="G1301">
        <v>160</v>
      </c>
      <c r="H1301">
        <v>232</v>
      </c>
    </row>
    <row r="1302" spans="1:8" x14ac:dyDescent="0.3">
      <c r="A1302" s="3">
        <v>45497</v>
      </c>
      <c r="B1302" s="37">
        <v>909</v>
      </c>
      <c r="C1302" s="37">
        <v>799</v>
      </c>
      <c r="D1302" s="1">
        <v>143</v>
      </c>
      <c r="E1302">
        <v>256</v>
      </c>
      <c r="F1302">
        <v>137</v>
      </c>
      <c r="G1302">
        <v>154</v>
      </c>
      <c r="H1302">
        <v>219</v>
      </c>
    </row>
    <row r="1303" spans="1:8" x14ac:dyDescent="0.3">
      <c r="A1303" s="3">
        <v>45498</v>
      </c>
      <c r="B1303" s="37">
        <v>873</v>
      </c>
      <c r="C1303" s="37">
        <v>774</v>
      </c>
      <c r="D1303" s="1">
        <v>139</v>
      </c>
      <c r="E1303">
        <v>248</v>
      </c>
      <c r="F1303">
        <v>132</v>
      </c>
      <c r="G1303">
        <v>147</v>
      </c>
      <c r="H1303">
        <v>207</v>
      </c>
    </row>
    <row r="1304" spans="1:8" x14ac:dyDescent="0.3">
      <c r="A1304" s="3">
        <v>45499</v>
      </c>
      <c r="B1304" s="37">
        <v>825</v>
      </c>
      <c r="C1304" s="37">
        <v>730</v>
      </c>
      <c r="D1304" s="1">
        <v>131</v>
      </c>
      <c r="E1304">
        <v>234</v>
      </c>
      <c r="F1304">
        <v>125</v>
      </c>
      <c r="G1304">
        <v>139</v>
      </c>
      <c r="H1304">
        <v>196</v>
      </c>
    </row>
    <row r="1305" spans="1:8" x14ac:dyDescent="0.3">
      <c r="A1305" s="3">
        <v>45500</v>
      </c>
      <c r="B1305" s="37">
        <v>769</v>
      </c>
      <c r="C1305" s="37">
        <v>672</v>
      </c>
      <c r="D1305" s="1">
        <v>120</v>
      </c>
      <c r="E1305">
        <v>215</v>
      </c>
      <c r="F1305">
        <v>115</v>
      </c>
      <c r="G1305">
        <v>131</v>
      </c>
      <c r="H1305">
        <v>188</v>
      </c>
    </row>
    <row r="1306" spans="1:8" x14ac:dyDescent="0.3">
      <c r="A1306" s="3">
        <v>45501</v>
      </c>
      <c r="B1306" s="37">
        <v>720</v>
      </c>
      <c r="C1306" s="37">
        <v>624</v>
      </c>
      <c r="D1306" s="1">
        <v>112</v>
      </c>
      <c r="E1306">
        <v>200</v>
      </c>
      <c r="F1306">
        <v>107</v>
      </c>
      <c r="G1306">
        <v>123</v>
      </c>
      <c r="H1306">
        <v>178</v>
      </c>
    </row>
    <row r="1307" spans="1:8" x14ac:dyDescent="0.3">
      <c r="A1307" s="3">
        <v>45502</v>
      </c>
      <c r="B1307" s="37">
        <v>695</v>
      </c>
      <c r="C1307" s="37">
        <v>601</v>
      </c>
      <c r="D1307" s="1">
        <v>108</v>
      </c>
      <c r="E1307">
        <v>192</v>
      </c>
      <c r="F1307">
        <v>103</v>
      </c>
      <c r="G1307">
        <v>119</v>
      </c>
      <c r="H1307">
        <v>173</v>
      </c>
    </row>
    <row r="1308" spans="1:8" x14ac:dyDescent="0.3">
      <c r="A1308" s="3">
        <v>45503</v>
      </c>
      <c r="B1308" s="37">
        <v>693</v>
      </c>
      <c r="C1308" s="37">
        <v>597</v>
      </c>
      <c r="D1308" s="1">
        <v>107</v>
      </c>
      <c r="E1308">
        <v>191</v>
      </c>
      <c r="F1308">
        <v>102</v>
      </c>
      <c r="G1308">
        <v>119</v>
      </c>
      <c r="H1308">
        <v>174</v>
      </c>
    </row>
    <row r="1309" spans="1:8" x14ac:dyDescent="0.3">
      <c r="A1309" s="3">
        <v>45504</v>
      </c>
      <c r="B1309" s="37">
        <v>711</v>
      </c>
      <c r="C1309" s="37">
        <v>616</v>
      </c>
      <c r="D1309" s="1">
        <v>110</v>
      </c>
      <c r="E1309">
        <v>197</v>
      </c>
      <c r="F1309">
        <v>106</v>
      </c>
      <c r="G1309">
        <v>121</v>
      </c>
      <c r="H1309">
        <v>177</v>
      </c>
    </row>
    <row r="1310" spans="1:8" x14ac:dyDescent="0.3">
      <c r="A1310" s="3">
        <v>45505</v>
      </c>
      <c r="B1310" s="37">
        <v>754</v>
      </c>
      <c r="C1310" s="37">
        <v>657</v>
      </c>
      <c r="D1310" s="1">
        <v>183</v>
      </c>
      <c r="E1310">
        <v>166</v>
      </c>
      <c r="F1310">
        <v>113</v>
      </c>
      <c r="G1310">
        <v>107</v>
      </c>
      <c r="H1310">
        <v>185</v>
      </c>
    </row>
    <row r="1311" spans="1:8" x14ac:dyDescent="0.3">
      <c r="A1311" s="3">
        <v>45506</v>
      </c>
      <c r="B1311" s="36">
        <v>920</v>
      </c>
      <c r="C1311" s="36">
        <v>820</v>
      </c>
      <c r="D1311" s="1">
        <v>229</v>
      </c>
      <c r="E1311">
        <v>208</v>
      </c>
      <c r="F1311">
        <v>140</v>
      </c>
      <c r="G1311">
        <v>128</v>
      </c>
      <c r="H1311">
        <v>215</v>
      </c>
    </row>
    <row r="1312" spans="1:8" x14ac:dyDescent="0.3">
      <c r="A1312" s="3">
        <v>45507</v>
      </c>
      <c r="B1312" s="36">
        <v>888</v>
      </c>
      <c r="C1312" s="36">
        <v>769</v>
      </c>
      <c r="D1312" s="1">
        <v>215</v>
      </c>
      <c r="E1312">
        <v>195</v>
      </c>
      <c r="F1312">
        <v>131</v>
      </c>
      <c r="G1312">
        <v>126</v>
      </c>
      <c r="H1312">
        <v>221</v>
      </c>
    </row>
    <row r="1313" spans="1:8" x14ac:dyDescent="0.3">
      <c r="A1313" s="3">
        <v>45508</v>
      </c>
      <c r="B1313" s="36">
        <v>844</v>
      </c>
      <c r="C1313" s="36">
        <v>696</v>
      </c>
      <c r="D1313" s="1">
        <v>194</v>
      </c>
      <c r="E1313">
        <v>176</v>
      </c>
      <c r="F1313">
        <v>119</v>
      </c>
      <c r="G1313">
        <v>125</v>
      </c>
      <c r="H1313">
        <v>230</v>
      </c>
    </row>
    <row r="1314" spans="1:8" x14ac:dyDescent="0.3">
      <c r="A1314" s="3">
        <v>45509</v>
      </c>
      <c r="B1314" s="36">
        <v>777</v>
      </c>
      <c r="C1314" s="36">
        <v>624</v>
      </c>
      <c r="D1314" s="1">
        <v>174</v>
      </c>
      <c r="E1314">
        <v>158</v>
      </c>
      <c r="F1314">
        <v>107</v>
      </c>
      <c r="G1314">
        <v>117</v>
      </c>
      <c r="H1314">
        <v>221</v>
      </c>
    </row>
    <row r="1315" spans="1:8" x14ac:dyDescent="0.3">
      <c r="A1315" s="3">
        <v>45510</v>
      </c>
      <c r="B1315" s="36">
        <v>706</v>
      </c>
      <c r="C1315" s="36">
        <v>573</v>
      </c>
      <c r="D1315" s="1">
        <v>160</v>
      </c>
      <c r="E1315">
        <v>145</v>
      </c>
      <c r="F1315">
        <v>98</v>
      </c>
      <c r="G1315">
        <v>105</v>
      </c>
      <c r="H1315">
        <v>198</v>
      </c>
    </row>
    <row r="1316" spans="1:8" x14ac:dyDescent="0.3">
      <c r="A1316" s="3">
        <v>45511</v>
      </c>
      <c r="B1316" s="36">
        <v>667</v>
      </c>
      <c r="C1316" s="36">
        <v>538</v>
      </c>
      <c r="D1316" s="1">
        <v>150</v>
      </c>
      <c r="E1316">
        <v>136</v>
      </c>
      <c r="F1316">
        <v>92</v>
      </c>
      <c r="G1316">
        <v>100</v>
      </c>
      <c r="H1316">
        <v>189</v>
      </c>
    </row>
    <row r="1317" spans="1:8" x14ac:dyDescent="0.3">
      <c r="A1317" s="3">
        <v>45512</v>
      </c>
      <c r="B1317" s="36">
        <v>648</v>
      </c>
      <c r="C1317" s="36">
        <v>522</v>
      </c>
      <c r="D1317" s="1">
        <v>146</v>
      </c>
      <c r="E1317">
        <v>132</v>
      </c>
      <c r="F1317">
        <v>89</v>
      </c>
      <c r="G1317">
        <v>97</v>
      </c>
      <c r="H1317">
        <v>184</v>
      </c>
    </row>
    <row r="1318" spans="1:8" x14ac:dyDescent="0.3">
      <c r="A1318" s="3">
        <v>45513</v>
      </c>
      <c r="B1318" s="36">
        <v>646</v>
      </c>
      <c r="C1318" s="36">
        <v>531</v>
      </c>
      <c r="D1318" s="1">
        <v>148</v>
      </c>
      <c r="E1318">
        <v>134</v>
      </c>
      <c r="F1318">
        <v>91</v>
      </c>
      <c r="G1318">
        <v>95</v>
      </c>
      <c r="H1318">
        <v>178</v>
      </c>
    </row>
    <row r="1319" spans="1:8" x14ac:dyDescent="0.3">
      <c r="A1319" s="3">
        <v>45514</v>
      </c>
      <c r="B1319" s="36">
        <v>656</v>
      </c>
      <c r="C1319" s="36">
        <v>565</v>
      </c>
      <c r="D1319" s="1">
        <v>158</v>
      </c>
      <c r="E1319">
        <v>143</v>
      </c>
      <c r="F1319">
        <v>97</v>
      </c>
      <c r="G1319">
        <v>93</v>
      </c>
      <c r="H1319">
        <v>165</v>
      </c>
    </row>
    <row r="1320" spans="1:8" x14ac:dyDescent="0.3">
      <c r="A1320" s="3">
        <v>45515</v>
      </c>
      <c r="B1320" s="36">
        <v>696</v>
      </c>
      <c r="C1320" s="36">
        <v>607</v>
      </c>
      <c r="D1320" s="1">
        <v>169</v>
      </c>
      <c r="E1320">
        <v>154</v>
      </c>
      <c r="F1320">
        <v>104</v>
      </c>
      <c r="G1320">
        <v>98</v>
      </c>
      <c r="H1320">
        <v>171</v>
      </c>
    </row>
    <row r="1321" spans="1:8" x14ac:dyDescent="0.3">
      <c r="A1321" s="3">
        <v>45516</v>
      </c>
      <c r="B1321" s="36">
        <v>755</v>
      </c>
      <c r="C1321" s="36">
        <v>659</v>
      </c>
      <c r="D1321" s="1">
        <v>184</v>
      </c>
      <c r="E1321">
        <v>167</v>
      </c>
      <c r="F1321">
        <v>113</v>
      </c>
      <c r="G1321">
        <v>107</v>
      </c>
      <c r="H1321">
        <v>184</v>
      </c>
    </row>
    <row r="1322" spans="1:8" x14ac:dyDescent="0.3">
      <c r="A1322" s="3">
        <v>45517</v>
      </c>
      <c r="B1322" s="36">
        <v>814</v>
      </c>
      <c r="C1322" s="36">
        <v>725</v>
      </c>
      <c r="D1322" s="1">
        <v>203</v>
      </c>
      <c r="E1322">
        <v>184</v>
      </c>
      <c r="F1322">
        <v>124</v>
      </c>
      <c r="G1322">
        <v>113</v>
      </c>
      <c r="H1322">
        <v>190</v>
      </c>
    </row>
    <row r="1323" spans="1:8" x14ac:dyDescent="0.3">
      <c r="A1323" s="3">
        <v>45518</v>
      </c>
      <c r="B1323" s="36">
        <v>867</v>
      </c>
      <c r="C1323" s="36">
        <v>782</v>
      </c>
      <c r="D1323" s="1">
        <v>218</v>
      </c>
      <c r="E1323">
        <v>198</v>
      </c>
      <c r="F1323">
        <v>134</v>
      </c>
      <c r="G1323">
        <v>120</v>
      </c>
      <c r="H1323">
        <v>197</v>
      </c>
    </row>
    <row r="1324" spans="1:8" x14ac:dyDescent="0.3">
      <c r="A1324" s="3">
        <v>45519</v>
      </c>
      <c r="B1324" s="36">
        <v>903</v>
      </c>
      <c r="C1324" s="36">
        <v>822</v>
      </c>
      <c r="D1324" s="1">
        <v>230</v>
      </c>
      <c r="E1324">
        <v>208</v>
      </c>
      <c r="F1324">
        <v>140</v>
      </c>
      <c r="G1324">
        <v>124</v>
      </c>
      <c r="H1324">
        <v>201</v>
      </c>
    </row>
    <row r="1325" spans="1:8" x14ac:dyDescent="0.3">
      <c r="A1325" s="3">
        <v>45520</v>
      </c>
      <c r="B1325" s="36">
        <v>922</v>
      </c>
      <c r="C1325" s="36">
        <v>838</v>
      </c>
      <c r="D1325" s="1">
        <v>234</v>
      </c>
      <c r="E1325">
        <v>212</v>
      </c>
      <c r="F1325">
        <v>143</v>
      </c>
      <c r="G1325">
        <v>127</v>
      </c>
      <c r="H1325">
        <v>206</v>
      </c>
    </row>
    <row r="1326" spans="1:8" x14ac:dyDescent="0.3">
      <c r="A1326" s="3">
        <v>45521</v>
      </c>
      <c r="B1326" s="36">
        <v>922</v>
      </c>
      <c r="C1326" s="36">
        <v>834</v>
      </c>
      <c r="D1326" s="1">
        <v>233</v>
      </c>
      <c r="E1326">
        <v>211</v>
      </c>
      <c r="F1326">
        <v>143</v>
      </c>
      <c r="G1326">
        <v>127</v>
      </c>
      <c r="H1326">
        <v>208</v>
      </c>
    </row>
    <row r="1327" spans="1:8" x14ac:dyDescent="0.3">
      <c r="A1327" s="3">
        <v>45522</v>
      </c>
      <c r="B1327" s="36">
        <v>902</v>
      </c>
      <c r="C1327" s="36">
        <v>806</v>
      </c>
      <c r="D1327" s="1">
        <v>225</v>
      </c>
      <c r="E1327">
        <v>204</v>
      </c>
      <c r="F1327">
        <v>138</v>
      </c>
      <c r="G1327">
        <v>126</v>
      </c>
      <c r="H1327">
        <v>209</v>
      </c>
    </row>
    <row r="1328" spans="1:8" x14ac:dyDescent="0.3">
      <c r="A1328" s="3">
        <v>45523</v>
      </c>
      <c r="B1328" s="36">
        <v>867</v>
      </c>
      <c r="C1328" s="36">
        <v>759</v>
      </c>
      <c r="D1328" s="1">
        <v>212</v>
      </c>
      <c r="E1328">
        <v>192</v>
      </c>
      <c r="F1328">
        <v>130</v>
      </c>
      <c r="G1328">
        <v>123</v>
      </c>
      <c r="H1328">
        <v>210</v>
      </c>
    </row>
    <row r="1329" spans="1:8" x14ac:dyDescent="0.3">
      <c r="A1329" s="3">
        <v>45524</v>
      </c>
      <c r="B1329" s="36">
        <v>820</v>
      </c>
      <c r="C1329" s="36">
        <v>692</v>
      </c>
      <c r="D1329" s="1">
        <v>193</v>
      </c>
      <c r="E1329">
        <v>175</v>
      </c>
      <c r="F1329">
        <v>119</v>
      </c>
      <c r="G1329">
        <v>119</v>
      </c>
      <c r="H1329">
        <v>214</v>
      </c>
    </row>
    <row r="1330" spans="1:8" x14ac:dyDescent="0.3">
      <c r="A1330" s="3">
        <v>45525</v>
      </c>
      <c r="B1330" s="36">
        <v>767</v>
      </c>
      <c r="C1330" s="36">
        <v>615</v>
      </c>
      <c r="D1330" s="1">
        <v>172</v>
      </c>
      <c r="E1330">
        <v>156</v>
      </c>
      <c r="F1330">
        <v>105</v>
      </c>
      <c r="G1330">
        <v>115</v>
      </c>
      <c r="H1330">
        <v>219</v>
      </c>
    </row>
    <row r="1331" spans="1:8" x14ac:dyDescent="0.3">
      <c r="A1331" s="3">
        <v>45526</v>
      </c>
      <c r="B1331" s="36">
        <v>714</v>
      </c>
      <c r="C1331" s="36">
        <v>536</v>
      </c>
      <c r="D1331" s="1">
        <v>150</v>
      </c>
      <c r="E1331">
        <v>136</v>
      </c>
      <c r="F1331">
        <v>92</v>
      </c>
      <c r="G1331">
        <v>111</v>
      </c>
      <c r="H1331">
        <v>225</v>
      </c>
    </row>
    <row r="1332" spans="1:8" x14ac:dyDescent="0.3">
      <c r="A1332" s="3">
        <v>45527</v>
      </c>
      <c r="B1332" s="36">
        <v>664</v>
      </c>
      <c r="C1332" s="36">
        <v>458</v>
      </c>
      <c r="D1332" s="1">
        <v>128</v>
      </c>
      <c r="E1332">
        <v>116</v>
      </c>
      <c r="F1332">
        <v>78</v>
      </c>
      <c r="G1332">
        <v>109</v>
      </c>
      <c r="H1332">
        <v>233</v>
      </c>
    </row>
    <row r="1333" spans="1:8" x14ac:dyDescent="0.3">
      <c r="A1333" s="3">
        <v>45528</v>
      </c>
      <c r="B1333" s="36">
        <v>621</v>
      </c>
      <c r="C1333" s="36">
        <v>390</v>
      </c>
      <c r="D1333" s="1">
        <v>109</v>
      </c>
      <c r="E1333">
        <v>99</v>
      </c>
      <c r="F1333">
        <v>67</v>
      </c>
      <c r="G1333">
        <v>106</v>
      </c>
      <c r="H1333">
        <v>240</v>
      </c>
    </row>
    <row r="1334" spans="1:8" x14ac:dyDescent="0.3">
      <c r="A1334" s="3">
        <v>45529</v>
      </c>
      <c r="B1334" s="36">
        <v>593</v>
      </c>
      <c r="C1334" s="36">
        <v>338</v>
      </c>
      <c r="D1334" s="1">
        <v>94</v>
      </c>
      <c r="E1334">
        <v>86</v>
      </c>
      <c r="F1334">
        <v>58</v>
      </c>
      <c r="G1334">
        <v>105</v>
      </c>
      <c r="H1334">
        <v>250</v>
      </c>
    </row>
    <row r="1335" spans="1:8" x14ac:dyDescent="0.3">
      <c r="A1335" s="3">
        <v>45530</v>
      </c>
      <c r="B1335" s="36">
        <v>581</v>
      </c>
      <c r="C1335" s="36">
        <v>310</v>
      </c>
      <c r="D1335" s="1">
        <v>86</v>
      </c>
      <c r="E1335">
        <v>78</v>
      </c>
      <c r="F1335">
        <v>54</v>
      </c>
      <c r="G1335">
        <v>106</v>
      </c>
      <c r="H1335">
        <v>257</v>
      </c>
    </row>
    <row r="1336" spans="1:8" x14ac:dyDescent="0.3">
      <c r="A1336" s="3">
        <v>45531</v>
      </c>
      <c r="B1336" s="36">
        <v>589</v>
      </c>
      <c r="C1336" s="36">
        <v>305</v>
      </c>
      <c r="D1336" s="1">
        <v>85</v>
      </c>
      <c r="E1336">
        <v>77</v>
      </c>
      <c r="F1336">
        <v>53</v>
      </c>
      <c r="G1336">
        <v>109</v>
      </c>
      <c r="H1336">
        <v>265</v>
      </c>
    </row>
    <row r="1337" spans="1:8" x14ac:dyDescent="0.3">
      <c r="A1337" s="3">
        <v>45532</v>
      </c>
      <c r="B1337" s="36">
        <v>615</v>
      </c>
      <c r="C1337" s="36">
        <v>330</v>
      </c>
      <c r="D1337" s="1">
        <v>92</v>
      </c>
      <c r="E1337">
        <v>84</v>
      </c>
      <c r="F1337">
        <v>57</v>
      </c>
      <c r="G1337">
        <v>112</v>
      </c>
      <c r="H1337">
        <v>270</v>
      </c>
    </row>
    <row r="1338" spans="1:8" x14ac:dyDescent="0.3">
      <c r="A1338" s="3">
        <v>45533</v>
      </c>
      <c r="B1338" s="36">
        <v>658</v>
      </c>
      <c r="C1338" s="36">
        <v>383</v>
      </c>
      <c r="D1338" s="1">
        <v>107</v>
      </c>
      <c r="E1338">
        <v>97</v>
      </c>
      <c r="F1338">
        <v>66</v>
      </c>
      <c r="G1338">
        <v>116</v>
      </c>
      <c r="H1338">
        <v>272</v>
      </c>
    </row>
    <row r="1339" spans="1:8" x14ac:dyDescent="0.3">
      <c r="A1339" s="3">
        <v>45534</v>
      </c>
      <c r="B1339" s="36">
        <v>719</v>
      </c>
      <c r="C1339" s="36">
        <v>457</v>
      </c>
      <c r="D1339" s="1">
        <v>127</v>
      </c>
      <c r="E1339">
        <v>116</v>
      </c>
      <c r="F1339">
        <v>79</v>
      </c>
      <c r="G1339">
        <v>122</v>
      </c>
      <c r="H1339">
        <v>275</v>
      </c>
    </row>
    <row r="1340" spans="1:8" x14ac:dyDescent="0.3">
      <c r="A1340" s="3">
        <v>45535</v>
      </c>
      <c r="B1340" s="36">
        <v>719</v>
      </c>
      <c r="C1340" s="36">
        <v>457</v>
      </c>
      <c r="D1340" s="1">
        <v>127</v>
      </c>
      <c r="E1340">
        <v>116</v>
      </c>
      <c r="F1340">
        <v>79</v>
      </c>
      <c r="G1340">
        <v>122</v>
      </c>
      <c r="H1340">
        <v>275</v>
      </c>
    </row>
    <row r="1341" spans="1:8" x14ac:dyDescent="0.3">
      <c r="A1341" s="3">
        <v>45536</v>
      </c>
      <c r="B1341" s="1">
        <v>19808</v>
      </c>
      <c r="C1341" s="1">
        <v>14261</v>
      </c>
      <c r="D1341" s="1">
        <v>1711</v>
      </c>
      <c r="E1341">
        <v>4944</v>
      </c>
      <c r="F1341">
        <v>2568</v>
      </c>
      <c r="G1341">
        <v>3857</v>
      </c>
      <c r="H1341">
        <v>6728</v>
      </c>
    </row>
    <row r="1342" spans="1:8" x14ac:dyDescent="0.3">
      <c r="A1342" s="3">
        <v>45537</v>
      </c>
      <c r="B1342" s="1">
        <v>19808</v>
      </c>
      <c r="C1342" s="1">
        <v>14261</v>
      </c>
      <c r="D1342" s="1">
        <v>1711</v>
      </c>
      <c r="E1342">
        <v>4944</v>
      </c>
      <c r="F1342">
        <v>2568</v>
      </c>
      <c r="G1342">
        <v>3857</v>
      </c>
      <c r="H1342">
        <v>6728</v>
      </c>
    </row>
    <row r="1343" spans="1:8" x14ac:dyDescent="0.3">
      <c r="A1343" s="3">
        <v>45538</v>
      </c>
      <c r="B1343" s="1">
        <v>14181</v>
      </c>
      <c r="C1343" s="1">
        <v>10352</v>
      </c>
      <c r="D1343" s="1">
        <v>1242</v>
      </c>
      <c r="E1343">
        <v>3589</v>
      </c>
      <c r="F1343">
        <v>1864</v>
      </c>
      <c r="G1343">
        <v>2751</v>
      </c>
      <c r="H1343">
        <v>4735</v>
      </c>
    </row>
    <row r="1344" spans="1:8" x14ac:dyDescent="0.3">
      <c r="A1344" s="3">
        <v>45539</v>
      </c>
      <c r="B1344" s="1">
        <v>12216</v>
      </c>
      <c r="C1344" s="1">
        <v>9039</v>
      </c>
      <c r="D1344" s="1">
        <v>1084</v>
      </c>
      <c r="E1344">
        <v>3134</v>
      </c>
      <c r="F1344">
        <v>1628</v>
      </c>
      <c r="G1344">
        <v>2360</v>
      </c>
      <c r="H1344">
        <v>4010</v>
      </c>
    </row>
    <row r="1345" spans="1:8" x14ac:dyDescent="0.3">
      <c r="A1345" s="3">
        <v>45540</v>
      </c>
      <c r="B1345" s="1">
        <v>12787</v>
      </c>
      <c r="C1345" s="1">
        <v>9590</v>
      </c>
      <c r="D1345" s="1">
        <v>1150</v>
      </c>
      <c r="E1345">
        <v>3324</v>
      </c>
      <c r="F1345">
        <v>1727</v>
      </c>
      <c r="G1345">
        <v>2461</v>
      </c>
      <c r="H1345">
        <v>4125</v>
      </c>
    </row>
    <row r="1346" spans="1:8" x14ac:dyDescent="0.3">
      <c r="A1346" s="3">
        <v>45541</v>
      </c>
      <c r="B1346" s="1">
        <v>14955.000000000002</v>
      </c>
      <c r="C1346" s="1">
        <v>11365</v>
      </c>
      <c r="D1346" s="1">
        <v>1363</v>
      </c>
      <c r="E1346">
        <v>3940</v>
      </c>
      <c r="F1346">
        <v>2047</v>
      </c>
      <c r="G1346">
        <v>2866</v>
      </c>
      <c r="H1346">
        <v>4739.0000000000018</v>
      </c>
    </row>
    <row r="1347" spans="1:8" x14ac:dyDescent="0.3">
      <c r="A1347" s="3">
        <v>45542</v>
      </c>
      <c r="B1347" s="1">
        <v>17957</v>
      </c>
      <c r="C1347" s="1">
        <v>13826</v>
      </c>
      <c r="D1347" s="1">
        <v>1659</v>
      </c>
      <c r="E1347">
        <v>4793</v>
      </c>
      <c r="F1347">
        <v>2489</v>
      </c>
      <c r="G1347">
        <v>3428</v>
      </c>
      <c r="H1347">
        <v>5588</v>
      </c>
    </row>
    <row r="1348" spans="1:8" x14ac:dyDescent="0.3">
      <c r="A1348" s="3">
        <v>45543</v>
      </c>
      <c r="B1348" s="1">
        <v>21191</v>
      </c>
      <c r="C1348" s="1">
        <v>16528</v>
      </c>
      <c r="D1348" s="1">
        <v>1983</v>
      </c>
      <c r="E1348">
        <v>5730</v>
      </c>
      <c r="F1348">
        <v>2976</v>
      </c>
      <c r="G1348">
        <v>4029</v>
      </c>
      <c r="H1348">
        <v>6473</v>
      </c>
    </row>
    <row r="1349" spans="1:8" x14ac:dyDescent="0.3">
      <c r="A1349" s="3">
        <v>45544</v>
      </c>
      <c r="B1349" s="1">
        <v>24198</v>
      </c>
      <c r="C1349" s="1">
        <v>19116</v>
      </c>
      <c r="D1349" s="1">
        <v>2293</v>
      </c>
      <c r="E1349">
        <v>6627</v>
      </c>
      <c r="F1349">
        <v>3442</v>
      </c>
      <c r="G1349">
        <v>4583</v>
      </c>
      <c r="H1349">
        <v>7253</v>
      </c>
    </row>
    <row r="1350" spans="1:8" x14ac:dyDescent="0.3">
      <c r="A1350" s="3">
        <v>45545</v>
      </c>
      <c r="B1350" s="1">
        <v>26652.999999999996</v>
      </c>
      <c r="C1350" s="1">
        <v>21322</v>
      </c>
      <c r="D1350" s="1">
        <v>2558</v>
      </c>
      <c r="E1350">
        <v>7392</v>
      </c>
      <c r="F1350">
        <v>3839</v>
      </c>
      <c r="G1350">
        <v>5027</v>
      </c>
      <c r="H1350">
        <v>7836.9999999999964</v>
      </c>
    </row>
    <row r="1351" spans="1:8" x14ac:dyDescent="0.3">
      <c r="A1351" s="3">
        <v>45546</v>
      </c>
      <c r="B1351" s="1">
        <v>28349</v>
      </c>
      <c r="C1351" s="1">
        <v>22962</v>
      </c>
      <c r="D1351" s="1">
        <v>2755</v>
      </c>
      <c r="E1351">
        <v>7960</v>
      </c>
      <c r="F1351">
        <v>4134</v>
      </c>
      <c r="G1351">
        <v>5326</v>
      </c>
      <c r="H1351">
        <v>8174</v>
      </c>
    </row>
    <row r="1352" spans="1:8" x14ac:dyDescent="0.3">
      <c r="A1352" s="3">
        <v>45547</v>
      </c>
      <c r="B1352" s="1">
        <v>29181</v>
      </c>
      <c r="C1352" s="1">
        <v>23928</v>
      </c>
      <c r="D1352" s="1">
        <v>2871</v>
      </c>
      <c r="E1352">
        <v>8295</v>
      </c>
      <c r="F1352">
        <v>4308</v>
      </c>
      <c r="G1352">
        <v>5460</v>
      </c>
      <c r="H1352">
        <v>8247</v>
      </c>
    </row>
    <row r="1353" spans="1:8" x14ac:dyDescent="0.3">
      <c r="A1353" s="3">
        <v>45548</v>
      </c>
      <c r="B1353" s="1">
        <v>29135.000000000004</v>
      </c>
      <c r="C1353" s="1">
        <v>24182</v>
      </c>
      <c r="D1353" s="1">
        <v>2901</v>
      </c>
      <c r="E1353">
        <v>8383</v>
      </c>
      <c r="F1353">
        <v>4354</v>
      </c>
      <c r="G1353">
        <v>5429</v>
      </c>
      <c r="H1353">
        <v>8068.0000000000036</v>
      </c>
    </row>
    <row r="1354" spans="1:8" x14ac:dyDescent="0.3">
      <c r="A1354" s="3">
        <v>45549</v>
      </c>
      <c r="B1354" s="1">
        <v>28268</v>
      </c>
      <c r="C1354" s="1">
        <v>23745</v>
      </c>
      <c r="D1354" s="1">
        <v>2849</v>
      </c>
      <c r="E1354">
        <v>8232</v>
      </c>
      <c r="F1354">
        <v>4275</v>
      </c>
      <c r="G1354">
        <v>5245</v>
      </c>
      <c r="H1354">
        <v>7667</v>
      </c>
    </row>
    <row r="1355" spans="1:8" x14ac:dyDescent="0.3">
      <c r="A1355" s="3">
        <v>45550</v>
      </c>
      <c r="B1355" s="1">
        <v>26702</v>
      </c>
      <c r="C1355" s="1">
        <v>22696</v>
      </c>
      <c r="D1355" s="1">
        <v>2723</v>
      </c>
      <c r="E1355">
        <v>7868</v>
      </c>
      <c r="F1355">
        <v>4086</v>
      </c>
      <c r="G1355">
        <v>4934</v>
      </c>
      <c r="H1355">
        <v>7091</v>
      </c>
    </row>
    <row r="1356" spans="1:8" x14ac:dyDescent="0.3">
      <c r="A1356" s="3">
        <v>45551</v>
      </c>
      <c r="B1356" s="1">
        <v>24603</v>
      </c>
      <c r="C1356" s="1">
        <v>21158</v>
      </c>
      <c r="D1356" s="1">
        <v>2538</v>
      </c>
      <c r="E1356">
        <v>7335</v>
      </c>
      <c r="F1356">
        <v>3809</v>
      </c>
      <c r="G1356">
        <v>4528</v>
      </c>
      <c r="H1356">
        <v>6393</v>
      </c>
    </row>
    <row r="1357" spans="1:8" x14ac:dyDescent="0.3">
      <c r="A1357" s="3">
        <v>45552</v>
      </c>
      <c r="B1357" s="1">
        <v>22170</v>
      </c>
      <c r="C1357" s="1">
        <v>19287</v>
      </c>
      <c r="D1357" s="1">
        <v>2314</v>
      </c>
      <c r="E1357">
        <v>6686</v>
      </c>
      <c r="F1357">
        <v>3472</v>
      </c>
      <c r="G1357">
        <v>4063</v>
      </c>
      <c r="H1357">
        <v>5635</v>
      </c>
    </row>
    <row r="1358" spans="1:8" x14ac:dyDescent="0.3">
      <c r="A1358" s="3">
        <v>45553</v>
      </c>
      <c r="B1358" s="1">
        <v>19618</v>
      </c>
      <c r="C1358" s="1">
        <v>17263</v>
      </c>
      <c r="D1358" s="1">
        <v>2071</v>
      </c>
      <c r="E1358">
        <v>5984</v>
      </c>
      <c r="F1358">
        <v>3108</v>
      </c>
      <c r="G1358">
        <v>3580</v>
      </c>
      <c r="H1358">
        <v>4875</v>
      </c>
    </row>
    <row r="1359" spans="1:8" x14ac:dyDescent="0.3">
      <c r="A1359" s="3">
        <v>45554</v>
      </c>
      <c r="B1359" s="1">
        <v>17169</v>
      </c>
      <c r="C1359" s="1">
        <v>15280</v>
      </c>
      <c r="D1359" s="1">
        <v>1833</v>
      </c>
      <c r="E1359">
        <v>5297</v>
      </c>
      <c r="F1359">
        <v>2751</v>
      </c>
      <c r="G1359">
        <v>3120</v>
      </c>
      <c r="H1359">
        <v>4168</v>
      </c>
    </row>
    <row r="1360" spans="1:8" x14ac:dyDescent="0.3">
      <c r="A1360" s="3">
        <v>45555</v>
      </c>
      <c r="B1360" s="1">
        <v>15031</v>
      </c>
      <c r="C1360" s="1">
        <v>13227</v>
      </c>
      <c r="D1360" s="1">
        <v>1587</v>
      </c>
      <c r="E1360">
        <v>4586</v>
      </c>
      <c r="F1360">
        <v>2381</v>
      </c>
      <c r="G1360">
        <v>2743</v>
      </c>
      <c r="H1360">
        <v>3734</v>
      </c>
    </row>
    <row r="1361" spans="1:8" x14ac:dyDescent="0.3">
      <c r="A1361" s="3">
        <v>45556</v>
      </c>
      <c r="B1361" s="1">
        <v>13390</v>
      </c>
      <c r="C1361" s="1">
        <v>11649</v>
      </c>
      <c r="D1361" s="1">
        <v>1397</v>
      </c>
      <c r="E1361">
        <v>4038</v>
      </c>
      <c r="F1361">
        <v>2098</v>
      </c>
      <c r="G1361">
        <v>2454</v>
      </c>
      <c r="H1361">
        <v>3403</v>
      </c>
    </row>
    <row r="1362" spans="1:8" x14ac:dyDescent="0.3">
      <c r="A1362" s="3">
        <v>45557</v>
      </c>
      <c r="B1362" s="1">
        <v>12392</v>
      </c>
      <c r="C1362" s="1">
        <v>10657</v>
      </c>
      <c r="D1362" s="1">
        <v>1278</v>
      </c>
      <c r="E1362">
        <v>3694</v>
      </c>
      <c r="F1362">
        <v>1919</v>
      </c>
      <c r="G1362">
        <v>2280</v>
      </c>
      <c r="H1362">
        <v>3221</v>
      </c>
    </row>
    <row r="1363" spans="1:8" x14ac:dyDescent="0.3">
      <c r="A1363" s="3">
        <v>45558</v>
      </c>
      <c r="B1363" s="1">
        <v>12128</v>
      </c>
      <c r="C1363" s="1">
        <v>10308</v>
      </c>
      <c r="D1363" s="1">
        <v>1236</v>
      </c>
      <c r="E1363">
        <v>3574</v>
      </c>
      <c r="F1363">
        <v>1856</v>
      </c>
      <c r="G1363">
        <v>2241</v>
      </c>
      <c r="H1363">
        <v>3221</v>
      </c>
    </row>
    <row r="1364" spans="1:8" x14ac:dyDescent="0.3">
      <c r="A1364" s="3">
        <v>45559</v>
      </c>
      <c r="B1364" s="1">
        <v>12624</v>
      </c>
      <c r="C1364" s="1">
        <v>10604</v>
      </c>
      <c r="D1364" s="1">
        <v>1272</v>
      </c>
      <c r="E1364">
        <v>3676</v>
      </c>
      <c r="F1364">
        <v>1909</v>
      </c>
      <c r="G1364">
        <v>2343</v>
      </c>
      <c r="H1364">
        <v>3424</v>
      </c>
    </row>
    <row r="1365" spans="1:8" x14ac:dyDescent="0.3">
      <c r="A1365" s="3">
        <v>45560</v>
      </c>
      <c r="B1365" s="1">
        <v>13824</v>
      </c>
      <c r="C1365" s="1">
        <v>11473</v>
      </c>
      <c r="D1365" s="1">
        <v>1376</v>
      </c>
      <c r="E1365">
        <v>3977</v>
      </c>
      <c r="F1365">
        <v>2066</v>
      </c>
      <c r="G1365">
        <v>2575</v>
      </c>
      <c r="H1365">
        <v>3830</v>
      </c>
    </row>
    <row r="1366" spans="1:8" x14ac:dyDescent="0.3">
      <c r="A1366" s="3">
        <v>45561</v>
      </c>
      <c r="B1366" s="1">
        <v>15572.999999999998</v>
      </c>
      <c r="C1366" s="1">
        <v>12769</v>
      </c>
      <c r="D1366" s="1">
        <v>1532</v>
      </c>
      <c r="E1366">
        <v>4426</v>
      </c>
      <c r="F1366">
        <v>2299</v>
      </c>
      <c r="G1366">
        <v>2914</v>
      </c>
      <c r="H1366">
        <v>4401.9999999999982</v>
      </c>
    </row>
    <row r="1367" spans="1:8" x14ac:dyDescent="0.3">
      <c r="A1367" s="3">
        <v>45562</v>
      </c>
      <c r="B1367" s="1">
        <v>17611</v>
      </c>
      <c r="C1367" s="1">
        <v>14264</v>
      </c>
      <c r="D1367" s="1">
        <v>1711</v>
      </c>
      <c r="E1367">
        <v>4945</v>
      </c>
      <c r="F1367">
        <v>2568</v>
      </c>
      <c r="G1367">
        <v>3308</v>
      </c>
      <c r="H1367">
        <v>5079</v>
      </c>
    </row>
    <row r="1368" spans="1:8" x14ac:dyDescent="0.3">
      <c r="A1368" s="3">
        <v>45563</v>
      </c>
      <c r="B1368" s="1">
        <v>19548</v>
      </c>
      <c r="C1368" s="1">
        <v>15638</v>
      </c>
      <c r="D1368" s="1">
        <v>1876</v>
      </c>
      <c r="E1368">
        <v>5421</v>
      </c>
      <c r="F1368">
        <v>2816</v>
      </c>
      <c r="G1368">
        <v>3687</v>
      </c>
      <c r="H1368">
        <v>5748</v>
      </c>
    </row>
    <row r="1369" spans="1:8" x14ac:dyDescent="0.3">
      <c r="A1369" s="3">
        <v>45564</v>
      </c>
      <c r="B1369" s="1">
        <v>20859</v>
      </c>
      <c r="C1369" s="1">
        <v>16478</v>
      </c>
      <c r="D1369" s="1">
        <v>1977</v>
      </c>
      <c r="E1369">
        <v>5712</v>
      </c>
      <c r="F1369">
        <v>2967</v>
      </c>
      <c r="G1369">
        <v>3951</v>
      </c>
      <c r="H1369">
        <v>6252</v>
      </c>
    </row>
    <row r="1370" spans="1:8" x14ac:dyDescent="0.3">
      <c r="A1370" s="3">
        <v>45565</v>
      </c>
      <c r="B1370" s="1">
        <v>11387</v>
      </c>
      <c r="C1370" s="1">
        <v>8540</v>
      </c>
      <c r="D1370" s="1">
        <v>1024</v>
      </c>
      <c r="E1370">
        <v>2960</v>
      </c>
      <c r="F1370">
        <v>1538</v>
      </c>
      <c r="G1370">
        <v>2191</v>
      </c>
      <c r="H1370">
        <v>3674</v>
      </c>
    </row>
    <row r="1371" spans="1:8" x14ac:dyDescent="0.3">
      <c r="A1371" s="3">
        <v>45566</v>
      </c>
      <c r="B1371" s="1">
        <v>11387</v>
      </c>
      <c r="C1371" s="1">
        <v>8540</v>
      </c>
      <c r="D1371" s="1">
        <v>1878</v>
      </c>
      <c r="E1371">
        <v>683</v>
      </c>
      <c r="F1371">
        <v>2819</v>
      </c>
      <c r="G1371">
        <v>1052</v>
      </c>
      <c r="H1371">
        <v>4955</v>
      </c>
    </row>
    <row r="1372" spans="1:8" x14ac:dyDescent="0.3">
      <c r="A1372" s="3">
        <v>45567</v>
      </c>
      <c r="B1372" s="1">
        <v>11387</v>
      </c>
      <c r="C1372" s="1">
        <v>8540</v>
      </c>
      <c r="D1372" s="1">
        <v>1878</v>
      </c>
      <c r="E1372">
        <v>683</v>
      </c>
      <c r="F1372">
        <v>2819</v>
      </c>
      <c r="G1372">
        <v>1052</v>
      </c>
      <c r="H1372">
        <v>4955</v>
      </c>
    </row>
    <row r="1373" spans="1:8" x14ac:dyDescent="0.3">
      <c r="A1373" s="3">
        <v>45568</v>
      </c>
      <c r="B1373" s="1">
        <v>11387</v>
      </c>
      <c r="C1373" s="1">
        <v>8540</v>
      </c>
      <c r="D1373" s="1">
        <v>1878</v>
      </c>
      <c r="E1373">
        <v>683</v>
      </c>
      <c r="F1373">
        <v>2819</v>
      </c>
      <c r="G1373">
        <v>1052</v>
      </c>
      <c r="H1373">
        <v>4955</v>
      </c>
    </row>
    <row r="1374" spans="1:8" x14ac:dyDescent="0.3">
      <c r="A1374" s="3">
        <v>45569</v>
      </c>
      <c r="B1374" s="1">
        <v>12503</v>
      </c>
      <c r="C1374" s="1">
        <v>9252</v>
      </c>
      <c r="D1374" s="1">
        <v>2035</v>
      </c>
      <c r="E1374">
        <v>740</v>
      </c>
      <c r="F1374">
        <v>3054</v>
      </c>
      <c r="G1374">
        <v>1182</v>
      </c>
      <c r="H1374">
        <v>5492</v>
      </c>
    </row>
    <row r="1375" spans="1:8" x14ac:dyDescent="0.3">
      <c r="A1375" s="3">
        <v>45570</v>
      </c>
      <c r="B1375" s="1">
        <v>13547</v>
      </c>
      <c r="C1375" s="1">
        <v>9889</v>
      </c>
      <c r="D1375" s="1">
        <v>2175</v>
      </c>
      <c r="E1375">
        <v>791</v>
      </c>
      <c r="F1375">
        <v>3264</v>
      </c>
      <c r="G1375">
        <v>1309</v>
      </c>
      <c r="H1375">
        <v>6008</v>
      </c>
    </row>
    <row r="1376" spans="1:8" x14ac:dyDescent="0.3">
      <c r="A1376" s="3">
        <v>45571</v>
      </c>
      <c r="B1376" s="1">
        <v>14388.999999999998</v>
      </c>
      <c r="C1376" s="1">
        <v>10360</v>
      </c>
      <c r="D1376" s="1">
        <v>2279</v>
      </c>
      <c r="E1376">
        <v>829</v>
      </c>
      <c r="F1376">
        <v>3419</v>
      </c>
      <c r="G1376">
        <v>1421</v>
      </c>
      <c r="H1376">
        <v>6440.9999999999982</v>
      </c>
    </row>
    <row r="1377" spans="1:8" x14ac:dyDescent="0.3">
      <c r="A1377" s="3">
        <v>45572</v>
      </c>
      <c r="B1377" s="1">
        <v>14946</v>
      </c>
      <c r="C1377" s="1">
        <v>10611</v>
      </c>
      <c r="D1377" s="1">
        <v>2334</v>
      </c>
      <c r="E1377">
        <v>849</v>
      </c>
      <c r="F1377">
        <v>3502</v>
      </c>
      <c r="G1377">
        <v>1507</v>
      </c>
      <c r="H1377">
        <v>6754</v>
      </c>
    </row>
    <row r="1378" spans="1:8" x14ac:dyDescent="0.3">
      <c r="A1378" s="3">
        <v>45573</v>
      </c>
      <c r="B1378" s="1">
        <v>15169.999999999998</v>
      </c>
      <c r="C1378" s="1">
        <v>10619</v>
      </c>
      <c r="D1378" s="1">
        <v>2336</v>
      </c>
      <c r="E1378">
        <v>850</v>
      </c>
      <c r="F1378">
        <v>3505</v>
      </c>
      <c r="G1378">
        <v>1561</v>
      </c>
      <c r="H1378">
        <v>6917.9999999999982</v>
      </c>
    </row>
    <row r="1379" spans="1:8" x14ac:dyDescent="0.3">
      <c r="A1379" s="3">
        <v>45574</v>
      </c>
      <c r="B1379" s="1">
        <v>15047</v>
      </c>
      <c r="C1379" s="1">
        <v>10382</v>
      </c>
      <c r="D1379" s="1">
        <v>2284</v>
      </c>
      <c r="E1379">
        <v>830</v>
      </c>
      <c r="F1379">
        <v>3427</v>
      </c>
      <c r="G1379">
        <v>1581</v>
      </c>
      <c r="H1379">
        <v>6925</v>
      </c>
    </row>
    <row r="1380" spans="1:8" x14ac:dyDescent="0.3">
      <c r="A1380" s="3">
        <v>45575</v>
      </c>
      <c r="B1380" s="1">
        <v>14594</v>
      </c>
      <c r="C1380" s="1">
        <v>9923</v>
      </c>
      <c r="D1380" s="1">
        <v>2183</v>
      </c>
      <c r="E1380">
        <v>794</v>
      </c>
      <c r="F1380">
        <v>3275</v>
      </c>
      <c r="G1380">
        <v>1563</v>
      </c>
      <c r="H1380">
        <v>6779</v>
      </c>
    </row>
    <row r="1381" spans="1:8" x14ac:dyDescent="0.3">
      <c r="A1381" s="3">
        <v>45576</v>
      </c>
      <c r="B1381" s="1">
        <v>13847.999999999998</v>
      </c>
      <c r="C1381" s="1">
        <v>9278</v>
      </c>
      <c r="D1381" s="1">
        <v>2041</v>
      </c>
      <c r="E1381">
        <v>742</v>
      </c>
      <c r="F1381">
        <v>3062</v>
      </c>
      <c r="G1381">
        <v>1513</v>
      </c>
      <c r="H1381">
        <v>6489.9999999999982</v>
      </c>
    </row>
    <row r="1382" spans="1:8" x14ac:dyDescent="0.3">
      <c r="A1382" s="3">
        <v>45577</v>
      </c>
      <c r="B1382" s="1">
        <v>12868</v>
      </c>
      <c r="C1382" s="1">
        <v>8492</v>
      </c>
      <c r="D1382" s="1">
        <v>1868</v>
      </c>
      <c r="E1382">
        <v>680</v>
      </c>
      <c r="F1382">
        <v>2803</v>
      </c>
      <c r="G1382">
        <v>1433</v>
      </c>
      <c r="H1382">
        <v>6084</v>
      </c>
    </row>
    <row r="1383" spans="1:8" x14ac:dyDescent="0.3">
      <c r="A1383" s="3">
        <v>45578</v>
      </c>
      <c r="B1383" s="1">
        <v>11727</v>
      </c>
      <c r="C1383" s="1">
        <v>7622</v>
      </c>
      <c r="D1383" s="1">
        <v>1676</v>
      </c>
      <c r="E1383">
        <v>610</v>
      </c>
      <c r="F1383">
        <v>2516</v>
      </c>
      <c r="G1383">
        <v>1330</v>
      </c>
      <c r="H1383">
        <v>5595</v>
      </c>
    </row>
    <row r="1384" spans="1:8" x14ac:dyDescent="0.3">
      <c r="A1384" s="3">
        <v>45579</v>
      </c>
      <c r="B1384" s="1">
        <v>10504</v>
      </c>
      <c r="C1384" s="1">
        <v>6722</v>
      </c>
      <c r="D1384" s="1">
        <v>1478</v>
      </c>
      <c r="E1384">
        <v>538</v>
      </c>
      <c r="F1384">
        <v>2219</v>
      </c>
      <c r="G1384">
        <v>1213</v>
      </c>
      <c r="H1384">
        <v>5056</v>
      </c>
    </row>
    <row r="1385" spans="1:8" x14ac:dyDescent="0.3">
      <c r="A1385" s="3">
        <v>45580</v>
      </c>
      <c r="B1385" s="1">
        <v>9288</v>
      </c>
      <c r="C1385" s="1">
        <v>5851</v>
      </c>
      <c r="D1385" s="1">
        <v>1287</v>
      </c>
      <c r="E1385">
        <v>468</v>
      </c>
      <c r="F1385">
        <v>1931</v>
      </c>
      <c r="G1385">
        <v>1093</v>
      </c>
      <c r="H1385">
        <v>4509</v>
      </c>
    </row>
    <row r="1386" spans="1:8" x14ac:dyDescent="0.3">
      <c r="A1386" s="3">
        <v>45581</v>
      </c>
      <c r="B1386" s="1">
        <v>8161</v>
      </c>
      <c r="C1386" s="1">
        <v>5059</v>
      </c>
      <c r="D1386" s="1">
        <v>1112</v>
      </c>
      <c r="E1386">
        <v>405</v>
      </c>
      <c r="F1386">
        <v>1670</v>
      </c>
      <c r="G1386">
        <v>977</v>
      </c>
      <c r="H1386">
        <v>3997</v>
      </c>
    </row>
    <row r="1387" spans="1:8" x14ac:dyDescent="0.3">
      <c r="A1387" s="3">
        <v>45582</v>
      </c>
      <c r="B1387" s="1">
        <v>7206</v>
      </c>
      <c r="C1387" s="1">
        <v>4395</v>
      </c>
      <c r="D1387" s="1">
        <v>966</v>
      </c>
      <c r="E1387">
        <v>352</v>
      </c>
      <c r="F1387">
        <v>1451</v>
      </c>
      <c r="G1387">
        <v>877</v>
      </c>
      <c r="H1387">
        <v>3560</v>
      </c>
    </row>
    <row r="1388" spans="1:8" x14ac:dyDescent="0.3">
      <c r="A1388" s="3">
        <v>45583</v>
      </c>
      <c r="B1388" s="1">
        <v>6491</v>
      </c>
      <c r="C1388" s="1">
        <v>3894</v>
      </c>
      <c r="D1388" s="1">
        <v>856</v>
      </c>
      <c r="E1388">
        <v>312</v>
      </c>
      <c r="F1388">
        <v>1286</v>
      </c>
      <c r="G1388">
        <v>804</v>
      </c>
      <c r="H1388">
        <v>3233</v>
      </c>
    </row>
    <row r="1389" spans="1:8" x14ac:dyDescent="0.3">
      <c r="A1389" s="3">
        <v>45584</v>
      </c>
      <c r="B1389" s="1">
        <v>6071</v>
      </c>
      <c r="C1389" s="1">
        <v>3581</v>
      </c>
      <c r="D1389" s="1">
        <v>787</v>
      </c>
      <c r="E1389">
        <v>286</v>
      </c>
      <c r="F1389">
        <v>1183</v>
      </c>
      <c r="G1389">
        <v>765</v>
      </c>
      <c r="H1389">
        <v>3050</v>
      </c>
    </row>
    <row r="1390" spans="1:8" x14ac:dyDescent="0.3">
      <c r="A1390" s="3">
        <v>45585</v>
      </c>
      <c r="B1390" s="1">
        <v>5982</v>
      </c>
      <c r="C1390" s="1">
        <v>3469</v>
      </c>
      <c r="D1390" s="1">
        <v>763</v>
      </c>
      <c r="E1390">
        <v>278</v>
      </c>
      <c r="F1390">
        <v>1145</v>
      </c>
      <c r="G1390">
        <v>766</v>
      </c>
      <c r="H1390">
        <v>3030</v>
      </c>
    </row>
    <row r="1391" spans="1:8" x14ac:dyDescent="0.3">
      <c r="A1391" s="3">
        <v>45586</v>
      </c>
      <c r="B1391" s="1">
        <v>6234</v>
      </c>
      <c r="C1391" s="1">
        <v>3553</v>
      </c>
      <c r="D1391" s="1">
        <v>781</v>
      </c>
      <c r="E1391">
        <v>284</v>
      </c>
      <c r="F1391">
        <v>1173</v>
      </c>
      <c r="G1391">
        <v>812</v>
      </c>
      <c r="H1391">
        <v>3184</v>
      </c>
    </row>
    <row r="1392" spans="1:8" x14ac:dyDescent="0.3">
      <c r="A1392" s="3">
        <v>45587</v>
      </c>
      <c r="B1392" s="1">
        <v>6806.9999999999991</v>
      </c>
      <c r="C1392" s="1">
        <v>3811</v>
      </c>
      <c r="D1392" s="1">
        <v>838</v>
      </c>
      <c r="E1392">
        <v>305</v>
      </c>
      <c r="F1392">
        <v>1258</v>
      </c>
      <c r="G1392">
        <v>901</v>
      </c>
      <c r="H1392">
        <v>3504.9999999999991</v>
      </c>
    </row>
    <row r="1393" spans="1:8" x14ac:dyDescent="0.3">
      <c r="A1393" s="3">
        <v>45588</v>
      </c>
      <c r="B1393" s="1">
        <v>7648.9999999999991</v>
      </c>
      <c r="C1393" s="1">
        <v>4206</v>
      </c>
      <c r="D1393" s="1">
        <v>925</v>
      </c>
      <c r="E1393">
        <v>336</v>
      </c>
      <c r="F1393">
        <v>1389</v>
      </c>
      <c r="G1393">
        <v>1028</v>
      </c>
      <c r="H1393">
        <v>3970.9999999999991</v>
      </c>
    </row>
    <row r="1394" spans="1:8" x14ac:dyDescent="0.3">
      <c r="A1394" s="3">
        <v>45589</v>
      </c>
      <c r="B1394" s="1">
        <v>8666</v>
      </c>
      <c r="C1394" s="1">
        <v>4852</v>
      </c>
      <c r="D1394" s="1">
        <v>1067</v>
      </c>
      <c r="E1394">
        <v>388</v>
      </c>
      <c r="F1394">
        <v>1602</v>
      </c>
      <c r="G1394">
        <v>1147</v>
      </c>
      <c r="H1394">
        <v>4462</v>
      </c>
    </row>
    <row r="1395" spans="1:8" x14ac:dyDescent="0.3">
      <c r="A1395" s="3">
        <v>45590</v>
      </c>
      <c r="B1395" s="1">
        <v>9721</v>
      </c>
      <c r="C1395" s="1">
        <v>5540</v>
      </c>
      <c r="D1395" s="1">
        <v>1218</v>
      </c>
      <c r="E1395">
        <v>443</v>
      </c>
      <c r="F1395">
        <v>1829</v>
      </c>
      <c r="G1395">
        <v>1266</v>
      </c>
      <c r="H1395">
        <v>4965</v>
      </c>
    </row>
    <row r="1396" spans="1:8" x14ac:dyDescent="0.3">
      <c r="A1396" s="3">
        <v>45591</v>
      </c>
      <c r="B1396" s="1">
        <v>10629</v>
      </c>
      <c r="C1396" s="1">
        <v>6164</v>
      </c>
      <c r="D1396" s="1">
        <v>1356</v>
      </c>
      <c r="E1396">
        <v>493</v>
      </c>
      <c r="F1396">
        <v>2035</v>
      </c>
      <c r="G1396">
        <v>1362</v>
      </c>
      <c r="H1396">
        <v>5383</v>
      </c>
    </row>
    <row r="1397" spans="1:8" x14ac:dyDescent="0.3">
      <c r="A1397" s="3">
        <v>45592</v>
      </c>
      <c r="B1397" s="1">
        <v>11149</v>
      </c>
      <c r="C1397" s="1">
        <v>6577</v>
      </c>
      <c r="D1397" s="1">
        <v>1446</v>
      </c>
      <c r="E1397">
        <v>526</v>
      </c>
      <c r="F1397">
        <v>2171</v>
      </c>
      <c r="G1397">
        <v>1406</v>
      </c>
      <c r="H1397">
        <v>5600</v>
      </c>
    </row>
    <row r="1398" spans="1:8" x14ac:dyDescent="0.3">
      <c r="A1398" s="3">
        <v>45593</v>
      </c>
      <c r="B1398" s="1">
        <v>10984</v>
      </c>
      <c r="C1398" s="1">
        <v>6590</v>
      </c>
      <c r="D1398" s="1">
        <v>1449</v>
      </c>
      <c r="E1398">
        <v>527</v>
      </c>
      <c r="F1398">
        <v>2176</v>
      </c>
      <c r="G1398">
        <v>1361</v>
      </c>
      <c r="H1398">
        <v>5471</v>
      </c>
    </row>
    <row r="1399" spans="1:8" x14ac:dyDescent="0.3">
      <c r="A1399" s="3">
        <v>45594</v>
      </c>
      <c r="B1399" s="1">
        <v>9771</v>
      </c>
      <c r="C1399" s="1">
        <v>5960</v>
      </c>
      <c r="D1399" s="1">
        <v>1311</v>
      </c>
      <c r="E1399">
        <v>477</v>
      </c>
      <c r="F1399">
        <v>1967</v>
      </c>
      <c r="G1399">
        <v>1190</v>
      </c>
      <c r="H1399">
        <v>4826</v>
      </c>
    </row>
    <row r="1400" spans="1:8" x14ac:dyDescent="0.3">
      <c r="A1400" s="3">
        <v>45595</v>
      </c>
      <c r="B1400" s="1">
        <v>5480</v>
      </c>
      <c r="C1400" s="1">
        <v>4389</v>
      </c>
      <c r="D1400" s="1">
        <v>965</v>
      </c>
      <c r="E1400">
        <v>351</v>
      </c>
      <c r="F1400">
        <v>1449</v>
      </c>
      <c r="G1400">
        <v>447</v>
      </c>
      <c r="H1400">
        <v>2268</v>
      </c>
    </row>
    <row r="1401" spans="1:8" x14ac:dyDescent="0.3">
      <c r="A1401" s="3">
        <v>45596</v>
      </c>
      <c r="B1401" s="1">
        <v>1200</v>
      </c>
      <c r="C1401" s="1">
        <v>800</v>
      </c>
      <c r="D1401" s="1">
        <v>176</v>
      </c>
      <c r="E1401">
        <v>64</v>
      </c>
      <c r="F1401">
        <v>264</v>
      </c>
      <c r="G1401">
        <v>132</v>
      </c>
      <c r="H1401">
        <v>564</v>
      </c>
    </row>
    <row r="1402" spans="1:8" x14ac:dyDescent="0.3">
      <c r="A1402" s="3">
        <v>45597</v>
      </c>
      <c r="B1402" s="1">
        <v>1300</v>
      </c>
      <c r="C1402" s="1">
        <v>896</v>
      </c>
      <c r="D1402" s="1">
        <v>170</v>
      </c>
      <c r="E1402">
        <v>173</v>
      </c>
      <c r="F1402">
        <v>234</v>
      </c>
      <c r="G1402">
        <v>187</v>
      </c>
      <c r="H1402">
        <v>536</v>
      </c>
    </row>
    <row r="1403" spans="1:8" x14ac:dyDescent="0.3">
      <c r="A1403" s="3">
        <v>45598</v>
      </c>
      <c r="B1403" s="1">
        <v>1350</v>
      </c>
      <c r="C1403" s="1">
        <v>942</v>
      </c>
      <c r="D1403" s="1">
        <v>178</v>
      </c>
      <c r="E1403">
        <v>182</v>
      </c>
      <c r="F1403">
        <v>246</v>
      </c>
      <c r="G1403">
        <v>193</v>
      </c>
      <c r="H1403">
        <v>551</v>
      </c>
    </row>
    <row r="1404" spans="1:8" x14ac:dyDescent="0.3">
      <c r="A1404" s="3">
        <v>45599</v>
      </c>
      <c r="B1404" s="1">
        <v>1300</v>
      </c>
      <c r="C1404" s="1">
        <v>858</v>
      </c>
      <c r="D1404" s="1">
        <v>163</v>
      </c>
      <c r="E1404">
        <v>166</v>
      </c>
      <c r="F1404">
        <v>224</v>
      </c>
      <c r="G1404">
        <v>192</v>
      </c>
      <c r="H1404">
        <v>555</v>
      </c>
    </row>
    <row r="1405" spans="1:8" x14ac:dyDescent="0.3">
      <c r="A1405" s="3">
        <v>45600</v>
      </c>
      <c r="B1405" s="1">
        <v>1050</v>
      </c>
      <c r="C1405" s="1">
        <v>703</v>
      </c>
      <c r="D1405" s="1">
        <v>133</v>
      </c>
      <c r="E1405">
        <v>136</v>
      </c>
      <c r="F1405">
        <v>184</v>
      </c>
      <c r="G1405">
        <v>153</v>
      </c>
      <c r="H1405">
        <v>444</v>
      </c>
    </row>
    <row r="1406" spans="1:8" x14ac:dyDescent="0.3">
      <c r="A1406" s="3">
        <v>45601</v>
      </c>
      <c r="B1406" s="1">
        <v>900</v>
      </c>
      <c r="C1406" s="1">
        <v>612</v>
      </c>
      <c r="D1406" s="1">
        <v>116</v>
      </c>
      <c r="E1406">
        <v>118</v>
      </c>
      <c r="F1406">
        <v>160</v>
      </c>
      <c r="G1406">
        <v>131</v>
      </c>
      <c r="H1406">
        <v>375</v>
      </c>
    </row>
    <row r="1407" spans="1:8" x14ac:dyDescent="0.3">
      <c r="A1407" s="3">
        <v>45602</v>
      </c>
      <c r="B1407" s="1">
        <v>900</v>
      </c>
      <c r="C1407" s="1">
        <v>621</v>
      </c>
      <c r="D1407" s="1">
        <v>117</v>
      </c>
      <c r="E1407">
        <v>120</v>
      </c>
      <c r="F1407">
        <v>162</v>
      </c>
      <c r="G1407">
        <v>129</v>
      </c>
      <c r="H1407">
        <v>372</v>
      </c>
    </row>
    <row r="1408" spans="1:8" x14ac:dyDescent="0.3">
      <c r="A1408" s="3">
        <v>45603</v>
      </c>
      <c r="B1408" s="1">
        <v>1100</v>
      </c>
      <c r="C1408" s="1">
        <v>770</v>
      </c>
      <c r="D1408" s="1">
        <v>146</v>
      </c>
      <c r="E1408">
        <v>149</v>
      </c>
      <c r="F1408">
        <v>201</v>
      </c>
      <c r="G1408">
        <v>156</v>
      </c>
      <c r="H1408">
        <v>448</v>
      </c>
    </row>
    <row r="1409" spans="1:8" x14ac:dyDescent="0.3">
      <c r="A1409" s="3">
        <v>45604</v>
      </c>
      <c r="B1409" s="1">
        <v>1150</v>
      </c>
      <c r="C1409" s="1">
        <v>816</v>
      </c>
      <c r="D1409" s="1">
        <v>155</v>
      </c>
      <c r="E1409">
        <v>158</v>
      </c>
      <c r="F1409">
        <v>213</v>
      </c>
      <c r="G1409">
        <v>161</v>
      </c>
      <c r="H1409">
        <v>463</v>
      </c>
    </row>
    <row r="1410" spans="1:8" x14ac:dyDescent="0.3">
      <c r="A1410" s="3">
        <v>45605</v>
      </c>
      <c r="B1410" s="1">
        <v>1100</v>
      </c>
      <c r="C1410" s="1">
        <v>792</v>
      </c>
      <c r="D1410" s="1">
        <v>150</v>
      </c>
      <c r="E1410">
        <v>153</v>
      </c>
      <c r="F1410">
        <v>207</v>
      </c>
      <c r="G1410">
        <v>153</v>
      </c>
      <c r="H1410">
        <v>437</v>
      </c>
    </row>
    <row r="1411" spans="1:8" x14ac:dyDescent="0.3">
      <c r="A1411" s="3">
        <v>45606</v>
      </c>
      <c r="B1411" s="1">
        <v>1100</v>
      </c>
      <c r="C1411" s="1">
        <v>803</v>
      </c>
      <c r="D1411" s="1">
        <v>152</v>
      </c>
      <c r="E1411">
        <v>155</v>
      </c>
      <c r="F1411">
        <v>210</v>
      </c>
      <c r="G1411">
        <v>151</v>
      </c>
      <c r="H1411">
        <v>432</v>
      </c>
    </row>
    <row r="1412" spans="1:8" x14ac:dyDescent="0.3">
      <c r="A1412" s="3">
        <v>45607</v>
      </c>
      <c r="B1412" s="1">
        <v>1200</v>
      </c>
      <c r="C1412" s="1">
        <v>888</v>
      </c>
      <c r="D1412" s="1">
        <v>168</v>
      </c>
      <c r="E1412">
        <v>172</v>
      </c>
      <c r="F1412">
        <v>232</v>
      </c>
      <c r="G1412">
        <v>163</v>
      </c>
      <c r="H1412">
        <v>465</v>
      </c>
    </row>
    <row r="1413" spans="1:8" x14ac:dyDescent="0.3">
      <c r="A1413" s="3">
        <v>45608</v>
      </c>
      <c r="B1413" s="1">
        <v>1350</v>
      </c>
      <c r="C1413" s="1">
        <v>1012</v>
      </c>
      <c r="D1413" s="1">
        <v>192</v>
      </c>
      <c r="E1413">
        <v>196</v>
      </c>
      <c r="F1413">
        <v>264</v>
      </c>
      <c r="G1413">
        <v>181</v>
      </c>
      <c r="H1413">
        <v>517</v>
      </c>
    </row>
    <row r="1414" spans="1:8" x14ac:dyDescent="0.3">
      <c r="A1414" s="3">
        <v>45609</v>
      </c>
      <c r="B1414" s="1">
        <v>1400</v>
      </c>
      <c r="C1414" s="1">
        <v>1064</v>
      </c>
      <c r="D1414" s="1">
        <v>202</v>
      </c>
      <c r="E1414">
        <v>206</v>
      </c>
      <c r="F1414">
        <v>277</v>
      </c>
      <c r="G1414">
        <v>186</v>
      </c>
      <c r="H1414">
        <v>529</v>
      </c>
    </row>
    <row r="1415" spans="1:8" x14ac:dyDescent="0.3">
      <c r="A1415" s="3">
        <v>45610</v>
      </c>
      <c r="B1415" s="1">
        <v>1300</v>
      </c>
      <c r="C1415" s="1">
        <v>1001</v>
      </c>
      <c r="D1415" s="1">
        <v>190</v>
      </c>
      <c r="E1415">
        <v>194</v>
      </c>
      <c r="F1415">
        <v>261</v>
      </c>
      <c r="G1415">
        <v>170</v>
      </c>
      <c r="H1415">
        <v>485</v>
      </c>
    </row>
    <row r="1416" spans="1:8" x14ac:dyDescent="0.3">
      <c r="A1416" s="3">
        <v>45611</v>
      </c>
      <c r="B1416" s="1">
        <v>1000</v>
      </c>
      <c r="C1416" s="1">
        <v>780</v>
      </c>
      <c r="D1416" s="1">
        <v>148</v>
      </c>
      <c r="E1416">
        <v>151</v>
      </c>
      <c r="F1416">
        <v>203</v>
      </c>
      <c r="G1416">
        <v>130</v>
      </c>
      <c r="H1416">
        <v>368</v>
      </c>
    </row>
    <row r="1417" spans="1:8" x14ac:dyDescent="0.3">
      <c r="A1417" s="3">
        <v>45612</v>
      </c>
      <c r="B1417" s="1">
        <v>800</v>
      </c>
      <c r="C1417" s="1">
        <v>632</v>
      </c>
      <c r="D1417" s="1">
        <v>120</v>
      </c>
      <c r="E1417">
        <v>122</v>
      </c>
      <c r="F1417">
        <v>165</v>
      </c>
      <c r="G1417">
        <v>103</v>
      </c>
      <c r="H1417">
        <v>290</v>
      </c>
    </row>
    <row r="1418" spans="1:8" x14ac:dyDescent="0.3">
      <c r="A1418" s="3">
        <v>45613</v>
      </c>
      <c r="B1418" s="1">
        <v>700</v>
      </c>
      <c r="C1418" s="1">
        <v>560</v>
      </c>
      <c r="D1418" s="1">
        <v>106</v>
      </c>
      <c r="E1418">
        <v>108</v>
      </c>
      <c r="F1418">
        <v>146</v>
      </c>
      <c r="G1418">
        <v>89</v>
      </c>
      <c r="H1418">
        <v>251</v>
      </c>
    </row>
    <row r="1419" spans="1:8" x14ac:dyDescent="0.3">
      <c r="A1419" s="3">
        <v>45614</v>
      </c>
      <c r="B1419" s="1">
        <v>700</v>
      </c>
      <c r="C1419" s="1">
        <v>567</v>
      </c>
      <c r="D1419" s="1">
        <v>107</v>
      </c>
      <c r="E1419">
        <v>110</v>
      </c>
      <c r="F1419">
        <v>148</v>
      </c>
      <c r="G1419">
        <v>87</v>
      </c>
      <c r="H1419">
        <v>248</v>
      </c>
    </row>
    <row r="1420" spans="1:8" x14ac:dyDescent="0.3">
      <c r="A1420" s="3">
        <v>45615</v>
      </c>
      <c r="B1420" s="1">
        <v>800</v>
      </c>
      <c r="C1420" s="1">
        <v>656</v>
      </c>
      <c r="D1420" s="1">
        <v>124</v>
      </c>
      <c r="E1420">
        <v>127</v>
      </c>
      <c r="F1420">
        <v>171</v>
      </c>
      <c r="G1420">
        <v>99</v>
      </c>
      <c r="H1420">
        <v>279</v>
      </c>
    </row>
    <row r="1421" spans="1:8" x14ac:dyDescent="0.3">
      <c r="A1421" s="3">
        <v>45616</v>
      </c>
      <c r="B1421" s="1">
        <v>800</v>
      </c>
      <c r="C1421" s="1">
        <v>664</v>
      </c>
      <c r="D1421" s="1">
        <v>126</v>
      </c>
      <c r="E1421">
        <v>128</v>
      </c>
      <c r="F1421">
        <v>173</v>
      </c>
      <c r="G1421">
        <v>98</v>
      </c>
      <c r="H1421">
        <v>275</v>
      </c>
    </row>
    <row r="1422" spans="1:8" x14ac:dyDescent="0.3">
      <c r="A1422" s="3">
        <v>45617</v>
      </c>
      <c r="B1422" s="1">
        <v>700</v>
      </c>
      <c r="C1422" s="1">
        <v>588</v>
      </c>
      <c r="D1422" s="1">
        <v>111</v>
      </c>
      <c r="E1422">
        <v>114</v>
      </c>
      <c r="F1422">
        <v>154</v>
      </c>
      <c r="G1422">
        <v>84</v>
      </c>
      <c r="H1422">
        <v>237</v>
      </c>
    </row>
    <row r="1423" spans="1:8" x14ac:dyDescent="0.3">
      <c r="A1423" s="3">
        <v>45618</v>
      </c>
      <c r="B1423" s="1">
        <v>700</v>
      </c>
      <c r="C1423" s="1">
        <v>595</v>
      </c>
      <c r="D1423" s="1">
        <v>113</v>
      </c>
      <c r="E1423">
        <v>115</v>
      </c>
      <c r="F1423">
        <v>155</v>
      </c>
      <c r="G1423">
        <v>83</v>
      </c>
      <c r="H1423">
        <v>234</v>
      </c>
    </row>
    <row r="1424" spans="1:8" x14ac:dyDescent="0.3">
      <c r="A1424" s="3">
        <v>45619</v>
      </c>
      <c r="B1424" s="1">
        <v>900</v>
      </c>
      <c r="C1424" s="1">
        <v>774</v>
      </c>
      <c r="D1424" s="1">
        <v>147</v>
      </c>
      <c r="E1424">
        <v>150</v>
      </c>
      <c r="F1424">
        <v>202</v>
      </c>
      <c r="G1424">
        <v>105</v>
      </c>
      <c r="H1424">
        <v>296</v>
      </c>
    </row>
    <row r="1425" spans="1:8" x14ac:dyDescent="0.3">
      <c r="A1425" s="3">
        <v>45620</v>
      </c>
      <c r="B1425" s="1">
        <v>1100</v>
      </c>
      <c r="C1425" s="1">
        <v>957</v>
      </c>
      <c r="D1425" s="1">
        <v>181</v>
      </c>
      <c r="E1425">
        <v>185</v>
      </c>
      <c r="F1425">
        <v>250</v>
      </c>
      <c r="G1425">
        <v>127</v>
      </c>
      <c r="H1425">
        <v>357</v>
      </c>
    </row>
    <row r="1426" spans="1:8" x14ac:dyDescent="0.3">
      <c r="A1426" s="3">
        <v>45621</v>
      </c>
      <c r="B1426" s="1">
        <v>1100</v>
      </c>
      <c r="C1426" s="1">
        <v>968</v>
      </c>
      <c r="D1426" s="1">
        <v>183</v>
      </c>
      <c r="E1426">
        <v>187</v>
      </c>
      <c r="F1426">
        <v>253</v>
      </c>
      <c r="G1426">
        <v>126</v>
      </c>
      <c r="H1426">
        <v>351</v>
      </c>
    </row>
    <row r="1427" spans="1:8" x14ac:dyDescent="0.3">
      <c r="A1427" s="3">
        <v>45622</v>
      </c>
      <c r="B1427" s="1">
        <v>900</v>
      </c>
      <c r="C1427" s="1">
        <v>801</v>
      </c>
      <c r="D1427" s="1">
        <v>152</v>
      </c>
      <c r="E1427">
        <v>155</v>
      </c>
      <c r="F1427">
        <v>209</v>
      </c>
      <c r="G1427">
        <v>101</v>
      </c>
      <c r="H1427">
        <v>283</v>
      </c>
    </row>
    <row r="1428" spans="1:8" x14ac:dyDescent="0.3">
      <c r="A1428" s="3">
        <v>45623</v>
      </c>
      <c r="B1428" s="1">
        <v>750</v>
      </c>
      <c r="C1428" s="1">
        <v>660</v>
      </c>
      <c r="D1428" s="1">
        <v>125</v>
      </c>
      <c r="E1428">
        <v>128</v>
      </c>
      <c r="F1428">
        <v>172</v>
      </c>
      <c r="G1428">
        <v>85</v>
      </c>
      <c r="H1428">
        <v>240</v>
      </c>
    </row>
    <row r="1429" spans="1:8" x14ac:dyDescent="0.3">
      <c r="A1429" s="3">
        <v>45624</v>
      </c>
      <c r="B1429" s="1">
        <v>800</v>
      </c>
      <c r="C1429" s="1">
        <v>696</v>
      </c>
      <c r="D1429" s="1">
        <v>132</v>
      </c>
      <c r="E1429">
        <v>134</v>
      </c>
      <c r="F1429">
        <v>182</v>
      </c>
      <c r="G1429">
        <v>93</v>
      </c>
      <c r="H1429">
        <v>259</v>
      </c>
    </row>
    <row r="1430" spans="1:8" x14ac:dyDescent="0.3">
      <c r="A1430" s="3">
        <v>45625</v>
      </c>
      <c r="B1430" s="1">
        <v>700</v>
      </c>
      <c r="C1430" s="1">
        <v>602</v>
      </c>
      <c r="D1430" s="1">
        <v>114</v>
      </c>
      <c r="E1430">
        <v>116</v>
      </c>
      <c r="F1430">
        <v>157</v>
      </c>
      <c r="G1430">
        <v>82</v>
      </c>
      <c r="H1430">
        <v>231</v>
      </c>
    </row>
    <row r="1431" spans="1:8" x14ac:dyDescent="0.3">
      <c r="A1431" s="3">
        <v>45626</v>
      </c>
      <c r="B1431" s="1">
        <v>800</v>
      </c>
      <c r="C1431" s="1">
        <v>680</v>
      </c>
      <c r="D1431" s="1">
        <v>129</v>
      </c>
      <c r="E1431">
        <v>132</v>
      </c>
      <c r="F1431">
        <v>177</v>
      </c>
      <c r="G1431">
        <v>95</v>
      </c>
      <c r="H1431">
        <v>267</v>
      </c>
    </row>
    <row r="1432" spans="1:8" x14ac:dyDescent="0.3">
      <c r="A1432" s="3">
        <v>45627</v>
      </c>
      <c r="B1432" s="1">
        <v>1030</v>
      </c>
      <c r="C1432" s="1">
        <v>865</v>
      </c>
      <c r="D1432" s="1">
        <v>285</v>
      </c>
      <c r="E1432">
        <v>75</v>
      </c>
      <c r="F1432">
        <v>234</v>
      </c>
      <c r="G1432">
        <v>78</v>
      </c>
      <c r="H1432">
        <v>358</v>
      </c>
    </row>
    <row r="1433" spans="1:8" x14ac:dyDescent="0.3">
      <c r="A1433" s="3">
        <v>45628</v>
      </c>
      <c r="B1433" s="1">
        <v>1200</v>
      </c>
      <c r="C1433" s="1">
        <v>996</v>
      </c>
      <c r="D1433" s="1">
        <v>328</v>
      </c>
      <c r="E1433">
        <v>86</v>
      </c>
      <c r="F1433">
        <v>270</v>
      </c>
      <c r="G1433">
        <v>94</v>
      </c>
      <c r="H1433">
        <v>422</v>
      </c>
    </row>
    <row r="1434" spans="1:8" x14ac:dyDescent="0.3">
      <c r="A1434" s="3">
        <v>45629</v>
      </c>
      <c r="B1434" s="1">
        <v>1350</v>
      </c>
      <c r="C1434" s="1">
        <v>1107</v>
      </c>
      <c r="D1434" s="1">
        <v>365</v>
      </c>
      <c r="E1434">
        <v>96</v>
      </c>
      <c r="F1434">
        <v>300</v>
      </c>
      <c r="G1434">
        <v>107</v>
      </c>
      <c r="H1434">
        <v>482</v>
      </c>
    </row>
    <row r="1435" spans="1:8" x14ac:dyDescent="0.3">
      <c r="A1435" s="3">
        <v>45630</v>
      </c>
      <c r="B1435" s="1">
        <v>1470</v>
      </c>
      <c r="C1435" s="1">
        <v>1190</v>
      </c>
      <c r="D1435" s="1">
        <v>392</v>
      </c>
      <c r="E1435">
        <v>103</v>
      </c>
      <c r="F1435">
        <v>322</v>
      </c>
      <c r="G1435">
        <v>121</v>
      </c>
      <c r="H1435">
        <v>532</v>
      </c>
    </row>
    <row r="1436" spans="1:8" x14ac:dyDescent="0.3">
      <c r="A1436" s="3">
        <v>45631</v>
      </c>
      <c r="B1436" s="1">
        <v>1550</v>
      </c>
      <c r="C1436" s="1">
        <v>1240</v>
      </c>
      <c r="D1436" s="1">
        <v>409</v>
      </c>
      <c r="E1436">
        <v>108</v>
      </c>
      <c r="F1436">
        <v>335</v>
      </c>
      <c r="G1436">
        <v>130</v>
      </c>
      <c r="H1436">
        <v>568</v>
      </c>
    </row>
    <row r="1437" spans="1:8" x14ac:dyDescent="0.3">
      <c r="A1437" s="3">
        <v>45632</v>
      </c>
      <c r="B1437" s="1">
        <v>1590</v>
      </c>
      <c r="C1437" s="1">
        <v>1256</v>
      </c>
      <c r="D1437" s="1">
        <v>414</v>
      </c>
      <c r="E1437">
        <v>109</v>
      </c>
      <c r="F1437">
        <v>340</v>
      </c>
      <c r="G1437">
        <v>137</v>
      </c>
      <c r="H1437">
        <v>590</v>
      </c>
    </row>
    <row r="1438" spans="1:8" x14ac:dyDescent="0.3">
      <c r="A1438" s="3">
        <v>45633</v>
      </c>
      <c r="B1438" s="1">
        <v>1600</v>
      </c>
      <c r="C1438" s="1">
        <v>1248</v>
      </c>
      <c r="D1438" s="1">
        <v>411</v>
      </c>
      <c r="E1438">
        <v>108</v>
      </c>
      <c r="F1438">
        <v>338</v>
      </c>
      <c r="G1438">
        <v>142</v>
      </c>
      <c r="H1438">
        <v>601</v>
      </c>
    </row>
    <row r="1439" spans="1:8" x14ac:dyDescent="0.3">
      <c r="A1439" s="3">
        <v>45634</v>
      </c>
      <c r="B1439" s="1">
        <v>1590</v>
      </c>
      <c r="C1439" s="1">
        <v>1224</v>
      </c>
      <c r="D1439" s="1">
        <v>403</v>
      </c>
      <c r="E1439">
        <v>106</v>
      </c>
      <c r="F1439">
        <v>331</v>
      </c>
      <c r="G1439">
        <v>144</v>
      </c>
      <c r="H1439">
        <v>606</v>
      </c>
    </row>
    <row r="1440" spans="1:8" x14ac:dyDescent="0.3">
      <c r="A1440" s="3">
        <v>45635</v>
      </c>
      <c r="B1440" s="1">
        <v>1550</v>
      </c>
      <c r="C1440" s="1">
        <v>1178</v>
      </c>
      <c r="D1440" s="1">
        <v>388</v>
      </c>
      <c r="E1440">
        <v>102</v>
      </c>
      <c r="F1440">
        <v>319</v>
      </c>
      <c r="G1440">
        <v>144</v>
      </c>
      <c r="H1440">
        <v>597</v>
      </c>
    </row>
    <row r="1441" spans="1:8" x14ac:dyDescent="0.3">
      <c r="A1441" s="3">
        <v>45636</v>
      </c>
      <c r="B1441" s="1">
        <v>1470</v>
      </c>
      <c r="C1441" s="1">
        <v>1102</v>
      </c>
      <c r="D1441" s="1">
        <v>363</v>
      </c>
      <c r="E1441">
        <v>96</v>
      </c>
      <c r="F1441">
        <v>298</v>
      </c>
      <c r="G1441">
        <v>139</v>
      </c>
      <c r="H1441">
        <v>574</v>
      </c>
    </row>
    <row r="1442" spans="1:8" x14ac:dyDescent="0.3">
      <c r="A1442" s="3">
        <v>45637</v>
      </c>
      <c r="B1442" s="1">
        <v>1380</v>
      </c>
      <c r="C1442" s="1">
        <v>1021</v>
      </c>
      <c r="D1442" s="1">
        <v>336</v>
      </c>
      <c r="E1442">
        <v>88</v>
      </c>
      <c r="F1442">
        <v>277</v>
      </c>
      <c r="G1442">
        <v>133</v>
      </c>
      <c r="H1442">
        <v>546</v>
      </c>
    </row>
    <row r="1443" spans="1:8" x14ac:dyDescent="0.3">
      <c r="A1443" s="3">
        <v>45638</v>
      </c>
      <c r="B1443" s="1">
        <v>1290</v>
      </c>
      <c r="C1443" s="1">
        <v>941</v>
      </c>
      <c r="D1443" s="1">
        <v>310</v>
      </c>
      <c r="E1443">
        <v>82</v>
      </c>
      <c r="F1443">
        <v>255</v>
      </c>
      <c r="G1443">
        <v>127</v>
      </c>
      <c r="H1443">
        <v>516</v>
      </c>
    </row>
    <row r="1444" spans="1:8" x14ac:dyDescent="0.3">
      <c r="A1444" s="3">
        <v>45639</v>
      </c>
      <c r="B1444" s="1">
        <v>1200</v>
      </c>
      <c r="C1444" s="1">
        <v>864</v>
      </c>
      <c r="D1444" s="1">
        <v>285</v>
      </c>
      <c r="E1444">
        <v>75</v>
      </c>
      <c r="F1444">
        <v>234</v>
      </c>
      <c r="G1444">
        <v>121</v>
      </c>
      <c r="H1444">
        <v>485</v>
      </c>
    </row>
    <row r="1445" spans="1:8" x14ac:dyDescent="0.3">
      <c r="A1445" s="3">
        <v>45640</v>
      </c>
      <c r="B1445" s="1">
        <v>1100</v>
      </c>
      <c r="C1445" s="1">
        <v>781</v>
      </c>
      <c r="D1445" s="1">
        <v>257</v>
      </c>
      <c r="E1445">
        <v>68</v>
      </c>
      <c r="F1445">
        <v>212</v>
      </c>
      <c r="G1445">
        <v>112</v>
      </c>
      <c r="H1445">
        <v>451</v>
      </c>
    </row>
    <row r="1446" spans="1:8" x14ac:dyDescent="0.3">
      <c r="A1446" s="3">
        <v>45641</v>
      </c>
      <c r="B1446" s="1">
        <v>1000</v>
      </c>
      <c r="C1446" s="1">
        <v>700</v>
      </c>
      <c r="D1446" s="1">
        <v>231</v>
      </c>
      <c r="E1446">
        <v>61</v>
      </c>
      <c r="F1446">
        <v>189</v>
      </c>
      <c r="G1446">
        <v>105</v>
      </c>
      <c r="H1446">
        <v>414</v>
      </c>
    </row>
    <row r="1447" spans="1:8" x14ac:dyDescent="0.3">
      <c r="A1447" s="3">
        <v>45642</v>
      </c>
      <c r="B1447" s="1">
        <v>900</v>
      </c>
      <c r="C1447" s="1">
        <v>621</v>
      </c>
      <c r="D1447" s="1">
        <v>204</v>
      </c>
      <c r="E1447">
        <v>54</v>
      </c>
      <c r="F1447">
        <v>169</v>
      </c>
      <c r="G1447">
        <v>95</v>
      </c>
      <c r="H1447">
        <v>378</v>
      </c>
    </row>
    <row r="1448" spans="1:8" x14ac:dyDescent="0.3">
      <c r="A1448" s="3">
        <v>45643</v>
      </c>
      <c r="B1448" s="1">
        <v>800</v>
      </c>
      <c r="C1448" s="1">
        <v>544</v>
      </c>
      <c r="D1448" s="1">
        <v>179</v>
      </c>
      <c r="E1448">
        <v>47</v>
      </c>
      <c r="F1448">
        <v>148</v>
      </c>
      <c r="G1448">
        <v>87</v>
      </c>
      <c r="H1448">
        <v>339</v>
      </c>
    </row>
    <row r="1449" spans="1:8" x14ac:dyDescent="0.3">
      <c r="A1449" s="3">
        <v>45644</v>
      </c>
      <c r="B1449" s="1">
        <v>730</v>
      </c>
      <c r="C1449" s="1">
        <v>489</v>
      </c>
      <c r="D1449" s="1">
        <v>161</v>
      </c>
      <c r="E1449">
        <v>42</v>
      </c>
      <c r="F1449">
        <v>133</v>
      </c>
      <c r="G1449">
        <v>81</v>
      </c>
      <c r="H1449">
        <v>313</v>
      </c>
    </row>
    <row r="1450" spans="1:8" x14ac:dyDescent="0.3">
      <c r="A1450" s="3">
        <v>45645</v>
      </c>
      <c r="B1450" s="1">
        <v>720</v>
      </c>
      <c r="C1450" s="1">
        <v>475</v>
      </c>
      <c r="D1450" s="1">
        <v>156</v>
      </c>
      <c r="E1450">
        <v>41</v>
      </c>
      <c r="F1450">
        <v>129</v>
      </c>
      <c r="G1450">
        <v>81</v>
      </c>
      <c r="H1450">
        <v>313</v>
      </c>
    </row>
    <row r="1451" spans="1:8" x14ac:dyDescent="0.3">
      <c r="A1451" s="3">
        <v>45646</v>
      </c>
      <c r="B1451" s="1">
        <v>750</v>
      </c>
      <c r="C1451" s="1">
        <v>487</v>
      </c>
      <c r="D1451" s="1">
        <v>160</v>
      </c>
      <c r="E1451">
        <v>42</v>
      </c>
      <c r="F1451">
        <v>132</v>
      </c>
      <c r="G1451">
        <v>86</v>
      </c>
      <c r="H1451">
        <v>330</v>
      </c>
    </row>
    <row r="1452" spans="1:8" x14ac:dyDescent="0.3">
      <c r="A1452" s="3">
        <v>45647</v>
      </c>
      <c r="B1452" s="1">
        <v>800</v>
      </c>
      <c r="C1452" s="1">
        <v>512</v>
      </c>
      <c r="D1452" s="1">
        <v>168</v>
      </c>
      <c r="E1452">
        <v>44</v>
      </c>
      <c r="F1452">
        <v>139</v>
      </c>
      <c r="G1452">
        <v>94</v>
      </c>
      <c r="H1452">
        <v>355</v>
      </c>
    </row>
    <row r="1453" spans="1:8" x14ac:dyDescent="0.3">
      <c r="A1453" s="3">
        <v>45648</v>
      </c>
      <c r="B1453" s="1">
        <v>869.99999999999989</v>
      </c>
      <c r="C1453" s="1">
        <v>548</v>
      </c>
      <c r="D1453" s="1">
        <v>180</v>
      </c>
      <c r="E1453">
        <v>48</v>
      </c>
      <c r="F1453">
        <v>149</v>
      </c>
      <c r="G1453">
        <v>103</v>
      </c>
      <c r="H1453">
        <v>389.99999999999989</v>
      </c>
    </row>
    <row r="1454" spans="1:8" x14ac:dyDescent="0.3">
      <c r="A1454" s="3">
        <v>45649</v>
      </c>
      <c r="B1454" s="1">
        <v>950</v>
      </c>
      <c r="C1454" s="1">
        <v>589</v>
      </c>
      <c r="D1454" s="1">
        <v>194</v>
      </c>
      <c r="E1454">
        <v>51</v>
      </c>
      <c r="F1454">
        <v>160</v>
      </c>
      <c r="G1454">
        <v>115</v>
      </c>
      <c r="H1454">
        <v>430</v>
      </c>
    </row>
    <row r="1455" spans="1:8" x14ac:dyDescent="0.3">
      <c r="A1455" s="3">
        <v>45650</v>
      </c>
      <c r="B1455" s="1">
        <v>1040</v>
      </c>
      <c r="C1455" s="1">
        <v>634</v>
      </c>
      <c r="D1455" s="1">
        <v>209</v>
      </c>
      <c r="E1455">
        <v>55</v>
      </c>
      <c r="F1455">
        <v>172</v>
      </c>
      <c r="G1455">
        <v>128</v>
      </c>
      <c r="H1455">
        <v>476</v>
      </c>
    </row>
    <row r="1456" spans="1:8" x14ac:dyDescent="0.3">
      <c r="A1456" s="3">
        <v>45651</v>
      </c>
      <c r="B1456" s="1">
        <v>1130</v>
      </c>
      <c r="C1456" s="1">
        <v>678</v>
      </c>
      <c r="D1456" s="1">
        <v>223</v>
      </c>
      <c r="E1456">
        <v>59</v>
      </c>
      <c r="F1456">
        <v>184</v>
      </c>
      <c r="G1456">
        <v>142</v>
      </c>
      <c r="H1456">
        <v>522</v>
      </c>
    </row>
    <row r="1457" spans="1:8" x14ac:dyDescent="0.3">
      <c r="A1457" s="3">
        <v>45652</v>
      </c>
      <c r="B1457" s="1">
        <v>1200</v>
      </c>
      <c r="C1457" s="1">
        <v>708</v>
      </c>
      <c r="D1457" s="1">
        <v>233</v>
      </c>
      <c r="E1457">
        <v>62</v>
      </c>
      <c r="F1457">
        <v>192</v>
      </c>
      <c r="G1457">
        <v>153</v>
      </c>
      <c r="H1457">
        <v>560</v>
      </c>
    </row>
    <row r="1458" spans="1:8" x14ac:dyDescent="0.3">
      <c r="A1458" s="3">
        <v>45653</v>
      </c>
      <c r="B1458" s="1">
        <v>1200</v>
      </c>
      <c r="C1458" s="1">
        <v>696</v>
      </c>
      <c r="D1458" s="1">
        <v>229</v>
      </c>
      <c r="E1458">
        <v>60</v>
      </c>
      <c r="F1458">
        <v>189</v>
      </c>
      <c r="G1458">
        <v>156</v>
      </c>
      <c r="H1458">
        <v>566</v>
      </c>
    </row>
    <row r="1459" spans="1:8" x14ac:dyDescent="0.3">
      <c r="A1459" s="3">
        <v>45654</v>
      </c>
      <c r="B1459" s="1">
        <v>1100</v>
      </c>
      <c r="C1459" s="1">
        <v>627</v>
      </c>
      <c r="D1459" s="1">
        <v>206</v>
      </c>
      <c r="E1459">
        <v>54</v>
      </c>
      <c r="F1459">
        <v>170</v>
      </c>
      <c r="G1459">
        <v>145</v>
      </c>
      <c r="H1459">
        <v>525</v>
      </c>
    </row>
    <row r="1460" spans="1:8" x14ac:dyDescent="0.3">
      <c r="A1460" s="3">
        <v>45655</v>
      </c>
      <c r="B1460" s="1">
        <v>850</v>
      </c>
      <c r="C1460" s="1">
        <v>476</v>
      </c>
      <c r="D1460" s="1">
        <v>157</v>
      </c>
      <c r="E1460">
        <v>41</v>
      </c>
      <c r="F1460">
        <v>129</v>
      </c>
      <c r="G1460">
        <v>113</v>
      </c>
      <c r="H1460">
        <v>410</v>
      </c>
    </row>
    <row r="1461" spans="1:8" x14ac:dyDescent="0.3">
      <c r="A1461" s="3">
        <v>45656</v>
      </c>
      <c r="B1461" s="1">
        <v>500</v>
      </c>
      <c r="C1461" s="1">
        <v>275</v>
      </c>
      <c r="D1461" s="1">
        <v>90</v>
      </c>
      <c r="E1461">
        <v>24</v>
      </c>
      <c r="F1461">
        <v>75</v>
      </c>
      <c r="G1461">
        <v>67</v>
      </c>
      <c r="H1461">
        <v>244</v>
      </c>
    </row>
    <row r="1462" spans="1:8" x14ac:dyDescent="0.3">
      <c r="A1462" s="3">
        <v>45657</v>
      </c>
      <c r="B1462" s="36">
        <v>787</v>
      </c>
      <c r="C1462" s="36">
        <v>552</v>
      </c>
      <c r="D1462" s="1">
        <v>182</v>
      </c>
      <c r="E1462">
        <v>48</v>
      </c>
      <c r="F1462">
        <v>150</v>
      </c>
      <c r="G1462">
        <v>81</v>
      </c>
      <c r="H1462">
        <v>326</v>
      </c>
    </row>
    <row r="1463" spans="1:8" x14ac:dyDescent="0.3">
      <c r="A1463" s="3">
        <v>45658</v>
      </c>
      <c r="B1463" s="36">
        <v>860</v>
      </c>
      <c r="C1463" s="36">
        <v>655</v>
      </c>
      <c r="D1463" s="1">
        <v>98</v>
      </c>
      <c r="E1463">
        <v>109</v>
      </c>
      <c r="F1463">
        <v>197</v>
      </c>
      <c r="G1463">
        <v>105</v>
      </c>
      <c r="H1463">
        <v>351</v>
      </c>
    </row>
    <row r="1464" spans="1:8" x14ac:dyDescent="0.3">
      <c r="A1464" s="3">
        <v>45659</v>
      </c>
      <c r="B1464" s="36">
        <v>787</v>
      </c>
      <c r="C1464" s="36">
        <v>552</v>
      </c>
      <c r="D1464" s="1">
        <v>82</v>
      </c>
      <c r="E1464">
        <v>92</v>
      </c>
      <c r="F1464">
        <v>166</v>
      </c>
      <c r="G1464">
        <v>104</v>
      </c>
      <c r="H1464">
        <v>343</v>
      </c>
    </row>
    <row r="1465" spans="1:8" x14ac:dyDescent="0.3">
      <c r="A1465" s="3">
        <v>45660</v>
      </c>
      <c r="B1465" s="36">
        <v>719</v>
      </c>
      <c r="C1465" s="36">
        <v>457</v>
      </c>
      <c r="D1465" s="1">
        <v>68</v>
      </c>
      <c r="E1465">
        <v>76</v>
      </c>
      <c r="F1465">
        <v>138</v>
      </c>
      <c r="G1465">
        <v>103</v>
      </c>
      <c r="H1465">
        <v>334</v>
      </c>
    </row>
    <row r="1466" spans="1:8" x14ac:dyDescent="0.3">
      <c r="A1466" s="3">
        <v>45661</v>
      </c>
      <c r="B1466" s="36">
        <v>658</v>
      </c>
      <c r="C1466" s="36">
        <v>383</v>
      </c>
      <c r="D1466" s="1">
        <v>57</v>
      </c>
      <c r="E1466">
        <v>64</v>
      </c>
      <c r="F1466">
        <v>116</v>
      </c>
      <c r="G1466">
        <v>99</v>
      </c>
      <c r="H1466">
        <v>322</v>
      </c>
    </row>
    <row r="1467" spans="1:8" x14ac:dyDescent="0.3">
      <c r="A1467" s="3">
        <v>45662</v>
      </c>
      <c r="B1467" s="36">
        <v>615</v>
      </c>
      <c r="C1467" s="36">
        <v>330</v>
      </c>
      <c r="D1467" s="1">
        <v>49</v>
      </c>
      <c r="E1467">
        <v>55</v>
      </c>
      <c r="F1467">
        <v>100</v>
      </c>
      <c r="G1467">
        <v>98</v>
      </c>
      <c r="H1467">
        <v>313</v>
      </c>
    </row>
    <row r="1468" spans="1:8" x14ac:dyDescent="0.3">
      <c r="A1468" s="3">
        <v>45663</v>
      </c>
      <c r="B1468" s="36">
        <v>589</v>
      </c>
      <c r="C1468" s="36">
        <v>305</v>
      </c>
      <c r="D1468" s="1">
        <v>45</v>
      </c>
      <c r="E1468">
        <v>51</v>
      </c>
      <c r="F1468">
        <v>92</v>
      </c>
      <c r="G1468">
        <v>96</v>
      </c>
      <c r="H1468">
        <v>305</v>
      </c>
    </row>
    <row r="1469" spans="1:8" x14ac:dyDescent="0.3">
      <c r="A1469" s="3">
        <v>45664</v>
      </c>
      <c r="B1469" s="36">
        <v>581</v>
      </c>
      <c r="C1469" s="36">
        <v>310</v>
      </c>
      <c r="D1469" s="1">
        <v>46</v>
      </c>
      <c r="E1469">
        <v>52</v>
      </c>
      <c r="F1469">
        <v>94</v>
      </c>
      <c r="G1469">
        <v>92</v>
      </c>
      <c r="H1469">
        <v>297</v>
      </c>
    </row>
    <row r="1470" spans="1:8" x14ac:dyDescent="0.3">
      <c r="A1470" s="3">
        <v>45665</v>
      </c>
      <c r="B1470" s="36">
        <v>593</v>
      </c>
      <c r="C1470" s="36">
        <v>338</v>
      </c>
      <c r="D1470" s="1">
        <v>50</v>
      </c>
      <c r="E1470">
        <v>56</v>
      </c>
      <c r="F1470">
        <v>102</v>
      </c>
      <c r="G1470">
        <v>91</v>
      </c>
      <c r="H1470">
        <v>294</v>
      </c>
    </row>
    <row r="1471" spans="1:8" x14ac:dyDescent="0.3">
      <c r="A1471" s="3">
        <v>45666</v>
      </c>
      <c r="B1471" s="36">
        <v>621</v>
      </c>
      <c r="C1471" s="36">
        <v>390</v>
      </c>
      <c r="D1471" s="1">
        <v>58</v>
      </c>
      <c r="E1471">
        <v>65</v>
      </c>
      <c r="F1471">
        <v>118</v>
      </c>
      <c r="G1471">
        <v>89</v>
      </c>
      <c r="H1471">
        <v>291</v>
      </c>
    </row>
    <row r="1472" spans="1:8" x14ac:dyDescent="0.3">
      <c r="A1472" s="3">
        <v>45667</v>
      </c>
      <c r="B1472" s="36">
        <v>664</v>
      </c>
      <c r="C1472" s="36">
        <v>458</v>
      </c>
      <c r="D1472" s="1">
        <v>68</v>
      </c>
      <c r="E1472">
        <v>76</v>
      </c>
      <c r="F1472">
        <v>138</v>
      </c>
      <c r="G1472">
        <v>89</v>
      </c>
      <c r="H1472">
        <v>293</v>
      </c>
    </row>
    <row r="1473" spans="1:8" x14ac:dyDescent="0.3">
      <c r="A1473" s="3">
        <v>45668</v>
      </c>
      <c r="B1473" s="36">
        <v>714</v>
      </c>
      <c r="C1473" s="36">
        <v>536</v>
      </c>
      <c r="D1473" s="1">
        <v>80</v>
      </c>
      <c r="E1473">
        <v>90</v>
      </c>
      <c r="F1473">
        <v>161</v>
      </c>
      <c r="G1473">
        <v>88</v>
      </c>
      <c r="H1473">
        <v>295</v>
      </c>
    </row>
    <row r="1474" spans="1:8" x14ac:dyDescent="0.3">
      <c r="A1474" s="3">
        <v>45669</v>
      </c>
      <c r="B1474" s="36">
        <v>767</v>
      </c>
      <c r="C1474" s="36">
        <v>615</v>
      </c>
      <c r="D1474" s="1">
        <v>92</v>
      </c>
      <c r="E1474">
        <v>102</v>
      </c>
      <c r="F1474">
        <v>185</v>
      </c>
      <c r="G1474">
        <v>89</v>
      </c>
      <c r="H1474">
        <v>299</v>
      </c>
    </row>
    <row r="1475" spans="1:8" x14ac:dyDescent="0.3">
      <c r="A1475" s="3">
        <v>45670</v>
      </c>
      <c r="B1475" s="36">
        <v>820</v>
      </c>
      <c r="C1475" s="36">
        <v>692</v>
      </c>
      <c r="D1475" s="1">
        <v>103</v>
      </c>
      <c r="E1475">
        <v>116</v>
      </c>
      <c r="F1475">
        <v>208</v>
      </c>
      <c r="G1475">
        <v>89</v>
      </c>
      <c r="H1475">
        <v>304</v>
      </c>
    </row>
    <row r="1476" spans="1:8" x14ac:dyDescent="0.3">
      <c r="A1476" s="3">
        <v>45671</v>
      </c>
      <c r="B1476" s="36">
        <v>867</v>
      </c>
      <c r="C1476" s="36">
        <v>759</v>
      </c>
      <c r="D1476" s="1">
        <v>113</v>
      </c>
      <c r="E1476">
        <v>126</v>
      </c>
      <c r="F1476">
        <v>229</v>
      </c>
      <c r="G1476">
        <v>90</v>
      </c>
      <c r="H1476">
        <v>309</v>
      </c>
    </row>
    <row r="1477" spans="1:8" x14ac:dyDescent="0.3">
      <c r="A1477" s="3">
        <v>45672</v>
      </c>
      <c r="B1477" s="36">
        <v>902</v>
      </c>
      <c r="C1477" s="36">
        <v>806</v>
      </c>
      <c r="D1477" s="1">
        <v>120</v>
      </c>
      <c r="E1477">
        <v>134</v>
      </c>
      <c r="F1477">
        <v>243</v>
      </c>
      <c r="G1477">
        <v>91</v>
      </c>
      <c r="H1477">
        <v>314</v>
      </c>
    </row>
    <row r="1478" spans="1:8" x14ac:dyDescent="0.3">
      <c r="A1478" s="3">
        <v>45673</v>
      </c>
      <c r="B1478" s="36">
        <v>922</v>
      </c>
      <c r="C1478" s="36">
        <v>834</v>
      </c>
      <c r="D1478" s="1">
        <v>125</v>
      </c>
      <c r="E1478">
        <v>139</v>
      </c>
      <c r="F1478">
        <v>251</v>
      </c>
      <c r="G1478">
        <v>91</v>
      </c>
      <c r="H1478">
        <v>316</v>
      </c>
    </row>
    <row r="1479" spans="1:8" x14ac:dyDescent="0.3">
      <c r="A1479" s="3">
        <v>45674</v>
      </c>
      <c r="B1479" s="36">
        <v>922</v>
      </c>
      <c r="C1479" s="36">
        <v>838</v>
      </c>
      <c r="D1479" s="1">
        <v>125</v>
      </c>
      <c r="E1479">
        <v>140</v>
      </c>
      <c r="F1479">
        <v>252</v>
      </c>
      <c r="G1479">
        <v>90</v>
      </c>
      <c r="H1479">
        <v>315</v>
      </c>
    </row>
    <row r="1480" spans="1:8" x14ac:dyDescent="0.3">
      <c r="A1480" s="3">
        <v>45675</v>
      </c>
      <c r="B1480" s="36">
        <v>903</v>
      </c>
      <c r="C1480" s="36">
        <v>822</v>
      </c>
      <c r="D1480" s="1">
        <v>123</v>
      </c>
      <c r="E1480">
        <v>137</v>
      </c>
      <c r="F1480">
        <v>247</v>
      </c>
      <c r="G1480">
        <v>88</v>
      </c>
      <c r="H1480">
        <v>308</v>
      </c>
    </row>
    <row r="1481" spans="1:8" x14ac:dyDescent="0.3">
      <c r="A1481" s="3">
        <v>45676</v>
      </c>
      <c r="B1481" s="36">
        <v>867</v>
      </c>
      <c r="C1481" s="36">
        <v>782</v>
      </c>
      <c r="D1481" s="1">
        <v>117</v>
      </c>
      <c r="E1481">
        <v>130</v>
      </c>
      <c r="F1481">
        <v>235</v>
      </c>
      <c r="G1481">
        <v>86</v>
      </c>
      <c r="H1481">
        <v>299</v>
      </c>
    </row>
    <row r="1482" spans="1:8" x14ac:dyDescent="0.3">
      <c r="A1482" s="3">
        <v>45677</v>
      </c>
      <c r="B1482" s="36">
        <v>814</v>
      </c>
      <c r="C1482" s="36">
        <v>725</v>
      </c>
      <c r="D1482" s="1">
        <v>108</v>
      </c>
      <c r="E1482">
        <v>121</v>
      </c>
      <c r="F1482">
        <v>218</v>
      </c>
      <c r="G1482">
        <v>82</v>
      </c>
      <c r="H1482">
        <v>285</v>
      </c>
    </row>
    <row r="1483" spans="1:8" x14ac:dyDescent="0.3">
      <c r="A1483" s="3">
        <v>45678</v>
      </c>
      <c r="B1483" s="36">
        <v>755</v>
      </c>
      <c r="C1483" s="36">
        <v>659</v>
      </c>
      <c r="D1483" s="1">
        <v>98</v>
      </c>
      <c r="E1483">
        <v>110</v>
      </c>
      <c r="F1483">
        <v>199</v>
      </c>
      <c r="G1483">
        <v>78</v>
      </c>
      <c r="H1483">
        <v>270</v>
      </c>
    </row>
    <row r="1484" spans="1:8" x14ac:dyDescent="0.3">
      <c r="A1484" s="3">
        <v>45679</v>
      </c>
      <c r="B1484" s="36">
        <v>696</v>
      </c>
      <c r="C1484" s="36">
        <v>607</v>
      </c>
      <c r="D1484" s="1">
        <v>91</v>
      </c>
      <c r="E1484">
        <v>101</v>
      </c>
      <c r="F1484">
        <v>183</v>
      </c>
      <c r="G1484">
        <v>72</v>
      </c>
      <c r="H1484">
        <v>249</v>
      </c>
    </row>
    <row r="1485" spans="1:8" x14ac:dyDescent="0.3">
      <c r="A1485" s="3">
        <v>45680</v>
      </c>
      <c r="B1485" s="36">
        <v>656</v>
      </c>
      <c r="C1485" s="36">
        <v>565</v>
      </c>
      <c r="D1485" s="1">
        <v>84</v>
      </c>
      <c r="E1485">
        <v>94</v>
      </c>
      <c r="F1485">
        <v>170</v>
      </c>
      <c r="G1485">
        <v>69</v>
      </c>
      <c r="H1485">
        <v>239</v>
      </c>
    </row>
    <row r="1486" spans="1:8" x14ac:dyDescent="0.3">
      <c r="A1486" s="3">
        <v>45681</v>
      </c>
      <c r="B1486" s="36">
        <v>646</v>
      </c>
      <c r="C1486" s="36">
        <v>531</v>
      </c>
      <c r="D1486" s="1">
        <v>79</v>
      </c>
      <c r="E1486">
        <v>88</v>
      </c>
      <c r="F1486">
        <v>160</v>
      </c>
      <c r="G1486">
        <v>72</v>
      </c>
      <c r="H1486">
        <v>247</v>
      </c>
    </row>
    <row r="1487" spans="1:8" x14ac:dyDescent="0.3">
      <c r="A1487" s="3">
        <v>45682</v>
      </c>
      <c r="B1487" s="36">
        <v>648</v>
      </c>
      <c r="C1487" s="36">
        <v>522</v>
      </c>
      <c r="D1487" s="1">
        <v>78</v>
      </c>
      <c r="E1487">
        <v>87</v>
      </c>
      <c r="F1487">
        <v>157</v>
      </c>
      <c r="G1487">
        <v>74</v>
      </c>
      <c r="H1487">
        <v>252</v>
      </c>
    </row>
    <row r="1488" spans="1:8" x14ac:dyDescent="0.3">
      <c r="A1488" s="3">
        <v>45683</v>
      </c>
      <c r="B1488" s="36">
        <v>667</v>
      </c>
      <c r="C1488" s="36">
        <v>538</v>
      </c>
      <c r="D1488" s="1">
        <v>80</v>
      </c>
      <c r="E1488">
        <v>90</v>
      </c>
      <c r="F1488">
        <v>162</v>
      </c>
      <c r="G1488">
        <v>76</v>
      </c>
      <c r="H1488">
        <v>259</v>
      </c>
    </row>
    <row r="1489" spans="1:8" x14ac:dyDescent="0.3">
      <c r="A1489" s="3">
        <v>45684</v>
      </c>
      <c r="B1489" s="36">
        <v>706</v>
      </c>
      <c r="C1489" s="36">
        <v>573</v>
      </c>
      <c r="D1489" s="1">
        <v>85</v>
      </c>
      <c r="E1489">
        <v>96</v>
      </c>
      <c r="F1489">
        <v>173</v>
      </c>
      <c r="G1489">
        <v>80</v>
      </c>
      <c r="H1489">
        <v>272</v>
      </c>
    </row>
    <row r="1490" spans="1:8" x14ac:dyDescent="0.3">
      <c r="A1490" s="3">
        <v>45685</v>
      </c>
      <c r="B1490" s="36">
        <v>777</v>
      </c>
      <c r="C1490" s="36">
        <v>624</v>
      </c>
      <c r="D1490" s="1">
        <v>93</v>
      </c>
      <c r="E1490">
        <v>104</v>
      </c>
      <c r="F1490">
        <v>188</v>
      </c>
      <c r="G1490">
        <v>90</v>
      </c>
      <c r="H1490">
        <v>302</v>
      </c>
    </row>
    <row r="1491" spans="1:8" x14ac:dyDescent="0.3">
      <c r="A1491" s="3">
        <v>45686</v>
      </c>
      <c r="B1491" s="36">
        <v>844</v>
      </c>
      <c r="C1491" s="36">
        <v>696</v>
      </c>
      <c r="D1491" s="1">
        <v>104</v>
      </c>
      <c r="E1491">
        <v>116</v>
      </c>
      <c r="F1491">
        <v>209</v>
      </c>
      <c r="G1491">
        <v>95</v>
      </c>
      <c r="H1491">
        <v>320</v>
      </c>
    </row>
    <row r="1492" spans="1:8" x14ac:dyDescent="0.3">
      <c r="A1492" s="3">
        <v>45687</v>
      </c>
      <c r="B1492" s="36">
        <v>888</v>
      </c>
      <c r="C1492" s="36">
        <v>769</v>
      </c>
      <c r="D1492" s="1">
        <v>115</v>
      </c>
      <c r="E1492">
        <v>128</v>
      </c>
      <c r="F1492">
        <v>231</v>
      </c>
      <c r="G1492">
        <v>93</v>
      </c>
      <c r="H1492">
        <v>321</v>
      </c>
    </row>
    <row r="1493" spans="1:8" x14ac:dyDescent="0.3">
      <c r="A1493" s="3">
        <v>45688</v>
      </c>
      <c r="B1493" s="36">
        <v>920</v>
      </c>
      <c r="C1493" s="36">
        <v>820</v>
      </c>
      <c r="D1493" s="1">
        <v>123</v>
      </c>
      <c r="E1493">
        <v>137</v>
      </c>
      <c r="F1493">
        <v>246</v>
      </c>
      <c r="G1493">
        <v>93</v>
      </c>
      <c r="H1493">
        <v>321</v>
      </c>
    </row>
    <row r="1494" spans="1:8" x14ac:dyDescent="0.3">
      <c r="A1494" s="3">
        <v>45689</v>
      </c>
      <c r="B1494" s="1">
        <v>700</v>
      </c>
      <c r="C1494" s="1">
        <v>602</v>
      </c>
      <c r="D1494" s="1">
        <v>180</v>
      </c>
      <c r="E1494">
        <v>60</v>
      </c>
      <c r="F1494">
        <v>166</v>
      </c>
      <c r="G1494">
        <v>54</v>
      </c>
      <c r="H1494">
        <v>240</v>
      </c>
    </row>
    <row r="1495" spans="1:8" x14ac:dyDescent="0.3">
      <c r="A1495" s="3">
        <v>45690</v>
      </c>
      <c r="B1495" s="1">
        <v>800</v>
      </c>
      <c r="C1495" s="1">
        <v>696</v>
      </c>
      <c r="D1495" s="1">
        <v>208</v>
      </c>
      <c r="E1495">
        <v>70</v>
      </c>
      <c r="F1495">
        <v>192</v>
      </c>
      <c r="G1495">
        <v>60</v>
      </c>
      <c r="H1495">
        <v>270</v>
      </c>
    </row>
    <row r="1496" spans="1:8" x14ac:dyDescent="0.3">
      <c r="A1496" s="3">
        <v>45691</v>
      </c>
      <c r="B1496" s="1">
        <v>750</v>
      </c>
      <c r="C1496" s="1">
        <v>660</v>
      </c>
      <c r="D1496" s="1">
        <v>198</v>
      </c>
      <c r="E1496">
        <v>66</v>
      </c>
      <c r="F1496">
        <v>182</v>
      </c>
      <c r="G1496">
        <v>55</v>
      </c>
      <c r="H1496">
        <v>249</v>
      </c>
    </row>
    <row r="1497" spans="1:8" x14ac:dyDescent="0.3">
      <c r="A1497" s="3">
        <v>45692</v>
      </c>
      <c r="B1497" s="1">
        <v>900</v>
      </c>
      <c r="C1497" s="1">
        <v>801</v>
      </c>
      <c r="D1497" s="1">
        <v>240</v>
      </c>
      <c r="E1497">
        <v>80</v>
      </c>
      <c r="F1497">
        <v>221</v>
      </c>
      <c r="G1497">
        <v>64</v>
      </c>
      <c r="H1497">
        <v>295</v>
      </c>
    </row>
    <row r="1498" spans="1:8" x14ac:dyDescent="0.3">
      <c r="A1498" s="3">
        <v>45693</v>
      </c>
      <c r="B1498" s="1">
        <v>1100</v>
      </c>
      <c r="C1498" s="1">
        <v>968</v>
      </c>
      <c r="D1498" s="1">
        <v>290</v>
      </c>
      <c r="E1498">
        <v>97</v>
      </c>
      <c r="F1498">
        <v>267</v>
      </c>
      <c r="G1498">
        <v>81</v>
      </c>
      <c r="H1498">
        <v>365</v>
      </c>
    </row>
    <row r="1499" spans="1:8" x14ac:dyDescent="0.3">
      <c r="A1499" s="3">
        <v>45694</v>
      </c>
      <c r="B1499" s="1">
        <v>1100</v>
      </c>
      <c r="C1499" s="1">
        <v>957</v>
      </c>
      <c r="D1499" s="1">
        <v>287</v>
      </c>
      <c r="E1499">
        <v>96</v>
      </c>
      <c r="F1499">
        <v>264</v>
      </c>
      <c r="G1499">
        <v>82</v>
      </c>
      <c r="H1499">
        <v>371</v>
      </c>
    </row>
    <row r="1500" spans="1:8" x14ac:dyDescent="0.3">
      <c r="A1500" s="3">
        <v>45695</v>
      </c>
      <c r="B1500" s="1">
        <v>900</v>
      </c>
      <c r="C1500" s="1">
        <v>774</v>
      </c>
      <c r="D1500" s="1">
        <v>232</v>
      </c>
      <c r="E1500">
        <v>78</v>
      </c>
      <c r="F1500">
        <v>213</v>
      </c>
      <c r="G1500">
        <v>69</v>
      </c>
      <c r="H1500">
        <v>308</v>
      </c>
    </row>
    <row r="1501" spans="1:8" x14ac:dyDescent="0.3">
      <c r="A1501" s="3">
        <v>45696</v>
      </c>
      <c r="B1501" s="1">
        <v>700</v>
      </c>
      <c r="C1501" s="1">
        <v>595</v>
      </c>
      <c r="D1501" s="1">
        <v>178</v>
      </c>
      <c r="E1501">
        <v>60</v>
      </c>
      <c r="F1501">
        <v>164</v>
      </c>
      <c r="G1501">
        <v>55</v>
      </c>
      <c r="H1501">
        <v>243</v>
      </c>
    </row>
    <row r="1502" spans="1:8" x14ac:dyDescent="0.3">
      <c r="A1502" s="3">
        <v>45697</v>
      </c>
      <c r="B1502" s="1">
        <v>700</v>
      </c>
      <c r="C1502" s="1">
        <v>588</v>
      </c>
      <c r="D1502" s="1">
        <v>176</v>
      </c>
      <c r="E1502">
        <v>59</v>
      </c>
      <c r="F1502">
        <v>162</v>
      </c>
      <c r="G1502">
        <v>57</v>
      </c>
      <c r="H1502">
        <v>246</v>
      </c>
    </row>
    <row r="1503" spans="1:8" x14ac:dyDescent="0.3">
      <c r="A1503" s="3">
        <v>45698</v>
      </c>
      <c r="B1503" s="1">
        <v>800</v>
      </c>
      <c r="C1503" s="1">
        <v>664</v>
      </c>
      <c r="D1503" s="1">
        <v>199</v>
      </c>
      <c r="E1503">
        <v>66</v>
      </c>
      <c r="F1503">
        <v>183</v>
      </c>
      <c r="G1503">
        <v>67</v>
      </c>
      <c r="H1503">
        <v>285</v>
      </c>
    </row>
    <row r="1504" spans="1:8" x14ac:dyDescent="0.3">
      <c r="A1504" s="3">
        <v>45699</v>
      </c>
      <c r="B1504" s="1">
        <v>800</v>
      </c>
      <c r="C1504" s="1">
        <v>656</v>
      </c>
      <c r="D1504" s="1">
        <v>196</v>
      </c>
      <c r="E1504">
        <v>66</v>
      </c>
      <c r="F1504">
        <v>181</v>
      </c>
      <c r="G1504">
        <v>68</v>
      </c>
      <c r="H1504">
        <v>289</v>
      </c>
    </row>
    <row r="1505" spans="1:8" x14ac:dyDescent="0.3">
      <c r="A1505" s="3">
        <v>45700</v>
      </c>
      <c r="B1505" s="1">
        <v>700</v>
      </c>
      <c r="C1505" s="1">
        <v>567</v>
      </c>
      <c r="D1505" s="1">
        <v>170</v>
      </c>
      <c r="E1505">
        <v>57</v>
      </c>
      <c r="F1505">
        <v>156</v>
      </c>
      <c r="G1505">
        <v>61</v>
      </c>
      <c r="H1505">
        <v>256</v>
      </c>
    </row>
    <row r="1506" spans="1:8" x14ac:dyDescent="0.3">
      <c r="A1506" s="3">
        <v>45701</v>
      </c>
      <c r="B1506" s="1">
        <v>700</v>
      </c>
      <c r="C1506" s="1">
        <v>560</v>
      </c>
      <c r="D1506" s="1">
        <v>168</v>
      </c>
      <c r="E1506">
        <v>56</v>
      </c>
      <c r="F1506">
        <v>154</v>
      </c>
      <c r="G1506">
        <v>63</v>
      </c>
      <c r="H1506">
        <v>259</v>
      </c>
    </row>
    <row r="1507" spans="1:8" x14ac:dyDescent="0.3">
      <c r="A1507" s="3">
        <v>45702</v>
      </c>
      <c r="B1507" s="1">
        <v>800</v>
      </c>
      <c r="C1507" s="1">
        <v>632</v>
      </c>
      <c r="D1507" s="1">
        <v>189</v>
      </c>
      <c r="E1507">
        <v>63</v>
      </c>
      <c r="F1507">
        <v>175</v>
      </c>
      <c r="G1507">
        <v>73</v>
      </c>
      <c r="H1507">
        <v>300</v>
      </c>
    </row>
    <row r="1508" spans="1:8" x14ac:dyDescent="0.3">
      <c r="A1508" s="3">
        <v>45703</v>
      </c>
      <c r="B1508" s="1">
        <v>1000</v>
      </c>
      <c r="C1508" s="1">
        <v>780</v>
      </c>
      <c r="D1508" s="1">
        <v>234</v>
      </c>
      <c r="E1508">
        <v>78</v>
      </c>
      <c r="F1508">
        <v>215</v>
      </c>
      <c r="G1508">
        <v>94</v>
      </c>
      <c r="H1508">
        <v>379</v>
      </c>
    </row>
    <row r="1509" spans="1:8" x14ac:dyDescent="0.3">
      <c r="A1509" s="3">
        <v>45704</v>
      </c>
      <c r="B1509" s="1">
        <v>1300</v>
      </c>
      <c r="C1509" s="1">
        <v>1001</v>
      </c>
      <c r="D1509" s="1">
        <v>300</v>
      </c>
      <c r="E1509">
        <v>100</v>
      </c>
      <c r="F1509">
        <v>276</v>
      </c>
      <c r="G1509">
        <v>124</v>
      </c>
      <c r="H1509">
        <v>500</v>
      </c>
    </row>
    <row r="1510" spans="1:8" x14ac:dyDescent="0.3">
      <c r="A1510" s="3">
        <v>45705</v>
      </c>
      <c r="B1510" s="1">
        <v>1400</v>
      </c>
      <c r="C1510" s="1">
        <v>1064</v>
      </c>
      <c r="D1510" s="1">
        <v>319</v>
      </c>
      <c r="E1510">
        <v>106</v>
      </c>
      <c r="F1510">
        <v>293</v>
      </c>
      <c r="G1510">
        <v>137</v>
      </c>
      <c r="H1510">
        <v>545</v>
      </c>
    </row>
    <row r="1511" spans="1:8" x14ac:dyDescent="0.3">
      <c r="A1511" s="3">
        <v>45706</v>
      </c>
      <c r="B1511" s="1">
        <v>1350</v>
      </c>
      <c r="C1511" s="1">
        <v>1012</v>
      </c>
      <c r="D1511" s="1">
        <v>303</v>
      </c>
      <c r="E1511">
        <v>101</v>
      </c>
      <c r="F1511">
        <v>279</v>
      </c>
      <c r="G1511">
        <v>134</v>
      </c>
      <c r="H1511">
        <v>533</v>
      </c>
    </row>
    <row r="1512" spans="1:8" x14ac:dyDescent="0.3">
      <c r="A1512" s="3">
        <v>45707</v>
      </c>
      <c r="B1512" s="1">
        <v>1200</v>
      </c>
      <c r="C1512" s="1">
        <v>888</v>
      </c>
      <c r="D1512" s="1">
        <v>266</v>
      </c>
      <c r="E1512">
        <v>89</v>
      </c>
      <c r="F1512">
        <v>245</v>
      </c>
      <c r="G1512">
        <v>122</v>
      </c>
      <c r="H1512">
        <v>478</v>
      </c>
    </row>
    <row r="1513" spans="1:8" x14ac:dyDescent="0.3">
      <c r="A1513" s="3">
        <v>45708</v>
      </c>
      <c r="B1513" s="1">
        <v>1100</v>
      </c>
      <c r="C1513" s="1">
        <v>803</v>
      </c>
      <c r="D1513" s="1">
        <v>240</v>
      </c>
      <c r="E1513">
        <v>80</v>
      </c>
      <c r="F1513">
        <v>222</v>
      </c>
      <c r="G1513">
        <v>114</v>
      </c>
      <c r="H1513">
        <v>444</v>
      </c>
    </row>
    <row r="1514" spans="1:8" x14ac:dyDescent="0.3">
      <c r="A1514" s="3">
        <v>45709</v>
      </c>
      <c r="B1514" s="1">
        <v>1100</v>
      </c>
      <c r="C1514" s="1">
        <v>792</v>
      </c>
      <c r="D1514" s="1">
        <v>237</v>
      </c>
      <c r="E1514">
        <v>79</v>
      </c>
      <c r="F1514">
        <v>219</v>
      </c>
      <c r="G1514">
        <v>116</v>
      </c>
      <c r="H1514">
        <v>449</v>
      </c>
    </row>
    <row r="1515" spans="1:8" x14ac:dyDescent="0.3">
      <c r="A1515" s="3">
        <v>45710</v>
      </c>
      <c r="B1515" s="1">
        <v>1150</v>
      </c>
      <c r="C1515" s="1">
        <v>816</v>
      </c>
      <c r="D1515" s="1">
        <v>244</v>
      </c>
      <c r="E1515">
        <v>82</v>
      </c>
      <c r="F1515">
        <v>225</v>
      </c>
      <c r="G1515">
        <v>123</v>
      </c>
      <c r="H1515">
        <v>476</v>
      </c>
    </row>
    <row r="1516" spans="1:8" x14ac:dyDescent="0.3">
      <c r="A1516" s="3">
        <v>45711</v>
      </c>
      <c r="B1516" s="1">
        <v>1100</v>
      </c>
      <c r="C1516" s="1">
        <v>770</v>
      </c>
      <c r="D1516" s="1">
        <v>231</v>
      </c>
      <c r="E1516">
        <v>77</v>
      </c>
      <c r="F1516">
        <v>212</v>
      </c>
      <c r="G1516">
        <v>120</v>
      </c>
      <c r="H1516">
        <v>460</v>
      </c>
    </row>
    <row r="1517" spans="1:8" x14ac:dyDescent="0.3">
      <c r="A1517" s="3">
        <v>45712</v>
      </c>
      <c r="B1517" s="1">
        <v>900</v>
      </c>
      <c r="C1517" s="1">
        <v>621</v>
      </c>
      <c r="D1517" s="1">
        <v>186</v>
      </c>
      <c r="E1517">
        <v>62</v>
      </c>
      <c r="F1517">
        <v>171</v>
      </c>
      <c r="G1517">
        <v>100</v>
      </c>
      <c r="H1517">
        <v>381</v>
      </c>
    </row>
    <row r="1518" spans="1:8" x14ac:dyDescent="0.3">
      <c r="A1518" s="3">
        <v>45713</v>
      </c>
      <c r="B1518" s="1">
        <v>900</v>
      </c>
      <c r="C1518" s="1">
        <v>612</v>
      </c>
      <c r="D1518" s="1">
        <v>183</v>
      </c>
      <c r="E1518">
        <v>61</v>
      </c>
      <c r="F1518">
        <v>169</v>
      </c>
      <c r="G1518">
        <v>102</v>
      </c>
      <c r="H1518">
        <v>385</v>
      </c>
    </row>
    <row r="1519" spans="1:8" x14ac:dyDescent="0.3">
      <c r="A1519" s="3">
        <v>45714</v>
      </c>
      <c r="B1519" s="1">
        <v>1050</v>
      </c>
      <c r="C1519" s="1">
        <v>703</v>
      </c>
      <c r="D1519" s="1">
        <v>210</v>
      </c>
      <c r="E1519">
        <v>70</v>
      </c>
      <c r="F1519">
        <v>194</v>
      </c>
      <c r="G1519">
        <v>121</v>
      </c>
      <c r="H1519">
        <v>455</v>
      </c>
    </row>
    <row r="1520" spans="1:8" x14ac:dyDescent="0.3">
      <c r="A1520" s="3">
        <v>45715</v>
      </c>
      <c r="B1520" s="1">
        <v>1300</v>
      </c>
      <c r="C1520" s="1">
        <v>858</v>
      </c>
      <c r="D1520" s="1">
        <v>257</v>
      </c>
      <c r="E1520">
        <v>86</v>
      </c>
      <c r="F1520">
        <v>237</v>
      </c>
      <c r="G1520">
        <v>152</v>
      </c>
      <c r="H1520">
        <v>568</v>
      </c>
    </row>
    <row r="1521" spans="1:8" x14ac:dyDescent="0.3">
      <c r="A1521" s="3">
        <v>45716</v>
      </c>
      <c r="B1521" s="1">
        <v>1450</v>
      </c>
      <c r="C1521" s="1">
        <v>942</v>
      </c>
      <c r="D1521" s="1">
        <v>282</v>
      </c>
      <c r="E1521">
        <v>94</v>
      </c>
      <c r="F1521">
        <v>260</v>
      </c>
      <c r="G1521">
        <v>174</v>
      </c>
      <c r="H1521">
        <v>640</v>
      </c>
    </row>
    <row r="1522" spans="1:8" x14ac:dyDescent="0.3">
      <c r="A1522" s="3">
        <v>45717</v>
      </c>
      <c r="B1522" s="1">
        <v>500</v>
      </c>
      <c r="C1522" s="1">
        <v>275</v>
      </c>
      <c r="D1522" s="1">
        <v>27</v>
      </c>
      <c r="E1522">
        <v>74</v>
      </c>
      <c r="F1522">
        <v>69</v>
      </c>
      <c r="G1522">
        <v>92</v>
      </c>
      <c r="H1522">
        <v>238</v>
      </c>
    </row>
    <row r="1523" spans="1:8" x14ac:dyDescent="0.3">
      <c r="A1523" s="3">
        <v>45718</v>
      </c>
      <c r="B1523" s="1">
        <v>850</v>
      </c>
      <c r="C1523" s="1">
        <v>476</v>
      </c>
      <c r="D1523" s="1">
        <v>47</v>
      </c>
      <c r="E1523">
        <v>127</v>
      </c>
      <c r="F1523">
        <v>120</v>
      </c>
      <c r="G1523">
        <v>156</v>
      </c>
      <c r="H1523">
        <v>400</v>
      </c>
    </row>
    <row r="1524" spans="1:8" x14ac:dyDescent="0.3">
      <c r="A1524" s="3">
        <v>45719</v>
      </c>
      <c r="B1524" s="1">
        <v>1100</v>
      </c>
      <c r="C1524" s="1">
        <v>627</v>
      </c>
      <c r="D1524" s="1">
        <v>62</v>
      </c>
      <c r="E1524">
        <v>167</v>
      </c>
      <c r="F1524">
        <v>158</v>
      </c>
      <c r="G1524">
        <v>201</v>
      </c>
      <c r="H1524">
        <v>512</v>
      </c>
    </row>
    <row r="1525" spans="1:8" x14ac:dyDescent="0.3">
      <c r="A1525" s="3">
        <v>45720</v>
      </c>
      <c r="B1525" s="1">
        <v>1450</v>
      </c>
      <c r="C1525" s="1">
        <v>942</v>
      </c>
      <c r="D1525" s="1">
        <v>94</v>
      </c>
      <c r="E1525">
        <v>251</v>
      </c>
      <c r="F1525">
        <v>236</v>
      </c>
      <c r="G1525">
        <v>252</v>
      </c>
      <c r="H1525">
        <v>617</v>
      </c>
    </row>
    <row r="1526" spans="1:8" x14ac:dyDescent="0.3">
      <c r="A1526" s="3">
        <v>45721</v>
      </c>
      <c r="B1526" s="1">
        <v>1300</v>
      </c>
      <c r="C1526" s="1">
        <v>858</v>
      </c>
      <c r="D1526" s="1">
        <v>85</v>
      </c>
      <c r="E1526">
        <v>229</v>
      </c>
      <c r="F1526">
        <v>215</v>
      </c>
      <c r="G1526">
        <v>224</v>
      </c>
      <c r="H1526">
        <v>547</v>
      </c>
    </row>
    <row r="1527" spans="1:8" x14ac:dyDescent="0.3">
      <c r="A1527" s="3">
        <v>45722</v>
      </c>
      <c r="B1527" s="1">
        <v>1050</v>
      </c>
      <c r="C1527" s="1">
        <v>703</v>
      </c>
      <c r="D1527" s="1">
        <v>70</v>
      </c>
      <c r="E1527">
        <v>188</v>
      </c>
      <c r="F1527">
        <v>176</v>
      </c>
      <c r="G1527">
        <v>179</v>
      </c>
      <c r="H1527">
        <v>437</v>
      </c>
    </row>
    <row r="1528" spans="1:8" x14ac:dyDescent="0.3">
      <c r="A1528" s="3">
        <v>45723</v>
      </c>
      <c r="B1528" s="1">
        <v>900</v>
      </c>
      <c r="C1528" s="1">
        <v>612</v>
      </c>
      <c r="D1528" s="1">
        <v>61</v>
      </c>
      <c r="E1528">
        <v>163</v>
      </c>
      <c r="F1528">
        <v>154</v>
      </c>
      <c r="G1528">
        <v>153</v>
      </c>
      <c r="H1528">
        <v>369</v>
      </c>
    </row>
    <row r="1529" spans="1:8" x14ac:dyDescent="0.3">
      <c r="A1529" s="3">
        <v>45724</v>
      </c>
      <c r="B1529" s="1">
        <v>900</v>
      </c>
      <c r="C1529" s="1">
        <v>621</v>
      </c>
      <c r="D1529" s="1">
        <v>62</v>
      </c>
      <c r="E1529">
        <v>166</v>
      </c>
      <c r="F1529">
        <v>156</v>
      </c>
      <c r="G1529">
        <v>151</v>
      </c>
      <c r="H1529">
        <v>365</v>
      </c>
    </row>
    <row r="1530" spans="1:8" x14ac:dyDescent="0.3">
      <c r="A1530" s="3">
        <v>45725</v>
      </c>
      <c r="B1530" s="1">
        <v>1100</v>
      </c>
      <c r="C1530" s="1">
        <v>770</v>
      </c>
      <c r="D1530" s="1">
        <v>77</v>
      </c>
      <c r="E1530">
        <v>206</v>
      </c>
      <c r="F1530">
        <v>193</v>
      </c>
      <c r="G1530">
        <v>184</v>
      </c>
      <c r="H1530">
        <v>440</v>
      </c>
    </row>
    <row r="1531" spans="1:8" x14ac:dyDescent="0.3">
      <c r="A1531" s="3">
        <v>45726</v>
      </c>
      <c r="B1531" s="1">
        <v>1150</v>
      </c>
      <c r="C1531" s="1">
        <v>816</v>
      </c>
      <c r="D1531" s="1">
        <v>81</v>
      </c>
      <c r="E1531">
        <v>218</v>
      </c>
      <c r="F1531">
        <v>205</v>
      </c>
      <c r="G1531">
        <v>191</v>
      </c>
      <c r="H1531">
        <v>455</v>
      </c>
    </row>
    <row r="1532" spans="1:8" x14ac:dyDescent="0.3">
      <c r="A1532" s="3">
        <v>45727</v>
      </c>
      <c r="B1532" s="1">
        <v>1100</v>
      </c>
      <c r="C1532" s="1">
        <v>792</v>
      </c>
      <c r="D1532" s="1">
        <v>79</v>
      </c>
      <c r="E1532">
        <v>211</v>
      </c>
      <c r="F1532">
        <v>199</v>
      </c>
      <c r="G1532">
        <v>182</v>
      </c>
      <c r="H1532">
        <v>429</v>
      </c>
    </row>
    <row r="1533" spans="1:8" x14ac:dyDescent="0.3">
      <c r="A1533" s="3">
        <v>45728</v>
      </c>
      <c r="B1533" s="1">
        <v>1100</v>
      </c>
      <c r="C1533" s="1">
        <v>803</v>
      </c>
      <c r="D1533" s="1">
        <v>80</v>
      </c>
      <c r="E1533">
        <v>214</v>
      </c>
      <c r="F1533">
        <v>201</v>
      </c>
      <c r="G1533">
        <v>181</v>
      </c>
      <c r="H1533">
        <v>424</v>
      </c>
    </row>
    <row r="1534" spans="1:8" x14ac:dyDescent="0.3">
      <c r="A1534" s="3">
        <v>45729</v>
      </c>
      <c r="B1534" s="1">
        <v>1200</v>
      </c>
      <c r="C1534" s="1">
        <v>888</v>
      </c>
      <c r="D1534" s="1">
        <v>88</v>
      </c>
      <c r="E1534">
        <v>237</v>
      </c>
      <c r="F1534">
        <v>223</v>
      </c>
      <c r="G1534">
        <v>196</v>
      </c>
      <c r="H1534">
        <v>456</v>
      </c>
    </row>
    <row r="1535" spans="1:8" x14ac:dyDescent="0.3">
      <c r="A1535" s="3">
        <v>45730</v>
      </c>
      <c r="B1535" s="1">
        <v>1350</v>
      </c>
      <c r="C1535" s="1">
        <v>1012</v>
      </c>
      <c r="D1535" s="1">
        <v>101</v>
      </c>
      <c r="E1535">
        <v>270</v>
      </c>
      <c r="F1535">
        <v>254</v>
      </c>
      <c r="G1535">
        <v>218</v>
      </c>
      <c r="H1535">
        <v>507</v>
      </c>
    </row>
    <row r="1536" spans="1:8" x14ac:dyDescent="0.3">
      <c r="A1536" s="3">
        <v>45731</v>
      </c>
      <c r="B1536" s="1">
        <v>1400</v>
      </c>
      <c r="C1536" s="1">
        <v>1064</v>
      </c>
      <c r="D1536" s="1">
        <v>106</v>
      </c>
      <c r="E1536">
        <v>284</v>
      </c>
      <c r="F1536">
        <v>267</v>
      </c>
      <c r="G1536">
        <v>225</v>
      </c>
      <c r="H1536">
        <v>518</v>
      </c>
    </row>
    <row r="1537" spans="1:8" x14ac:dyDescent="0.3">
      <c r="A1537" s="3">
        <v>45732</v>
      </c>
      <c r="B1537" s="1">
        <v>1300</v>
      </c>
      <c r="C1537" s="1">
        <v>1001</v>
      </c>
      <c r="D1537" s="1">
        <v>100</v>
      </c>
      <c r="E1537">
        <v>267</v>
      </c>
      <c r="F1537">
        <v>251</v>
      </c>
      <c r="G1537">
        <v>207</v>
      </c>
      <c r="H1537">
        <v>475</v>
      </c>
    </row>
    <row r="1538" spans="1:8" x14ac:dyDescent="0.3">
      <c r="A1538" s="3">
        <v>45733</v>
      </c>
      <c r="B1538" s="1">
        <v>1000</v>
      </c>
      <c r="C1538" s="1">
        <v>780</v>
      </c>
      <c r="D1538" s="1">
        <v>78</v>
      </c>
      <c r="E1538">
        <v>208</v>
      </c>
      <c r="F1538">
        <v>195</v>
      </c>
      <c r="G1538">
        <v>159</v>
      </c>
      <c r="H1538">
        <v>360</v>
      </c>
    </row>
    <row r="1539" spans="1:8" x14ac:dyDescent="0.3">
      <c r="A1539" s="3">
        <v>45734</v>
      </c>
      <c r="B1539" s="1">
        <v>800</v>
      </c>
      <c r="C1539" s="1">
        <v>632</v>
      </c>
      <c r="D1539" s="1">
        <v>63</v>
      </c>
      <c r="E1539">
        <v>168</v>
      </c>
      <c r="F1539">
        <v>159</v>
      </c>
      <c r="G1539">
        <v>126</v>
      </c>
      <c r="H1539">
        <v>284</v>
      </c>
    </row>
    <row r="1540" spans="1:8" x14ac:dyDescent="0.3">
      <c r="A1540" s="3">
        <v>45735</v>
      </c>
      <c r="B1540" s="1">
        <v>700</v>
      </c>
      <c r="C1540" s="1">
        <v>560</v>
      </c>
      <c r="D1540" s="1">
        <v>56</v>
      </c>
      <c r="E1540">
        <v>150</v>
      </c>
      <c r="F1540">
        <v>140</v>
      </c>
      <c r="G1540">
        <v>109</v>
      </c>
      <c r="H1540">
        <v>245</v>
      </c>
    </row>
    <row r="1541" spans="1:8" x14ac:dyDescent="0.3">
      <c r="A1541" s="3">
        <v>45736</v>
      </c>
      <c r="B1541" s="1">
        <v>700</v>
      </c>
      <c r="C1541" s="1">
        <v>567</v>
      </c>
      <c r="D1541" s="1">
        <v>56</v>
      </c>
      <c r="E1541">
        <v>151</v>
      </c>
      <c r="F1541">
        <v>143</v>
      </c>
      <c r="G1541">
        <v>108</v>
      </c>
      <c r="H1541">
        <v>242</v>
      </c>
    </row>
    <row r="1542" spans="1:8" x14ac:dyDescent="0.3">
      <c r="A1542" s="3">
        <v>45737</v>
      </c>
      <c r="B1542" s="1">
        <v>800</v>
      </c>
      <c r="C1542" s="1">
        <v>656</v>
      </c>
      <c r="D1542" s="1">
        <v>65</v>
      </c>
      <c r="E1542">
        <v>175</v>
      </c>
      <c r="F1542">
        <v>165</v>
      </c>
      <c r="G1542">
        <v>123</v>
      </c>
      <c r="H1542">
        <v>272</v>
      </c>
    </row>
    <row r="1543" spans="1:8" x14ac:dyDescent="0.3">
      <c r="A1543" s="3">
        <v>45738</v>
      </c>
      <c r="B1543" s="1">
        <v>800</v>
      </c>
      <c r="C1543" s="1">
        <v>664</v>
      </c>
      <c r="D1543" s="1">
        <v>66</v>
      </c>
      <c r="E1543">
        <v>177</v>
      </c>
      <c r="F1543">
        <v>167</v>
      </c>
      <c r="G1543">
        <v>122</v>
      </c>
      <c r="H1543">
        <v>268</v>
      </c>
    </row>
    <row r="1544" spans="1:8" x14ac:dyDescent="0.3">
      <c r="A1544" s="3">
        <v>45739</v>
      </c>
      <c r="B1544" s="1">
        <v>700</v>
      </c>
      <c r="C1544" s="1">
        <v>588</v>
      </c>
      <c r="D1544" s="1">
        <v>58</v>
      </c>
      <c r="E1544">
        <v>157</v>
      </c>
      <c r="F1544">
        <v>148</v>
      </c>
      <c r="G1544">
        <v>106</v>
      </c>
      <c r="H1544">
        <v>231</v>
      </c>
    </row>
    <row r="1545" spans="1:8" x14ac:dyDescent="0.3">
      <c r="A1545" s="3">
        <v>45740</v>
      </c>
      <c r="B1545" s="1">
        <v>700</v>
      </c>
      <c r="C1545" s="1">
        <v>595</v>
      </c>
      <c r="D1545" s="1">
        <v>59</v>
      </c>
      <c r="E1545">
        <v>159</v>
      </c>
      <c r="F1545">
        <v>149</v>
      </c>
      <c r="G1545">
        <v>105</v>
      </c>
      <c r="H1545">
        <v>228</v>
      </c>
    </row>
    <row r="1546" spans="1:8" x14ac:dyDescent="0.3">
      <c r="A1546" s="3">
        <v>45741</v>
      </c>
      <c r="B1546" s="1">
        <v>900</v>
      </c>
      <c r="C1546" s="1">
        <v>774</v>
      </c>
      <c r="D1546" s="1">
        <v>77</v>
      </c>
      <c r="E1546">
        <v>206</v>
      </c>
      <c r="F1546">
        <v>194</v>
      </c>
      <c r="G1546">
        <v>134</v>
      </c>
      <c r="H1546">
        <v>289</v>
      </c>
    </row>
    <row r="1547" spans="1:8" x14ac:dyDescent="0.3">
      <c r="A1547" s="3">
        <v>45742</v>
      </c>
      <c r="B1547" s="1">
        <v>1100</v>
      </c>
      <c r="C1547" s="1">
        <v>957</v>
      </c>
      <c r="D1547" s="1">
        <v>95</v>
      </c>
      <c r="E1547">
        <v>255</v>
      </c>
      <c r="F1547">
        <v>240</v>
      </c>
      <c r="G1547">
        <v>162</v>
      </c>
      <c r="H1547">
        <v>348</v>
      </c>
    </row>
    <row r="1548" spans="1:8" x14ac:dyDescent="0.3">
      <c r="A1548" s="3">
        <v>45743</v>
      </c>
      <c r="B1548" s="1">
        <v>1100</v>
      </c>
      <c r="C1548" s="1">
        <v>968</v>
      </c>
      <c r="D1548" s="1">
        <v>96</v>
      </c>
      <c r="E1548">
        <v>258</v>
      </c>
      <c r="F1548">
        <v>243</v>
      </c>
      <c r="G1548">
        <v>162</v>
      </c>
      <c r="H1548">
        <v>341</v>
      </c>
    </row>
    <row r="1549" spans="1:8" x14ac:dyDescent="0.3">
      <c r="A1549" s="3">
        <v>45744</v>
      </c>
      <c r="B1549" s="1">
        <v>900</v>
      </c>
      <c r="C1549" s="1">
        <v>801</v>
      </c>
      <c r="D1549" s="1">
        <v>80</v>
      </c>
      <c r="E1549">
        <v>214</v>
      </c>
      <c r="F1549">
        <v>201</v>
      </c>
      <c r="G1549">
        <v>130</v>
      </c>
      <c r="H1549">
        <v>275</v>
      </c>
    </row>
    <row r="1550" spans="1:8" x14ac:dyDescent="0.3">
      <c r="A1550" s="3">
        <v>45745</v>
      </c>
      <c r="B1550" s="1">
        <v>750</v>
      </c>
      <c r="C1550" s="1">
        <v>660</v>
      </c>
      <c r="D1550" s="1">
        <v>66</v>
      </c>
      <c r="E1550">
        <v>176</v>
      </c>
      <c r="F1550">
        <v>165</v>
      </c>
      <c r="G1550">
        <v>110</v>
      </c>
      <c r="H1550">
        <v>233</v>
      </c>
    </row>
    <row r="1551" spans="1:8" x14ac:dyDescent="0.3">
      <c r="A1551" s="3">
        <v>45746</v>
      </c>
      <c r="B1551" s="1">
        <v>800</v>
      </c>
      <c r="C1551" s="1">
        <v>696</v>
      </c>
      <c r="D1551" s="1">
        <v>69</v>
      </c>
      <c r="E1551">
        <v>186</v>
      </c>
      <c r="F1551">
        <v>175</v>
      </c>
      <c r="G1551">
        <v>118</v>
      </c>
      <c r="H1551">
        <v>252</v>
      </c>
    </row>
    <row r="1552" spans="1:8" x14ac:dyDescent="0.3">
      <c r="A1552" s="3">
        <v>45747</v>
      </c>
      <c r="B1552" s="1">
        <v>700</v>
      </c>
      <c r="C1552" s="1">
        <v>602</v>
      </c>
      <c r="D1552" s="1">
        <v>60</v>
      </c>
      <c r="E1552">
        <v>160</v>
      </c>
      <c r="F1552">
        <v>151</v>
      </c>
      <c r="G1552">
        <v>104</v>
      </c>
      <c r="H1552">
        <v>225</v>
      </c>
    </row>
    <row r="1553" spans="1:8" x14ac:dyDescent="0.3">
      <c r="A1553" s="3">
        <v>45748</v>
      </c>
      <c r="B1553" s="37">
        <v>754</v>
      </c>
      <c r="C1553" s="37">
        <v>657</v>
      </c>
      <c r="D1553" s="1">
        <v>131</v>
      </c>
      <c r="E1553">
        <v>219</v>
      </c>
      <c r="F1553">
        <v>99</v>
      </c>
      <c r="G1553">
        <v>133</v>
      </c>
      <c r="H1553">
        <v>172</v>
      </c>
    </row>
    <row r="1554" spans="1:8" x14ac:dyDescent="0.3">
      <c r="A1554" s="3">
        <v>45749</v>
      </c>
      <c r="B1554" s="37">
        <v>711</v>
      </c>
      <c r="C1554" s="37">
        <v>616</v>
      </c>
      <c r="D1554" s="1">
        <v>123</v>
      </c>
      <c r="E1554">
        <v>206</v>
      </c>
      <c r="F1554">
        <v>93</v>
      </c>
      <c r="G1554">
        <v>125</v>
      </c>
      <c r="H1554">
        <v>164</v>
      </c>
    </row>
    <row r="1555" spans="1:8" x14ac:dyDescent="0.3">
      <c r="A1555" s="3">
        <v>45750</v>
      </c>
      <c r="B1555" s="37">
        <v>693</v>
      </c>
      <c r="C1555" s="37">
        <v>597</v>
      </c>
      <c r="D1555" s="1">
        <v>119</v>
      </c>
      <c r="E1555">
        <v>199</v>
      </c>
      <c r="F1555">
        <v>90</v>
      </c>
      <c r="G1555">
        <v>123</v>
      </c>
      <c r="H1555">
        <v>162</v>
      </c>
    </row>
    <row r="1556" spans="1:8" x14ac:dyDescent="0.3">
      <c r="A1556" s="3">
        <v>45751</v>
      </c>
      <c r="B1556" s="37">
        <v>695</v>
      </c>
      <c r="C1556" s="37">
        <v>601</v>
      </c>
      <c r="D1556" s="1">
        <v>120</v>
      </c>
      <c r="E1556">
        <v>200</v>
      </c>
      <c r="F1556">
        <v>91</v>
      </c>
      <c r="G1556">
        <v>123</v>
      </c>
      <c r="H1556">
        <v>161</v>
      </c>
    </row>
    <row r="1557" spans="1:8" x14ac:dyDescent="0.3">
      <c r="A1557" s="3">
        <v>45752</v>
      </c>
      <c r="B1557" s="37">
        <v>720</v>
      </c>
      <c r="C1557" s="37">
        <v>624</v>
      </c>
      <c r="D1557" s="1">
        <v>124</v>
      </c>
      <c r="E1557">
        <v>208</v>
      </c>
      <c r="F1557">
        <v>94</v>
      </c>
      <c r="G1557">
        <v>128</v>
      </c>
      <c r="H1557">
        <v>166</v>
      </c>
    </row>
    <row r="1558" spans="1:8" x14ac:dyDescent="0.3">
      <c r="A1558" s="3">
        <v>45753</v>
      </c>
      <c r="B1558" s="37">
        <v>769</v>
      </c>
      <c r="C1558" s="37">
        <v>672</v>
      </c>
      <c r="D1558" s="1">
        <v>134</v>
      </c>
      <c r="E1558">
        <v>224</v>
      </c>
      <c r="F1558">
        <v>101</v>
      </c>
      <c r="G1558">
        <v>136</v>
      </c>
      <c r="H1558">
        <v>174</v>
      </c>
    </row>
    <row r="1559" spans="1:8" x14ac:dyDescent="0.3">
      <c r="A1559" s="3">
        <v>45754</v>
      </c>
      <c r="B1559" s="37">
        <v>825</v>
      </c>
      <c r="C1559" s="37">
        <v>730</v>
      </c>
      <c r="D1559" s="1">
        <v>146</v>
      </c>
      <c r="E1559">
        <v>244</v>
      </c>
      <c r="F1559">
        <v>110</v>
      </c>
      <c r="G1559">
        <v>144</v>
      </c>
      <c r="H1559">
        <v>181</v>
      </c>
    </row>
    <row r="1560" spans="1:8" x14ac:dyDescent="0.3">
      <c r="A1560" s="3">
        <v>45755</v>
      </c>
      <c r="B1560" s="37">
        <v>873</v>
      </c>
      <c r="C1560" s="37">
        <v>774</v>
      </c>
      <c r="D1560" s="1">
        <v>154</v>
      </c>
      <c r="E1560">
        <v>258</v>
      </c>
      <c r="F1560">
        <v>117</v>
      </c>
      <c r="G1560">
        <v>153</v>
      </c>
      <c r="H1560">
        <v>191</v>
      </c>
    </row>
    <row r="1561" spans="1:8" x14ac:dyDescent="0.3">
      <c r="A1561" s="3">
        <v>45756</v>
      </c>
      <c r="B1561" s="37">
        <v>909</v>
      </c>
      <c r="C1561" s="37">
        <v>799</v>
      </c>
      <c r="D1561" s="1">
        <v>159</v>
      </c>
      <c r="E1561">
        <v>266</v>
      </c>
      <c r="F1561">
        <v>121</v>
      </c>
      <c r="G1561">
        <v>160</v>
      </c>
      <c r="H1561">
        <v>203</v>
      </c>
    </row>
    <row r="1562" spans="1:8" x14ac:dyDescent="0.3">
      <c r="A1562" s="3">
        <v>45757</v>
      </c>
      <c r="B1562" s="37">
        <v>937</v>
      </c>
      <c r="C1562" s="37">
        <v>812</v>
      </c>
      <c r="D1562" s="1">
        <v>162</v>
      </c>
      <c r="E1562">
        <v>271</v>
      </c>
      <c r="F1562">
        <v>122</v>
      </c>
      <c r="G1562">
        <v>166</v>
      </c>
      <c r="H1562">
        <v>216</v>
      </c>
    </row>
    <row r="1563" spans="1:8" x14ac:dyDescent="0.3">
      <c r="A1563" s="3">
        <v>45758</v>
      </c>
      <c r="B1563" s="37">
        <v>956</v>
      </c>
      <c r="C1563" s="37">
        <v>816</v>
      </c>
      <c r="D1563" s="1">
        <v>163</v>
      </c>
      <c r="E1563">
        <v>272</v>
      </c>
      <c r="F1563">
        <v>123</v>
      </c>
      <c r="G1563">
        <v>171</v>
      </c>
      <c r="H1563">
        <v>227</v>
      </c>
    </row>
    <row r="1564" spans="1:8" x14ac:dyDescent="0.3">
      <c r="A1564" s="3">
        <v>45759</v>
      </c>
      <c r="B1564" s="37">
        <v>956</v>
      </c>
      <c r="C1564" s="37">
        <v>811</v>
      </c>
      <c r="D1564" s="1">
        <v>162</v>
      </c>
      <c r="E1564">
        <v>270</v>
      </c>
      <c r="F1564">
        <v>122</v>
      </c>
      <c r="G1564">
        <v>171</v>
      </c>
      <c r="H1564">
        <v>231</v>
      </c>
    </row>
    <row r="1565" spans="1:8" x14ac:dyDescent="0.3">
      <c r="A1565" s="3">
        <v>45760</v>
      </c>
      <c r="B1565" s="37">
        <v>936</v>
      </c>
      <c r="C1565" s="37">
        <v>780</v>
      </c>
      <c r="D1565" s="1">
        <v>156</v>
      </c>
      <c r="E1565">
        <v>260</v>
      </c>
      <c r="F1565">
        <v>117</v>
      </c>
      <c r="G1565">
        <v>169</v>
      </c>
      <c r="H1565">
        <v>234</v>
      </c>
    </row>
    <row r="1566" spans="1:8" x14ac:dyDescent="0.3">
      <c r="A1566" s="3">
        <v>45761</v>
      </c>
      <c r="B1566" s="37">
        <v>892</v>
      </c>
      <c r="C1566" s="37">
        <v>722</v>
      </c>
      <c r="D1566" s="1">
        <v>144</v>
      </c>
      <c r="E1566">
        <v>241</v>
      </c>
      <c r="F1566">
        <v>109</v>
      </c>
      <c r="G1566">
        <v>162</v>
      </c>
      <c r="H1566">
        <v>236</v>
      </c>
    </row>
    <row r="1567" spans="1:8" x14ac:dyDescent="0.3">
      <c r="A1567" s="3">
        <v>45762</v>
      </c>
      <c r="B1567" s="37">
        <v>820</v>
      </c>
      <c r="C1567" s="37">
        <v>636</v>
      </c>
      <c r="D1567" s="1">
        <v>127</v>
      </c>
      <c r="E1567">
        <v>212</v>
      </c>
      <c r="F1567">
        <v>96</v>
      </c>
      <c r="G1567">
        <v>152</v>
      </c>
      <c r="H1567">
        <v>233</v>
      </c>
    </row>
    <row r="1568" spans="1:8" x14ac:dyDescent="0.3">
      <c r="A1568" s="3">
        <v>45763</v>
      </c>
      <c r="B1568" s="37">
        <v>732</v>
      </c>
      <c r="C1568" s="37">
        <v>550</v>
      </c>
      <c r="D1568" s="1">
        <v>110</v>
      </c>
      <c r="E1568">
        <v>184</v>
      </c>
      <c r="F1568">
        <v>83</v>
      </c>
      <c r="G1568">
        <v>136</v>
      </c>
      <c r="H1568">
        <v>219</v>
      </c>
    </row>
    <row r="1569" spans="1:8" x14ac:dyDescent="0.3">
      <c r="A1569" s="3">
        <v>45764</v>
      </c>
      <c r="B1569" s="37">
        <v>645</v>
      </c>
      <c r="C1569" s="37">
        <v>478</v>
      </c>
      <c r="D1569" s="1">
        <v>95</v>
      </c>
      <c r="E1569">
        <v>160</v>
      </c>
      <c r="F1569">
        <v>72</v>
      </c>
      <c r="G1569">
        <v>120</v>
      </c>
      <c r="H1569">
        <v>198</v>
      </c>
    </row>
    <row r="1570" spans="1:8" x14ac:dyDescent="0.3">
      <c r="A1570" s="3">
        <v>45765</v>
      </c>
      <c r="B1570" s="37">
        <v>565</v>
      </c>
      <c r="C1570" s="37">
        <v>421</v>
      </c>
      <c r="D1570" s="1">
        <v>84</v>
      </c>
      <c r="E1570">
        <v>140</v>
      </c>
      <c r="F1570">
        <v>64</v>
      </c>
      <c r="G1570">
        <v>106</v>
      </c>
      <c r="H1570">
        <v>171</v>
      </c>
    </row>
    <row r="1571" spans="1:8" x14ac:dyDescent="0.3">
      <c r="A1571" s="3">
        <v>45766</v>
      </c>
      <c r="B1571" s="37">
        <v>496</v>
      </c>
      <c r="C1571" s="37">
        <v>375</v>
      </c>
      <c r="D1571" s="1">
        <v>75</v>
      </c>
      <c r="E1571">
        <v>125</v>
      </c>
      <c r="F1571">
        <v>57</v>
      </c>
      <c r="G1571">
        <v>92</v>
      </c>
      <c r="H1571">
        <v>147</v>
      </c>
    </row>
    <row r="1572" spans="1:8" x14ac:dyDescent="0.3">
      <c r="A1572" s="3">
        <v>45767</v>
      </c>
      <c r="B1572" s="37">
        <v>450</v>
      </c>
      <c r="C1572" s="37">
        <v>346</v>
      </c>
      <c r="D1572" s="1">
        <v>69</v>
      </c>
      <c r="E1572">
        <v>116</v>
      </c>
      <c r="F1572">
        <v>52</v>
      </c>
      <c r="G1572">
        <v>83</v>
      </c>
      <c r="H1572">
        <v>130</v>
      </c>
    </row>
    <row r="1573" spans="1:8" x14ac:dyDescent="0.3">
      <c r="A1573" s="3">
        <v>45768</v>
      </c>
      <c r="B1573" s="37">
        <v>424</v>
      </c>
      <c r="C1573" s="37">
        <v>329</v>
      </c>
      <c r="D1573" s="1">
        <v>65</v>
      </c>
      <c r="E1573">
        <v>110</v>
      </c>
      <c r="F1573">
        <v>50</v>
      </c>
      <c r="G1573">
        <v>77</v>
      </c>
      <c r="H1573">
        <v>122</v>
      </c>
    </row>
    <row r="1574" spans="1:8" x14ac:dyDescent="0.3">
      <c r="A1574" s="3">
        <v>45769</v>
      </c>
      <c r="B1574" s="37">
        <v>420</v>
      </c>
      <c r="C1574" s="37">
        <v>328</v>
      </c>
      <c r="D1574" s="1">
        <v>65</v>
      </c>
      <c r="E1574">
        <v>110</v>
      </c>
      <c r="F1574">
        <v>50</v>
      </c>
      <c r="G1574">
        <v>77</v>
      </c>
      <c r="H1574">
        <v>118</v>
      </c>
    </row>
    <row r="1575" spans="1:8" x14ac:dyDescent="0.3">
      <c r="A1575" s="3">
        <v>45770</v>
      </c>
      <c r="B1575" s="37">
        <v>432</v>
      </c>
      <c r="C1575" s="37">
        <v>339</v>
      </c>
      <c r="D1575" s="1">
        <v>67</v>
      </c>
      <c r="E1575">
        <v>113</v>
      </c>
      <c r="F1575">
        <v>52</v>
      </c>
      <c r="G1575">
        <v>79</v>
      </c>
      <c r="H1575">
        <v>121</v>
      </c>
    </row>
    <row r="1576" spans="1:8" x14ac:dyDescent="0.3">
      <c r="A1576" s="3">
        <v>45771</v>
      </c>
      <c r="B1576" s="37">
        <v>456</v>
      </c>
      <c r="C1576" s="37">
        <v>364</v>
      </c>
      <c r="D1576" s="1">
        <v>72</v>
      </c>
      <c r="E1576">
        <v>122</v>
      </c>
      <c r="F1576">
        <v>55</v>
      </c>
      <c r="G1576">
        <v>83</v>
      </c>
      <c r="H1576">
        <v>124</v>
      </c>
    </row>
    <row r="1577" spans="1:8" x14ac:dyDescent="0.3">
      <c r="A1577" s="3">
        <v>45772</v>
      </c>
      <c r="B1577" s="37">
        <v>490</v>
      </c>
      <c r="C1577" s="37">
        <v>397</v>
      </c>
      <c r="D1577" s="1">
        <v>79</v>
      </c>
      <c r="E1577">
        <v>132</v>
      </c>
      <c r="F1577">
        <v>60</v>
      </c>
      <c r="G1577">
        <v>89</v>
      </c>
      <c r="H1577">
        <v>130</v>
      </c>
    </row>
    <row r="1578" spans="1:8" x14ac:dyDescent="0.3">
      <c r="A1578" s="3">
        <v>45773</v>
      </c>
      <c r="B1578" s="37">
        <v>540</v>
      </c>
      <c r="C1578" s="37">
        <v>447</v>
      </c>
      <c r="D1578" s="1">
        <v>89</v>
      </c>
      <c r="E1578">
        <v>149</v>
      </c>
      <c r="F1578">
        <v>68</v>
      </c>
      <c r="G1578">
        <v>97</v>
      </c>
      <c r="H1578">
        <v>137</v>
      </c>
    </row>
    <row r="1579" spans="1:8" x14ac:dyDescent="0.3">
      <c r="A1579" s="3">
        <v>45774</v>
      </c>
      <c r="B1579" s="37">
        <v>604</v>
      </c>
      <c r="C1579" s="37">
        <v>510</v>
      </c>
      <c r="D1579" s="1">
        <v>102</v>
      </c>
      <c r="E1579">
        <v>170</v>
      </c>
      <c r="F1579">
        <v>77</v>
      </c>
      <c r="G1579">
        <v>108</v>
      </c>
      <c r="H1579">
        <v>147</v>
      </c>
    </row>
    <row r="1580" spans="1:8" x14ac:dyDescent="0.3">
      <c r="A1580" s="3">
        <v>45775</v>
      </c>
      <c r="B1580" s="37">
        <v>672</v>
      </c>
      <c r="C1580" s="37">
        <v>579</v>
      </c>
      <c r="D1580" s="1">
        <v>115</v>
      </c>
      <c r="E1580">
        <v>193</v>
      </c>
      <c r="F1580">
        <v>88</v>
      </c>
      <c r="G1580">
        <v>119</v>
      </c>
      <c r="H1580">
        <v>157</v>
      </c>
    </row>
    <row r="1581" spans="1:8" x14ac:dyDescent="0.3">
      <c r="A1581" s="3">
        <v>45776</v>
      </c>
      <c r="B1581" s="37">
        <v>708</v>
      </c>
      <c r="C1581" s="37">
        <v>613</v>
      </c>
      <c r="D1581" s="1">
        <v>122</v>
      </c>
      <c r="E1581">
        <v>204</v>
      </c>
      <c r="F1581">
        <v>93</v>
      </c>
      <c r="G1581">
        <v>125</v>
      </c>
      <c r="H1581">
        <v>164</v>
      </c>
    </row>
    <row r="1582" spans="1:8" x14ac:dyDescent="0.3">
      <c r="A1582" s="3">
        <v>45777</v>
      </c>
      <c r="B1582" s="37">
        <v>718</v>
      </c>
      <c r="C1582" s="37">
        <v>621</v>
      </c>
      <c r="D1582" s="1">
        <v>124</v>
      </c>
      <c r="E1582">
        <v>207</v>
      </c>
      <c r="F1582">
        <v>94</v>
      </c>
      <c r="G1582">
        <v>127</v>
      </c>
      <c r="H1582">
        <v>166</v>
      </c>
    </row>
    <row r="1583" spans="1:8" x14ac:dyDescent="0.3">
      <c r="A1583" s="3">
        <v>45778</v>
      </c>
      <c r="B1583" s="1">
        <v>6155</v>
      </c>
      <c r="C1583" s="1">
        <v>4981</v>
      </c>
      <c r="D1583" s="1">
        <v>1245</v>
      </c>
      <c r="E1583">
        <v>664</v>
      </c>
      <c r="F1583">
        <v>1370</v>
      </c>
      <c r="G1583">
        <v>625</v>
      </c>
      <c r="H1583">
        <v>2251</v>
      </c>
    </row>
    <row r="1584" spans="1:8" x14ac:dyDescent="0.3">
      <c r="A1584" s="3">
        <v>45779</v>
      </c>
      <c r="B1584" s="1">
        <v>6155</v>
      </c>
      <c r="C1584" s="1">
        <v>4981</v>
      </c>
      <c r="D1584" s="1">
        <v>1245</v>
      </c>
      <c r="E1584">
        <v>664</v>
      </c>
      <c r="F1584">
        <v>1370</v>
      </c>
      <c r="G1584">
        <v>625</v>
      </c>
      <c r="H1584">
        <v>2251</v>
      </c>
    </row>
    <row r="1585" spans="1:8" x14ac:dyDescent="0.3">
      <c r="A1585" s="3">
        <v>45780</v>
      </c>
      <c r="B1585" s="1">
        <v>6155</v>
      </c>
      <c r="C1585" s="1">
        <v>4981</v>
      </c>
      <c r="D1585" s="1">
        <v>1245</v>
      </c>
      <c r="E1585">
        <v>664</v>
      </c>
      <c r="F1585">
        <v>1370</v>
      </c>
      <c r="G1585">
        <v>625</v>
      </c>
      <c r="H1585">
        <v>2251</v>
      </c>
    </row>
    <row r="1586" spans="1:8" x14ac:dyDescent="0.3">
      <c r="A1586" s="3">
        <v>45781</v>
      </c>
      <c r="B1586" s="1">
        <v>6514</v>
      </c>
      <c r="C1586" s="1">
        <v>5442</v>
      </c>
      <c r="D1586" s="1">
        <v>1360</v>
      </c>
      <c r="E1586">
        <v>726</v>
      </c>
      <c r="F1586">
        <v>1497</v>
      </c>
      <c r="G1586">
        <v>630</v>
      </c>
      <c r="H1586">
        <v>2301</v>
      </c>
    </row>
    <row r="1587" spans="1:8" x14ac:dyDescent="0.3">
      <c r="A1587" s="3">
        <v>45782</v>
      </c>
      <c r="B1587" s="1">
        <v>6400</v>
      </c>
      <c r="C1587" s="1">
        <v>5348</v>
      </c>
      <c r="D1587" s="1">
        <v>1337</v>
      </c>
      <c r="E1587">
        <v>713</v>
      </c>
      <c r="F1587">
        <v>1471</v>
      </c>
      <c r="G1587">
        <v>619</v>
      </c>
      <c r="H1587">
        <v>2260</v>
      </c>
    </row>
    <row r="1588" spans="1:8" x14ac:dyDescent="0.3">
      <c r="A1588" s="3">
        <v>45783</v>
      </c>
      <c r="B1588" s="1">
        <v>6730</v>
      </c>
      <c r="C1588" s="1">
        <v>5922</v>
      </c>
      <c r="D1588" s="1">
        <v>1480</v>
      </c>
      <c r="E1588">
        <v>790</v>
      </c>
      <c r="F1588">
        <v>1629</v>
      </c>
      <c r="G1588">
        <v>596</v>
      </c>
      <c r="H1588">
        <v>2235</v>
      </c>
    </row>
    <row r="1589" spans="1:8" x14ac:dyDescent="0.3">
      <c r="A1589" s="3">
        <v>45784</v>
      </c>
      <c r="B1589" s="1">
        <v>6064</v>
      </c>
      <c r="C1589" s="1">
        <v>5396</v>
      </c>
      <c r="D1589" s="1">
        <v>1349</v>
      </c>
      <c r="E1589">
        <v>720</v>
      </c>
      <c r="F1589">
        <v>1484</v>
      </c>
      <c r="G1589">
        <v>526</v>
      </c>
      <c r="H1589">
        <v>1985</v>
      </c>
    </row>
    <row r="1590" spans="1:8" x14ac:dyDescent="0.3">
      <c r="A1590" s="3">
        <v>45785</v>
      </c>
      <c r="B1590" s="1">
        <v>5954</v>
      </c>
      <c r="C1590" s="1">
        <v>5239</v>
      </c>
      <c r="D1590" s="1">
        <v>1309</v>
      </c>
      <c r="E1590">
        <v>698</v>
      </c>
      <c r="F1590">
        <v>1442</v>
      </c>
      <c r="G1590">
        <v>527</v>
      </c>
      <c r="H1590">
        <v>1978</v>
      </c>
    </row>
    <row r="1591" spans="1:8" x14ac:dyDescent="0.3">
      <c r="A1591" s="3">
        <v>45786</v>
      </c>
      <c r="B1591" s="1">
        <v>6197</v>
      </c>
      <c r="C1591" s="1">
        <v>5391</v>
      </c>
      <c r="D1591" s="1">
        <v>1347</v>
      </c>
      <c r="E1591">
        <v>719</v>
      </c>
      <c r="F1591">
        <v>1483</v>
      </c>
      <c r="G1591">
        <v>560</v>
      </c>
      <c r="H1591">
        <v>2088</v>
      </c>
    </row>
    <row r="1592" spans="1:8" x14ac:dyDescent="0.3">
      <c r="A1592" s="3">
        <v>45787</v>
      </c>
      <c r="B1592" s="1">
        <v>6629.0000000000009</v>
      </c>
      <c r="C1592" s="1">
        <v>5700</v>
      </c>
      <c r="D1592" s="1">
        <v>1425</v>
      </c>
      <c r="E1592">
        <v>760</v>
      </c>
      <c r="F1592">
        <v>1568</v>
      </c>
      <c r="G1592">
        <v>612</v>
      </c>
      <c r="H1592">
        <v>2264.0000000000009</v>
      </c>
    </row>
    <row r="1593" spans="1:8" x14ac:dyDescent="0.3">
      <c r="A1593" s="3">
        <v>45788</v>
      </c>
      <c r="B1593" s="1">
        <v>7118.0000000000009</v>
      </c>
      <c r="C1593" s="1">
        <v>6050</v>
      </c>
      <c r="D1593" s="1">
        <v>1512</v>
      </c>
      <c r="E1593">
        <v>807</v>
      </c>
      <c r="F1593">
        <v>1664</v>
      </c>
      <c r="G1593">
        <v>670</v>
      </c>
      <c r="H1593">
        <v>2465.0000000000009</v>
      </c>
    </row>
    <row r="1594" spans="1:8" x14ac:dyDescent="0.3">
      <c r="A1594" s="3">
        <v>45789</v>
      </c>
      <c r="B1594" s="1">
        <v>7570</v>
      </c>
      <c r="C1594" s="1">
        <v>6358</v>
      </c>
      <c r="D1594" s="1">
        <v>1589</v>
      </c>
      <c r="E1594">
        <v>848</v>
      </c>
      <c r="F1594">
        <v>1749</v>
      </c>
      <c r="G1594">
        <v>726</v>
      </c>
      <c r="H1594">
        <v>2658</v>
      </c>
    </row>
    <row r="1595" spans="1:8" x14ac:dyDescent="0.3">
      <c r="A1595" s="3">
        <v>45790</v>
      </c>
      <c r="B1595" s="1">
        <v>7916</v>
      </c>
      <c r="C1595" s="1">
        <v>6570</v>
      </c>
      <c r="D1595" s="1">
        <v>1642</v>
      </c>
      <c r="E1595">
        <v>876</v>
      </c>
      <c r="F1595">
        <v>1807</v>
      </c>
      <c r="G1595">
        <v>774</v>
      </c>
      <c r="H1595">
        <v>2817</v>
      </c>
    </row>
    <row r="1596" spans="1:8" x14ac:dyDescent="0.3">
      <c r="A1596" s="3">
        <v>45791</v>
      </c>
      <c r="B1596" s="1">
        <v>8114</v>
      </c>
      <c r="C1596" s="1">
        <v>6653</v>
      </c>
      <c r="D1596" s="1">
        <v>1663</v>
      </c>
      <c r="E1596">
        <v>887</v>
      </c>
      <c r="F1596">
        <v>1830</v>
      </c>
      <c r="G1596">
        <v>808</v>
      </c>
      <c r="H1596">
        <v>2926</v>
      </c>
    </row>
    <row r="1597" spans="1:8" x14ac:dyDescent="0.3">
      <c r="A1597" s="3">
        <v>45792</v>
      </c>
      <c r="B1597" s="1">
        <v>8145.9999999999991</v>
      </c>
      <c r="C1597" s="1">
        <v>6598</v>
      </c>
      <c r="D1597" s="1">
        <v>1649</v>
      </c>
      <c r="E1597">
        <v>880</v>
      </c>
      <c r="F1597">
        <v>1815</v>
      </c>
      <c r="G1597">
        <v>826</v>
      </c>
      <c r="H1597">
        <v>2975.9999999999991</v>
      </c>
    </row>
    <row r="1598" spans="1:8" x14ac:dyDescent="0.3">
      <c r="A1598" s="3">
        <v>45793</v>
      </c>
      <c r="B1598" s="1">
        <v>8011</v>
      </c>
      <c r="C1598" s="1">
        <v>6408</v>
      </c>
      <c r="D1598" s="1">
        <v>1602</v>
      </c>
      <c r="E1598">
        <v>854</v>
      </c>
      <c r="F1598">
        <v>1763</v>
      </c>
      <c r="G1598">
        <v>827</v>
      </c>
      <c r="H1598">
        <v>2965</v>
      </c>
    </row>
    <row r="1599" spans="1:8" x14ac:dyDescent="0.3">
      <c r="A1599" s="3">
        <v>45794</v>
      </c>
      <c r="B1599" s="1">
        <v>7725</v>
      </c>
      <c r="C1599" s="1">
        <v>6102</v>
      </c>
      <c r="D1599" s="1">
        <v>1525</v>
      </c>
      <c r="E1599">
        <v>814</v>
      </c>
      <c r="F1599">
        <v>1679</v>
      </c>
      <c r="G1599">
        <v>811</v>
      </c>
      <c r="H1599">
        <v>2896</v>
      </c>
    </row>
    <row r="1600" spans="1:8" x14ac:dyDescent="0.3">
      <c r="A1600" s="3">
        <v>45795</v>
      </c>
      <c r="B1600" s="1">
        <v>7316</v>
      </c>
      <c r="C1600" s="1">
        <v>5706</v>
      </c>
      <c r="D1600" s="1">
        <v>1426</v>
      </c>
      <c r="E1600">
        <v>761</v>
      </c>
      <c r="F1600">
        <v>1570</v>
      </c>
      <c r="G1600">
        <v>782</v>
      </c>
      <c r="H1600">
        <v>2777</v>
      </c>
    </row>
    <row r="1601" spans="1:8" x14ac:dyDescent="0.3">
      <c r="A1601" s="3">
        <v>45796</v>
      </c>
      <c r="B1601" s="1">
        <v>6823.9999999999991</v>
      </c>
      <c r="C1601" s="1">
        <v>5254</v>
      </c>
      <c r="D1601" s="1">
        <v>1313</v>
      </c>
      <c r="E1601">
        <v>700</v>
      </c>
      <c r="F1601">
        <v>1446</v>
      </c>
      <c r="G1601">
        <v>742</v>
      </c>
      <c r="H1601">
        <v>2622.9999999999991</v>
      </c>
    </row>
    <row r="1602" spans="1:8" x14ac:dyDescent="0.3">
      <c r="A1602" s="3">
        <v>45797</v>
      </c>
      <c r="B1602" s="1">
        <v>6291</v>
      </c>
      <c r="C1602" s="1">
        <v>4781</v>
      </c>
      <c r="D1602" s="1">
        <v>1195</v>
      </c>
      <c r="E1602">
        <v>638</v>
      </c>
      <c r="F1602">
        <v>1315</v>
      </c>
      <c r="G1602">
        <v>695</v>
      </c>
      <c r="H1602">
        <v>2448</v>
      </c>
    </row>
    <row r="1603" spans="1:8" x14ac:dyDescent="0.3">
      <c r="A1603" s="3">
        <v>45798</v>
      </c>
      <c r="B1603" s="1">
        <v>5765</v>
      </c>
      <c r="C1603" s="1">
        <v>4323</v>
      </c>
      <c r="D1603" s="1">
        <v>1080</v>
      </c>
      <c r="E1603">
        <v>576</v>
      </c>
      <c r="F1603">
        <v>1190</v>
      </c>
      <c r="G1603">
        <v>648</v>
      </c>
      <c r="H1603">
        <v>2271</v>
      </c>
    </row>
    <row r="1604" spans="1:8" x14ac:dyDescent="0.3">
      <c r="A1604" s="3">
        <v>45799</v>
      </c>
      <c r="B1604" s="1">
        <v>5290</v>
      </c>
      <c r="C1604" s="1">
        <v>3914</v>
      </c>
      <c r="D1604" s="1">
        <v>978</v>
      </c>
      <c r="E1604">
        <v>522</v>
      </c>
      <c r="F1604">
        <v>1077</v>
      </c>
      <c r="G1604">
        <v>604</v>
      </c>
      <c r="H1604">
        <v>2109</v>
      </c>
    </row>
    <row r="1605" spans="1:8" x14ac:dyDescent="0.3">
      <c r="A1605" s="3">
        <v>45800</v>
      </c>
      <c r="B1605" s="1">
        <v>4909</v>
      </c>
      <c r="C1605" s="1">
        <v>3583</v>
      </c>
      <c r="D1605" s="1">
        <v>895</v>
      </c>
      <c r="E1605">
        <v>478</v>
      </c>
      <c r="F1605">
        <v>986</v>
      </c>
      <c r="G1605">
        <v>569</v>
      </c>
      <c r="H1605">
        <v>1981</v>
      </c>
    </row>
    <row r="1606" spans="1:8" x14ac:dyDescent="0.3">
      <c r="A1606" s="3">
        <v>45801</v>
      </c>
      <c r="B1606" s="1">
        <v>4658</v>
      </c>
      <c r="C1606" s="1">
        <v>3353</v>
      </c>
      <c r="D1606" s="1">
        <v>838</v>
      </c>
      <c r="E1606">
        <v>447</v>
      </c>
      <c r="F1606">
        <v>923</v>
      </c>
      <c r="G1606">
        <v>549</v>
      </c>
      <c r="H1606">
        <v>1901</v>
      </c>
    </row>
    <row r="1607" spans="1:8" x14ac:dyDescent="0.3">
      <c r="A1607" s="3">
        <v>45802</v>
      </c>
      <c r="B1607" s="1">
        <v>4559</v>
      </c>
      <c r="C1607" s="1">
        <v>3236</v>
      </c>
      <c r="D1607" s="1">
        <v>809</v>
      </c>
      <c r="E1607">
        <v>432</v>
      </c>
      <c r="F1607">
        <v>890</v>
      </c>
      <c r="G1607">
        <v>545</v>
      </c>
      <c r="H1607">
        <v>1883</v>
      </c>
    </row>
    <row r="1608" spans="1:8" x14ac:dyDescent="0.3">
      <c r="A1608" s="3">
        <v>45803</v>
      </c>
      <c r="B1608" s="1">
        <v>4624</v>
      </c>
      <c r="C1608" s="1">
        <v>3236</v>
      </c>
      <c r="D1608" s="1">
        <v>809</v>
      </c>
      <c r="E1608">
        <v>432</v>
      </c>
      <c r="F1608">
        <v>890</v>
      </c>
      <c r="G1608">
        <v>562</v>
      </c>
      <c r="H1608">
        <v>1931</v>
      </c>
    </row>
    <row r="1609" spans="1:8" x14ac:dyDescent="0.3">
      <c r="A1609" s="3">
        <v>45804</v>
      </c>
      <c r="B1609" s="1">
        <v>4846</v>
      </c>
      <c r="C1609" s="1">
        <v>3343</v>
      </c>
      <c r="D1609" s="1">
        <v>835</v>
      </c>
      <c r="E1609">
        <v>446</v>
      </c>
      <c r="F1609">
        <v>920</v>
      </c>
      <c r="G1609">
        <v>597</v>
      </c>
      <c r="H1609">
        <v>2048</v>
      </c>
    </row>
    <row r="1610" spans="1:8" x14ac:dyDescent="0.3">
      <c r="A1610" s="3">
        <v>45805</v>
      </c>
      <c r="B1610" s="1">
        <v>5196</v>
      </c>
      <c r="C1610" s="1">
        <v>3533</v>
      </c>
      <c r="D1610" s="1">
        <v>883</v>
      </c>
      <c r="E1610">
        <v>471</v>
      </c>
      <c r="F1610">
        <v>972</v>
      </c>
      <c r="G1610">
        <v>650</v>
      </c>
      <c r="H1610">
        <v>2220</v>
      </c>
    </row>
    <row r="1611" spans="1:8" x14ac:dyDescent="0.3">
      <c r="A1611" s="3">
        <v>45806</v>
      </c>
      <c r="B1611" s="1">
        <v>5625</v>
      </c>
      <c r="C1611" s="1">
        <v>3768</v>
      </c>
      <c r="D1611" s="1">
        <v>942</v>
      </c>
      <c r="E1611">
        <v>502</v>
      </c>
      <c r="F1611">
        <v>1037</v>
      </c>
      <c r="G1611">
        <v>715</v>
      </c>
      <c r="H1611">
        <v>2429</v>
      </c>
    </row>
    <row r="1612" spans="1:8" x14ac:dyDescent="0.3">
      <c r="A1612" s="3">
        <v>45807</v>
      </c>
      <c r="B1612" s="1">
        <v>6054</v>
      </c>
      <c r="C1612" s="1">
        <v>3995</v>
      </c>
      <c r="D1612" s="1">
        <v>998</v>
      </c>
      <c r="E1612">
        <v>533</v>
      </c>
      <c r="F1612">
        <v>1099</v>
      </c>
      <c r="G1612">
        <v>780</v>
      </c>
      <c r="H1612">
        <v>2644</v>
      </c>
    </row>
    <row r="1613" spans="1:8" x14ac:dyDescent="0.3">
      <c r="A1613" s="3">
        <v>45808</v>
      </c>
      <c r="B1613" s="1">
        <v>6374</v>
      </c>
      <c r="C1613" s="1">
        <v>4143</v>
      </c>
      <c r="D1613" s="1">
        <v>1035</v>
      </c>
      <c r="E1613">
        <v>552</v>
      </c>
      <c r="F1613">
        <v>1140</v>
      </c>
      <c r="G1613">
        <v>833</v>
      </c>
      <c r="H1613">
        <v>2814</v>
      </c>
    </row>
    <row r="1614" spans="1:8" x14ac:dyDescent="0.3">
      <c r="A1614" s="3">
        <v>45809</v>
      </c>
      <c r="B1614" s="1">
        <v>700</v>
      </c>
      <c r="C1614" s="1">
        <v>350</v>
      </c>
      <c r="D1614" s="1">
        <v>122</v>
      </c>
      <c r="E1614">
        <v>35</v>
      </c>
      <c r="F1614">
        <v>88</v>
      </c>
      <c r="G1614">
        <v>104</v>
      </c>
      <c r="H1614">
        <v>351</v>
      </c>
    </row>
    <row r="1615" spans="1:8" x14ac:dyDescent="0.3">
      <c r="A1615" s="3">
        <v>45810</v>
      </c>
      <c r="B1615" s="1">
        <v>700</v>
      </c>
      <c r="C1615" s="1">
        <v>350</v>
      </c>
      <c r="D1615" s="1">
        <v>122</v>
      </c>
      <c r="E1615">
        <v>35</v>
      </c>
      <c r="F1615">
        <v>88</v>
      </c>
      <c r="G1615">
        <v>104</v>
      </c>
      <c r="H1615">
        <v>351</v>
      </c>
    </row>
    <row r="1616" spans="1:8" x14ac:dyDescent="0.3">
      <c r="A1616" s="3">
        <v>45811</v>
      </c>
      <c r="B1616" s="1">
        <v>700</v>
      </c>
      <c r="C1616" s="1">
        <v>350</v>
      </c>
      <c r="D1616" s="1">
        <v>122</v>
      </c>
      <c r="E1616">
        <v>35</v>
      </c>
      <c r="F1616">
        <v>88</v>
      </c>
      <c r="G1616">
        <v>104</v>
      </c>
      <c r="H1616">
        <v>351</v>
      </c>
    </row>
    <row r="1617" spans="1:8" x14ac:dyDescent="0.3">
      <c r="A1617" s="3">
        <v>45812</v>
      </c>
      <c r="B1617" s="1">
        <v>851</v>
      </c>
      <c r="C1617" s="1">
        <v>473</v>
      </c>
      <c r="D1617" s="1">
        <v>165</v>
      </c>
      <c r="E1617">
        <v>47</v>
      </c>
      <c r="F1617">
        <v>119</v>
      </c>
      <c r="G1617">
        <v>117</v>
      </c>
      <c r="H1617">
        <v>403</v>
      </c>
    </row>
    <row r="1618" spans="1:8" x14ac:dyDescent="0.3">
      <c r="A1618" s="3">
        <v>45813</v>
      </c>
      <c r="B1618" s="1">
        <v>999</v>
      </c>
      <c r="C1618" s="1">
        <v>601</v>
      </c>
      <c r="D1618" s="1">
        <v>210</v>
      </c>
      <c r="E1618">
        <v>60</v>
      </c>
      <c r="F1618">
        <v>151</v>
      </c>
      <c r="G1618">
        <v>129</v>
      </c>
      <c r="H1618">
        <v>449</v>
      </c>
    </row>
    <row r="1619" spans="1:8" x14ac:dyDescent="0.3">
      <c r="A1619" s="3">
        <v>45814</v>
      </c>
      <c r="B1619" s="1">
        <v>1093</v>
      </c>
      <c r="C1619" s="1">
        <v>703</v>
      </c>
      <c r="D1619" s="1">
        <v>246</v>
      </c>
      <c r="E1619">
        <v>70</v>
      </c>
      <c r="F1619">
        <v>176</v>
      </c>
      <c r="G1619">
        <v>132</v>
      </c>
      <c r="H1619">
        <v>469</v>
      </c>
    </row>
    <row r="1620" spans="1:8" x14ac:dyDescent="0.3">
      <c r="A1620" s="3">
        <v>45815</v>
      </c>
      <c r="B1620" s="1">
        <v>1148</v>
      </c>
      <c r="C1620" s="1">
        <v>788</v>
      </c>
      <c r="D1620" s="1">
        <v>275</v>
      </c>
      <c r="E1620">
        <v>79</v>
      </c>
      <c r="F1620">
        <v>198</v>
      </c>
      <c r="G1620">
        <v>129</v>
      </c>
      <c r="H1620">
        <v>467</v>
      </c>
    </row>
    <row r="1621" spans="1:8" x14ac:dyDescent="0.3">
      <c r="A1621" s="3">
        <v>45816</v>
      </c>
      <c r="B1621" s="1">
        <v>1181</v>
      </c>
      <c r="C1621" s="1">
        <v>844</v>
      </c>
      <c r="D1621" s="1">
        <v>295</v>
      </c>
      <c r="E1621">
        <v>84</v>
      </c>
      <c r="F1621">
        <v>212</v>
      </c>
      <c r="G1621">
        <v>126</v>
      </c>
      <c r="H1621">
        <v>464</v>
      </c>
    </row>
    <row r="1622" spans="1:8" x14ac:dyDescent="0.3">
      <c r="A1622" s="3">
        <v>45817</v>
      </c>
      <c r="B1622" s="1">
        <v>1189</v>
      </c>
      <c r="C1622" s="1">
        <v>881</v>
      </c>
      <c r="D1622" s="1">
        <v>308</v>
      </c>
      <c r="E1622">
        <v>88</v>
      </c>
      <c r="F1622">
        <v>221</v>
      </c>
      <c r="G1622">
        <v>121</v>
      </c>
      <c r="H1622">
        <v>451</v>
      </c>
    </row>
    <row r="1623" spans="1:8" x14ac:dyDescent="0.3">
      <c r="A1623" s="3">
        <v>45818</v>
      </c>
      <c r="B1623" s="1">
        <v>1173</v>
      </c>
      <c r="C1623" s="1">
        <v>892</v>
      </c>
      <c r="D1623" s="1">
        <v>312</v>
      </c>
      <c r="E1623">
        <v>89</v>
      </c>
      <c r="F1623">
        <v>224</v>
      </c>
      <c r="G1623">
        <v>114</v>
      </c>
      <c r="H1623">
        <v>434</v>
      </c>
    </row>
    <row r="1624" spans="1:8" x14ac:dyDescent="0.3">
      <c r="A1624" s="3">
        <v>45819</v>
      </c>
      <c r="B1624" s="1">
        <v>1140</v>
      </c>
      <c r="C1624" s="1">
        <v>883</v>
      </c>
      <c r="D1624" s="1">
        <v>309</v>
      </c>
      <c r="E1624">
        <v>88</v>
      </c>
      <c r="F1624">
        <v>221</v>
      </c>
      <c r="G1624">
        <v>108</v>
      </c>
      <c r="H1624">
        <v>414</v>
      </c>
    </row>
    <row r="1625" spans="1:8" x14ac:dyDescent="0.3">
      <c r="A1625" s="3">
        <v>45820</v>
      </c>
      <c r="B1625" s="1">
        <v>1076</v>
      </c>
      <c r="C1625" s="1">
        <v>849</v>
      </c>
      <c r="D1625" s="1">
        <v>297</v>
      </c>
      <c r="E1625">
        <v>85</v>
      </c>
      <c r="F1625">
        <v>213</v>
      </c>
      <c r="G1625">
        <v>98</v>
      </c>
      <c r="H1625">
        <v>383</v>
      </c>
    </row>
    <row r="1626" spans="1:8" x14ac:dyDescent="0.3">
      <c r="A1626" s="3">
        <v>45821</v>
      </c>
      <c r="B1626" s="1">
        <v>969</v>
      </c>
      <c r="C1626" s="1">
        <v>792</v>
      </c>
      <c r="D1626" s="1">
        <v>277</v>
      </c>
      <c r="E1626">
        <v>79</v>
      </c>
      <c r="F1626">
        <v>199</v>
      </c>
      <c r="G1626">
        <v>83</v>
      </c>
      <c r="H1626">
        <v>331</v>
      </c>
    </row>
    <row r="1627" spans="1:8" x14ac:dyDescent="0.3">
      <c r="A1627" s="3">
        <v>45822</v>
      </c>
      <c r="B1627" s="1">
        <v>860</v>
      </c>
      <c r="C1627" s="1">
        <v>721</v>
      </c>
      <c r="D1627" s="1">
        <v>252</v>
      </c>
      <c r="E1627">
        <v>72</v>
      </c>
      <c r="F1627">
        <v>181</v>
      </c>
      <c r="G1627">
        <v>70</v>
      </c>
      <c r="H1627">
        <v>285</v>
      </c>
    </row>
    <row r="1628" spans="1:8" x14ac:dyDescent="0.3">
      <c r="A1628" s="3">
        <v>45823</v>
      </c>
      <c r="B1628" s="1">
        <v>763</v>
      </c>
      <c r="C1628" s="1">
        <v>641</v>
      </c>
      <c r="D1628" s="1">
        <v>224</v>
      </c>
      <c r="E1628">
        <v>64</v>
      </c>
      <c r="F1628">
        <v>161</v>
      </c>
      <c r="G1628">
        <v>62</v>
      </c>
      <c r="H1628">
        <v>252</v>
      </c>
    </row>
    <row r="1629" spans="1:8" x14ac:dyDescent="0.3">
      <c r="A1629" s="3">
        <v>45824</v>
      </c>
      <c r="B1629" s="1">
        <v>691</v>
      </c>
      <c r="C1629" s="1">
        <v>568</v>
      </c>
      <c r="D1629" s="1">
        <v>198</v>
      </c>
      <c r="E1629">
        <v>57</v>
      </c>
      <c r="F1629">
        <v>143</v>
      </c>
      <c r="G1629">
        <v>58</v>
      </c>
      <c r="H1629">
        <v>235</v>
      </c>
    </row>
    <row r="1630" spans="1:8" x14ac:dyDescent="0.3">
      <c r="A1630" s="3">
        <v>45825</v>
      </c>
      <c r="B1630" s="1">
        <v>645</v>
      </c>
      <c r="C1630" s="1">
        <v>508</v>
      </c>
      <c r="D1630" s="1">
        <v>177</v>
      </c>
      <c r="E1630">
        <v>51</v>
      </c>
      <c r="F1630">
        <v>128</v>
      </c>
      <c r="G1630">
        <v>59</v>
      </c>
      <c r="H1630">
        <v>230</v>
      </c>
    </row>
    <row r="1631" spans="1:8" x14ac:dyDescent="0.3">
      <c r="A1631" s="3">
        <v>45826</v>
      </c>
      <c r="B1631" s="1">
        <v>628</v>
      </c>
      <c r="C1631" s="1">
        <v>477</v>
      </c>
      <c r="D1631" s="1">
        <v>166</v>
      </c>
      <c r="E1631">
        <v>48</v>
      </c>
      <c r="F1631">
        <v>120</v>
      </c>
      <c r="G1631">
        <v>60</v>
      </c>
      <c r="H1631">
        <v>234</v>
      </c>
    </row>
    <row r="1632" spans="1:8" x14ac:dyDescent="0.3">
      <c r="A1632" s="3">
        <v>45827</v>
      </c>
      <c r="B1632" s="1">
        <v>653</v>
      </c>
      <c r="C1632" s="1">
        <v>473</v>
      </c>
      <c r="D1632" s="1">
        <v>165</v>
      </c>
      <c r="E1632">
        <v>47</v>
      </c>
      <c r="F1632">
        <v>119</v>
      </c>
      <c r="G1632">
        <v>68</v>
      </c>
      <c r="H1632">
        <v>254</v>
      </c>
    </row>
    <row r="1633" spans="1:8" x14ac:dyDescent="0.3">
      <c r="A1633" s="3">
        <v>45828</v>
      </c>
      <c r="B1633" s="1">
        <v>717</v>
      </c>
      <c r="C1633" s="1">
        <v>493</v>
      </c>
      <c r="D1633" s="1">
        <v>172</v>
      </c>
      <c r="E1633">
        <v>49</v>
      </c>
      <c r="F1633">
        <v>124</v>
      </c>
      <c r="G1633">
        <v>80</v>
      </c>
      <c r="H1633">
        <v>292</v>
      </c>
    </row>
    <row r="1634" spans="1:8" x14ac:dyDescent="0.3">
      <c r="A1634" s="3">
        <v>45829</v>
      </c>
      <c r="B1634" s="1">
        <v>819</v>
      </c>
      <c r="C1634" s="1">
        <v>545</v>
      </c>
      <c r="D1634" s="1">
        <v>190</v>
      </c>
      <c r="E1634">
        <v>54</v>
      </c>
      <c r="F1634">
        <v>137</v>
      </c>
      <c r="G1634">
        <v>95</v>
      </c>
      <c r="H1634">
        <v>343</v>
      </c>
    </row>
    <row r="1635" spans="1:8" x14ac:dyDescent="0.3">
      <c r="A1635" s="3">
        <v>45830</v>
      </c>
      <c r="B1635" s="1">
        <v>909</v>
      </c>
      <c r="C1635" s="1">
        <v>643</v>
      </c>
      <c r="D1635" s="1">
        <v>225</v>
      </c>
      <c r="E1635">
        <v>64</v>
      </c>
      <c r="F1635">
        <v>161</v>
      </c>
      <c r="G1635">
        <v>98</v>
      </c>
      <c r="H1635">
        <v>361</v>
      </c>
    </row>
    <row r="1636" spans="1:8" x14ac:dyDescent="0.3">
      <c r="A1636" s="3">
        <v>45831</v>
      </c>
      <c r="B1636" s="1">
        <v>975</v>
      </c>
      <c r="C1636" s="1">
        <v>757</v>
      </c>
      <c r="D1636" s="1">
        <v>264</v>
      </c>
      <c r="E1636">
        <v>76</v>
      </c>
      <c r="F1636">
        <v>190</v>
      </c>
      <c r="G1636">
        <v>91</v>
      </c>
      <c r="H1636">
        <v>354</v>
      </c>
    </row>
    <row r="1637" spans="1:8" x14ac:dyDescent="0.3">
      <c r="A1637" s="3">
        <v>45832</v>
      </c>
      <c r="B1637" s="1">
        <v>1025</v>
      </c>
      <c r="C1637" s="1">
        <v>859</v>
      </c>
      <c r="D1637" s="1">
        <v>300</v>
      </c>
      <c r="E1637">
        <v>86</v>
      </c>
      <c r="F1637">
        <v>216</v>
      </c>
      <c r="G1637">
        <v>83</v>
      </c>
      <c r="H1637">
        <v>340</v>
      </c>
    </row>
    <row r="1638" spans="1:8" x14ac:dyDescent="0.3">
      <c r="A1638" s="3">
        <v>45833</v>
      </c>
      <c r="B1638" s="1">
        <v>1059</v>
      </c>
      <c r="C1638" s="1">
        <v>920</v>
      </c>
      <c r="D1638" s="1">
        <v>322</v>
      </c>
      <c r="E1638">
        <v>92</v>
      </c>
      <c r="F1638">
        <v>230</v>
      </c>
      <c r="G1638">
        <v>80</v>
      </c>
      <c r="H1638">
        <v>335</v>
      </c>
    </row>
    <row r="1639" spans="1:8" x14ac:dyDescent="0.3">
      <c r="A1639" s="3">
        <v>45834</v>
      </c>
      <c r="B1639" s="1">
        <v>1080</v>
      </c>
      <c r="C1639" s="1">
        <v>943</v>
      </c>
      <c r="D1639" s="1">
        <v>330</v>
      </c>
      <c r="E1639">
        <v>94</v>
      </c>
      <c r="F1639">
        <v>236</v>
      </c>
      <c r="G1639">
        <v>81</v>
      </c>
      <c r="H1639">
        <v>339</v>
      </c>
    </row>
    <row r="1640" spans="1:8" x14ac:dyDescent="0.3">
      <c r="A1640" s="3">
        <v>45835</v>
      </c>
      <c r="B1640" s="1">
        <v>1085</v>
      </c>
      <c r="C1640" s="1">
        <v>941</v>
      </c>
      <c r="D1640" s="1">
        <v>329</v>
      </c>
      <c r="E1640">
        <v>94</v>
      </c>
      <c r="F1640">
        <v>236</v>
      </c>
      <c r="G1640">
        <v>83</v>
      </c>
      <c r="H1640">
        <v>343</v>
      </c>
    </row>
    <row r="1641" spans="1:8" x14ac:dyDescent="0.3">
      <c r="A1641" s="3">
        <v>45836</v>
      </c>
      <c r="B1641" s="1">
        <v>1075</v>
      </c>
      <c r="C1641" s="1">
        <v>912</v>
      </c>
      <c r="D1641" s="1">
        <v>319</v>
      </c>
      <c r="E1641">
        <v>91</v>
      </c>
      <c r="F1641">
        <v>229</v>
      </c>
      <c r="G1641">
        <v>85</v>
      </c>
      <c r="H1641">
        <v>351</v>
      </c>
    </row>
    <row r="1642" spans="1:8" x14ac:dyDescent="0.3">
      <c r="A1642" s="3">
        <v>45837</v>
      </c>
      <c r="B1642" s="1">
        <v>1051</v>
      </c>
      <c r="C1642" s="1">
        <v>861</v>
      </c>
      <c r="D1642" s="1">
        <v>301</v>
      </c>
      <c r="E1642">
        <v>86</v>
      </c>
      <c r="F1642">
        <v>216</v>
      </c>
      <c r="G1642">
        <v>90</v>
      </c>
      <c r="H1642">
        <v>358</v>
      </c>
    </row>
    <row r="1643" spans="1:8" x14ac:dyDescent="0.3">
      <c r="A1643" s="3">
        <v>45838</v>
      </c>
      <c r="B1643" s="1">
        <v>1009</v>
      </c>
      <c r="C1643" s="1">
        <v>791</v>
      </c>
      <c r="D1643" s="1">
        <v>276</v>
      </c>
      <c r="E1643">
        <v>79</v>
      </c>
      <c r="F1643">
        <v>199</v>
      </c>
      <c r="G1643">
        <v>93</v>
      </c>
      <c r="H1643">
        <v>362</v>
      </c>
    </row>
    <row r="1644" spans="1:8" x14ac:dyDescent="0.3">
      <c r="A1644" s="3">
        <v>45839</v>
      </c>
      <c r="B1644" s="1">
        <v>950</v>
      </c>
      <c r="C1644" s="1">
        <v>701</v>
      </c>
      <c r="D1644" s="1">
        <v>126</v>
      </c>
      <c r="E1644">
        <v>224</v>
      </c>
      <c r="F1644">
        <v>120</v>
      </c>
      <c r="G1644">
        <v>174</v>
      </c>
      <c r="H1644">
        <v>306</v>
      </c>
    </row>
    <row r="1645" spans="1:8" x14ac:dyDescent="0.3">
      <c r="A1645" s="3">
        <v>45840</v>
      </c>
      <c r="B1645" s="1">
        <v>850</v>
      </c>
      <c r="C1645" s="1">
        <v>592</v>
      </c>
      <c r="D1645" s="1">
        <v>106</v>
      </c>
      <c r="E1645">
        <v>190</v>
      </c>
      <c r="F1645">
        <v>101</v>
      </c>
      <c r="G1645">
        <v>158</v>
      </c>
      <c r="H1645">
        <v>295</v>
      </c>
    </row>
    <row r="1646" spans="1:8" x14ac:dyDescent="0.3">
      <c r="A1646" s="3">
        <v>45841</v>
      </c>
      <c r="B1646" s="1">
        <v>710</v>
      </c>
      <c r="C1646" s="1">
        <v>485</v>
      </c>
      <c r="D1646" s="1">
        <v>87</v>
      </c>
      <c r="E1646">
        <v>155</v>
      </c>
      <c r="F1646">
        <v>83</v>
      </c>
      <c r="G1646">
        <v>133</v>
      </c>
      <c r="H1646">
        <v>252</v>
      </c>
    </row>
    <row r="1647" spans="1:8" x14ac:dyDescent="0.3">
      <c r="A1647" s="3">
        <v>45842</v>
      </c>
      <c r="B1647" s="37">
        <v>718</v>
      </c>
      <c r="C1647" s="37">
        <v>621</v>
      </c>
      <c r="D1647" s="1">
        <v>111</v>
      </c>
      <c r="E1647">
        <v>199</v>
      </c>
      <c r="F1647">
        <v>106</v>
      </c>
      <c r="G1647">
        <v>123</v>
      </c>
      <c r="H1647">
        <v>179</v>
      </c>
    </row>
    <row r="1648" spans="1:8" x14ac:dyDescent="0.3">
      <c r="A1648" s="3">
        <v>45843</v>
      </c>
      <c r="B1648" s="37">
        <v>708</v>
      </c>
      <c r="C1648" s="37">
        <v>613</v>
      </c>
      <c r="D1648" s="1">
        <v>110</v>
      </c>
      <c r="E1648">
        <v>196</v>
      </c>
      <c r="F1648">
        <v>105</v>
      </c>
      <c r="G1648">
        <v>121</v>
      </c>
      <c r="H1648">
        <v>176</v>
      </c>
    </row>
    <row r="1649" spans="1:8" x14ac:dyDescent="0.3">
      <c r="A1649" s="3">
        <v>45844</v>
      </c>
      <c r="B1649" s="37">
        <v>672</v>
      </c>
      <c r="C1649" s="37">
        <v>579</v>
      </c>
      <c r="D1649" s="1">
        <v>104</v>
      </c>
      <c r="E1649">
        <v>185</v>
      </c>
      <c r="F1649">
        <v>99</v>
      </c>
      <c r="G1649">
        <v>115</v>
      </c>
      <c r="H1649">
        <v>169</v>
      </c>
    </row>
    <row r="1650" spans="1:8" x14ac:dyDescent="0.3">
      <c r="A1650" s="3">
        <v>45845</v>
      </c>
      <c r="B1650" s="37">
        <v>604</v>
      </c>
      <c r="C1650" s="37">
        <v>510</v>
      </c>
      <c r="D1650" s="1">
        <v>91</v>
      </c>
      <c r="E1650">
        <v>163</v>
      </c>
      <c r="F1650">
        <v>88</v>
      </c>
      <c r="G1650">
        <v>104</v>
      </c>
      <c r="H1650">
        <v>158</v>
      </c>
    </row>
    <row r="1651" spans="1:8" x14ac:dyDescent="0.3">
      <c r="A1651" s="3">
        <v>45846</v>
      </c>
      <c r="B1651" s="37">
        <v>540</v>
      </c>
      <c r="C1651" s="37">
        <v>447</v>
      </c>
      <c r="D1651" s="1">
        <v>80</v>
      </c>
      <c r="E1651">
        <v>143</v>
      </c>
      <c r="F1651">
        <v>77</v>
      </c>
      <c r="G1651">
        <v>94</v>
      </c>
      <c r="H1651">
        <v>146</v>
      </c>
    </row>
    <row r="1652" spans="1:8" x14ac:dyDescent="0.3">
      <c r="A1652" s="3">
        <v>45847</v>
      </c>
      <c r="B1652" s="37">
        <v>490</v>
      </c>
      <c r="C1652" s="37">
        <v>397</v>
      </c>
      <c r="D1652" s="1">
        <v>71</v>
      </c>
      <c r="E1652">
        <v>127</v>
      </c>
      <c r="F1652">
        <v>68</v>
      </c>
      <c r="G1652">
        <v>86</v>
      </c>
      <c r="H1652">
        <v>138</v>
      </c>
    </row>
    <row r="1653" spans="1:8" x14ac:dyDescent="0.3">
      <c r="A1653" s="3">
        <v>45848</v>
      </c>
      <c r="B1653" s="37">
        <v>456</v>
      </c>
      <c r="C1653" s="37">
        <v>364</v>
      </c>
      <c r="D1653" s="1">
        <v>65</v>
      </c>
      <c r="E1653">
        <v>116</v>
      </c>
      <c r="F1653">
        <v>63</v>
      </c>
      <c r="G1653">
        <v>81</v>
      </c>
      <c r="H1653">
        <v>131</v>
      </c>
    </row>
    <row r="1654" spans="1:8" x14ac:dyDescent="0.3">
      <c r="A1654" s="3">
        <v>45849</v>
      </c>
      <c r="B1654" s="37">
        <v>432</v>
      </c>
      <c r="C1654" s="37">
        <v>339</v>
      </c>
      <c r="D1654" s="1">
        <v>61</v>
      </c>
      <c r="E1654">
        <v>108</v>
      </c>
      <c r="F1654">
        <v>58</v>
      </c>
      <c r="G1654">
        <v>77</v>
      </c>
      <c r="H1654">
        <v>128</v>
      </c>
    </row>
    <row r="1655" spans="1:8" x14ac:dyDescent="0.3">
      <c r="A1655" s="3">
        <v>45850</v>
      </c>
      <c r="B1655" s="37">
        <v>420</v>
      </c>
      <c r="C1655" s="37">
        <v>328</v>
      </c>
      <c r="D1655" s="1">
        <v>59</v>
      </c>
      <c r="E1655">
        <v>105</v>
      </c>
      <c r="F1655">
        <v>56</v>
      </c>
      <c r="G1655">
        <v>75</v>
      </c>
      <c r="H1655">
        <v>125</v>
      </c>
    </row>
    <row r="1656" spans="1:8" x14ac:dyDescent="0.3">
      <c r="A1656" s="3">
        <v>45851</v>
      </c>
      <c r="B1656" s="37">
        <v>424</v>
      </c>
      <c r="C1656" s="37">
        <v>329</v>
      </c>
      <c r="D1656" s="1">
        <v>59</v>
      </c>
      <c r="E1656">
        <v>105</v>
      </c>
      <c r="F1656">
        <v>57</v>
      </c>
      <c r="G1656">
        <v>75</v>
      </c>
      <c r="H1656">
        <v>128</v>
      </c>
    </row>
    <row r="1657" spans="1:8" x14ac:dyDescent="0.3">
      <c r="A1657" s="3">
        <v>45852</v>
      </c>
      <c r="B1657" s="37">
        <v>450</v>
      </c>
      <c r="C1657" s="37">
        <v>346</v>
      </c>
      <c r="D1657" s="1">
        <v>62</v>
      </c>
      <c r="E1657">
        <v>111</v>
      </c>
      <c r="F1657">
        <v>59</v>
      </c>
      <c r="G1657">
        <v>81</v>
      </c>
      <c r="H1657">
        <v>137</v>
      </c>
    </row>
    <row r="1658" spans="1:8" x14ac:dyDescent="0.3">
      <c r="A1658" s="3">
        <v>45853</v>
      </c>
      <c r="B1658" s="37">
        <v>496</v>
      </c>
      <c r="C1658" s="37">
        <v>375</v>
      </c>
      <c r="D1658" s="1">
        <v>67</v>
      </c>
      <c r="E1658">
        <v>120</v>
      </c>
      <c r="F1658">
        <v>64</v>
      </c>
      <c r="G1658">
        <v>90</v>
      </c>
      <c r="H1658">
        <v>155</v>
      </c>
    </row>
    <row r="1659" spans="1:8" x14ac:dyDescent="0.3">
      <c r="A1659" s="3">
        <v>45854</v>
      </c>
      <c r="B1659" s="37">
        <v>565</v>
      </c>
      <c r="C1659" s="37">
        <v>421</v>
      </c>
      <c r="D1659" s="1">
        <v>75</v>
      </c>
      <c r="E1659">
        <v>135</v>
      </c>
      <c r="F1659">
        <v>72</v>
      </c>
      <c r="G1659">
        <v>103</v>
      </c>
      <c r="H1659">
        <v>180</v>
      </c>
    </row>
    <row r="1660" spans="1:8" x14ac:dyDescent="0.3">
      <c r="A1660" s="3">
        <v>45855</v>
      </c>
      <c r="B1660" s="37">
        <v>645</v>
      </c>
      <c r="C1660" s="37">
        <v>478</v>
      </c>
      <c r="D1660" s="1">
        <v>86</v>
      </c>
      <c r="E1660">
        <v>153</v>
      </c>
      <c r="F1660">
        <v>82</v>
      </c>
      <c r="G1660">
        <v>117</v>
      </c>
      <c r="H1660">
        <v>207</v>
      </c>
    </row>
    <row r="1661" spans="1:8" x14ac:dyDescent="0.3">
      <c r="A1661" s="3">
        <v>45856</v>
      </c>
      <c r="B1661" s="37">
        <v>732</v>
      </c>
      <c r="C1661" s="37">
        <v>550</v>
      </c>
      <c r="D1661" s="1">
        <v>99</v>
      </c>
      <c r="E1661">
        <v>176</v>
      </c>
      <c r="F1661">
        <v>94</v>
      </c>
      <c r="G1661">
        <v>133</v>
      </c>
      <c r="H1661">
        <v>230</v>
      </c>
    </row>
    <row r="1662" spans="1:8" x14ac:dyDescent="0.3">
      <c r="A1662" s="3">
        <v>45857</v>
      </c>
      <c r="B1662" s="37">
        <v>820</v>
      </c>
      <c r="C1662" s="37">
        <v>636</v>
      </c>
      <c r="D1662" s="1">
        <v>114</v>
      </c>
      <c r="E1662">
        <v>204</v>
      </c>
      <c r="F1662">
        <v>109</v>
      </c>
      <c r="G1662">
        <v>147</v>
      </c>
      <c r="H1662">
        <v>246</v>
      </c>
    </row>
    <row r="1663" spans="1:8" x14ac:dyDescent="0.3">
      <c r="A1663" s="3">
        <v>45858</v>
      </c>
      <c r="B1663" s="37">
        <v>892</v>
      </c>
      <c r="C1663" s="37">
        <v>722</v>
      </c>
      <c r="D1663" s="1">
        <v>129</v>
      </c>
      <c r="E1663">
        <v>231</v>
      </c>
      <c r="F1663">
        <v>124</v>
      </c>
      <c r="G1663">
        <v>157</v>
      </c>
      <c r="H1663">
        <v>251</v>
      </c>
    </row>
    <row r="1664" spans="1:8" x14ac:dyDescent="0.3">
      <c r="A1664" s="3">
        <v>45859</v>
      </c>
      <c r="B1664" s="37">
        <v>936</v>
      </c>
      <c r="C1664" s="37">
        <v>780</v>
      </c>
      <c r="D1664" s="1">
        <v>140</v>
      </c>
      <c r="E1664">
        <v>250</v>
      </c>
      <c r="F1664">
        <v>133</v>
      </c>
      <c r="G1664">
        <v>163</v>
      </c>
      <c r="H1664">
        <v>250</v>
      </c>
    </row>
    <row r="1665" spans="1:8" x14ac:dyDescent="0.3">
      <c r="A1665" s="3">
        <v>45860</v>
      </c>
      <c r="B1665" s="37">
        <v>956</v>
      </c>
      <c r="C1665" s="37">
        <v>811</v>
      </c>
      <c r="D1665" s="1">
        <v>145</v>
      </c>
      <c r="E1665">
        <v>260</v>
      </c>
      <c r="F1665">
        <v>139</v>
      </c>
      <c r="G1665">
        <v>165</v>
      </c>
      <c r="H1665">
        <v>247</v>
      </c>
    </row>
    <row r="1666" spans="1:8" x14ac:dyDescent="0.3">
      <c r="A1666" s="3">
        <v>45861</v>
      </c>
      <c r="B1666" s="37">
        <v>956</v>
      </c>
      <c r="C1666" s="37">
        <v>816</v>
      </c>
      <c r="D1666" s="1">
        <v>146</v>
      </c>
      <c r="E1666">
        <v>261</v>
      </c>
      <c r="F1666">
        <v>140</v>
      </c>
      <c r="G1666">
        <v>165</v>
      </c>
      <c r="H1666">
        <v>244</v>
      </c>
    </row>
    <row r="1667" spans="1:8" x14ac:dyDescent="0.3">
      <c r="A1667" s="3">
        <v>45862</v>
      </c>
      <c r="B1667" s="37">
        <v>937</v>
      </c>
      <c r="C1667" s="37">
        <v>812</v>
      </c>
      <c r="D1667" s="1">
        <v>146</v>
      </c>
      <c r="E1667">
        <v>260</v>
      </c>
      <c r="F1667">
        <v>139</v>
      </c>
      <c r="G1667">
        <v>160</v>
      </c>
      <c r="H1667">
        <v>232</v>
      </c>
    </row>
    <row r="1668" spans="1:8" x14ac:dyDescent="0.3">
      <c r="A1668" s="3">
        <v>45863</v>
      </c>
      <c r="B1668" s="37">
        <v>909</v>
      </c>
      <c r="C1668" s="37">
        <v>799</v>
      </c>
      <c r="D1668" s="1">
        <v>143</v>
      </c>
      <c r="E1668">
        <v>256</v>
      </c>
      <c r="F1668">
        <v>137</v>
      </c>
      <c r="G1668">
        <v>154</v>
      </c>
      <c r="H1668">
        <v>219</v>
      </c>
    </row>
    <row r="1669" spans="1:8" x14ac:dyDescent="0.3">
      <c r="A1669" s="3">
        <v>45864</v>
      </c>
      <c r="B1669" s="37">
        <v>873</v>
      </c>
      <c r="C1669" s="37">
        <v>774</v>
      </c>
      <c r="D1669" s="1">
        <v>139</v>
      </c>
      <c r="E1669">
        <v>248</v>
      </c>
      <c r="F1669">
        <v>132</v>
      </c>
      <c r="G1669">
        <v>147</v>
      </c>
      <c r="H1669">
        <v>207</v>
      </c>
    </row>
    <row r="1670" spans="1:8" x14ac:dyDescent="0.3">
      <c r="A1670" s="3">
        <v>45865</v>
      </c>
      <c r="B1670" s="37">
        <v>825</v>
      </c>
      <c r="C1670" s="37">
        <v>730</v>
      </c>
      <c r="D1670" s="1">
        <v>131</v>
      </c>
      <c r="E1670">
        <v>234</v>
      </c>
      <c r="F1670">
        <v>125</v>
      </c>
      <c r="G1670">
        <v>139</v>
      </c>
      <c r="H1670">
        <v>196</v>
      </c>
    </row>
    <row r="1671" spans="1:8" x14ac:dyDescent="0.3">
      <c r="A1671" s="3">
        <v>45866</v>
      </c>
      <c r="B1671" s="37">
        <v>769</v>
      </c>
      <c r="C1671" s="37">
        <v>672</v>
      </c>
      <c r="D1671" s="1">
        <v>120</v>
      </c>
      <c r="E1671">
        <v>215</v>
      </c>
      <c r="F1671">
        <v>115</v>
      </c>
      <c r="G1671">
        <v>131</v>
      </c>
      <c r="H1671">
        <v>188</v>
      </c>
    </row>
    <row r="1672" spans="1:8" x14ac:dyDescent="0.3">
      <c r="A1672" s="3">
        <v>45867</v>
      </c>
      <c r="B1672" s="37">
        <v>720</v>
      </c>
      <c r="C1672" s="37">
        <v>624</v>
      </c>
      <c r="D1672" s="1">
        <v>112</v>
      </c>
      <c r="E1672">
        <v>200</v>
      </c>
      <c r="F1672">
        <v>107</v>
      </c>
      <c r="G1672">
        <v>123</v>
      </c>
      <c r="H1672">
        <v>178</v>
      </c>
    </row>
    <row r="1673" spans="1:8" x14ac:dyDescent="0.3">
      <c r="A1673" s="3">
        <v>45868</v>
      </c>
      <c r="B1673" s="37">
        <v>695</v>
      </c>
      <c r="C1673" s="37">
        <v>601</v>
      </c>
      <c r="D1673" s="1">
        <v>108</v>
      </c>
      <c r="E1673">
        <v>192</v>
      </c>
      <c r="F1673">
        <v>103</v>
      </c>
      <c r="G1673">
        <v>119</v>
      </c>
      <c r="H1673">
        <v>173</v>
      </c>
    </row>
    <row r="1674" spans="1:8" x14ac:dyDescent="0.3">
      <c r="A1674" s="3">
        <v>45869</v>
      </c>
      <c r="B1674" s="37">
        <v>693</v>
      </c>
      <c r="C1674" s="37">
        <v>597</v>
      </c>
      <c r="D1674" s="1">
        <v>107</v>
      </c>
      <c r="E1674">
        <v>191</v>
      </c>
      <c r="F1674">
        <v>102</v>
      </c>
      <c r="G1674">
        <v>119</v>
      </c>
      <c r="H1674">
        <v>174</v>
      </c>
    </row>
    <row r="1675" spans="1:8" x14ac:dyDescent="0.3">
      <c r="A1675" s="3">
        <v>45870</v>
      </c>
      <c r="B1675" s="37">
        <v>711</v>
      </c>
      <c r="C1675" s="37">
        <v>616</v>
      </c>
      <c r="D1675" s="1">
        <v>172</v>
      </c>
      <c r="E1675">
        <v>156</v>
      </c>
      <c r="F1675">
        <v>105</v>
      </c>
      <c r="G1675">
        <v>101</v>
      </c>
      <c r="H1675">
        <v>177</v>
      </c>
    </row>
    <row r="1676" spans="1:8" x14ac:dyDescent="0.3">
      <c r="A1676" s="3">
        <v>45871</v>
      </c>
      <c r="B1676" s="37">
        <v>754</v>
      </c>
      <c r="C1676" s="37">
        <v>657</v>
      </c>
      <c r="D1676" s="1">
        <v>183</v>
      </c>
      <c r="E1676">
        <v>166</v>
      </c>
      <c r="F1676">
        <v>113</v>
      </c>
      <c r="G1676">
        <v>107</v>
      </c>
      <c r="H1676">
        <v>185</v>
      </c>
    </row>
    <row r="1677" spans="1:8" x14ac:dyDescent="0.3">
      <c r="A1677" s="3">
        <v>45872</v>
      </c>
      <c r="B1677" s="36">
        <v>920</v>
      </c>
      <c r="C1677" s="36">
        <v>820</v>
      </c>
      <c r="D1677" s="1">
        <v>229</v>
      </c>
      <c r="E1677">
        <v>208</v>
      </c>
      <c r="F1677">
        <v>140</v>
      </c>
      <c r="G1677">
        <v>128</v>
      </c>
      <c r="H1677">
        <v>215</v>
      </c>
    </row>
    <row r="1678" spans="1:8" x14ac:dyDescent="0.3">
      <c r="A1678" s="3">
        <v>45873</v>
      </c>
      <c r="B1678" s="36">
        <v>888</v>
      </c>
      <c r="C1678" s="36">
        <v>769</v>
      </c>
      <c r="D1678" s="1">
        <v>215</v>
      </c>
      <c r="E1678">
        <v>195</v>
      </c>
      <c r="F1678">
        <v>131</v>
      </c>
      <c r="G1678">
        <v>126</v>
      </c>
      <c r="H1678">
        <v>221</v>
      </c>
    </row>
    <row r="1679" spans="1:8" x14ac:dyDescent="0.3">
      <c r="A1679" s="3">
        <v>45874</v>
      </c>
      <c r="B1679" s="36">
        <v>844</v>
      </c>
      <c r="C1679" s="36">
        <v>696</v>
      </c>
      <c r="D1679" s="1">
        <v>194</v>
      </c>
      <c r="E1679">
        <v>176</v>
      </c>
      <c r="F1679">
        <v>119</v>
      </c>
      <c r="G1679">
        <v>125</v>
      </c>
      <c r="H1679">
        <v>230</v>
      </c>
    </row>
    <row r="1680" spans="1:8" x14ac:dyDescent="0.3">
      <c r="A1680" s="3">
        <v>45875</v>
      </c>
      <c r="B1680" s="36">
        <v>777</v>
      </c>
      <c r="C1680" s="36">
        <v>624</v>
      </c>
      <c r="D1680" s="1">
        <v>174</v>
      </c>
      <c r="E1680">
        <v>158</v>
      </c>
      <c r="F1680">
        <v>107</v>
      </c>
      <c r="G1680">
        <v>117</v>
      </c>
      <c r="H1680">
        <v>221</v>
      </c>
    </row>
    <row r="1681" spans="1:8" x14ac:dyDescent="0.3">
      <c r="A1681" s="3">
        <v>45876</v>
      </c>
      <c r="B1681" s="36">
        <v>706</v>
      </c>
      <c r="C1681" s="36">
        <v>573</v>
      </c>
      <c r="D1681" s="1">
        <v>160</v>
      </c>
      <c r="E1681">
        <v>145</v>
      </c>
      <c r="F1681">
        <v>98</v>
      </c>
      <c r="G1681">
        <v>105</v>
      </c>
      <c r="H1681">
        <v>198</v>
      </c>
    </row>
    <row r="1682" spans="1:8" x14ac:dyDescent="0.3">
      <c r="A1682" s="3">
        <v>45877</v>
      </c>
      <c r="B1682" s="36">
        <v>667</v>
      </c>
      <c r="C1682" s="36">
        <v>538</v>
      </c>
      <c r="D1682" s="1">
        <v>150</v>
      </c>
      <c r="E1682">
        <v>136</v>
      </c>
      <c r="F1682">
        <v>92</v>
      </c>
      <c r="G1682">
        <v>100</v>
      </c>
      <c r="H1682">
        <v>189</v>
      </c>
    </row>
    <row r="1683" spans="1:8" x14ac:dyDescent="0.3">
      <c r="A1683" s="3">
        <v>45878</v>
      </c>
      <c r="B1683" s="36">
        <v>648</v>
      </c>
      <c r="C1683" s="36">
        <v>522</v>
      </c>
      <c r="D1683" s="1">
        <v>146</v>
      </c>
      <c r="E1683">
        <v>132</v>
      </c>
      <c r="F1683">
        <v>89</v>
      </c>
      <c r="G1683">
        <v>97</v>
      </c>
      <c r="H1683">
        <v>184</v>
      </c>
    </row>
    <row r="1684" spans="1:8" x14ac:dyDescent="0.3">
      <c r="A1684" s="3">
        <v>45879</v>
      </c>
      <c r="B1684" s="36">
        <v>646</v>
      </c>
      <c r="C1684" s="36">
        <v>531</v>
      </c>
      <c r="D1684" s="1">
        <v>148</v>
      </c>
      <c r="E1684">
        <v>134</v>
      </c>
      <c r="F1684">
        <v>91</v>
      </c>
      <c r="G1684">
        <v>95</v>
      </c>
      <c r="H1684">
        <v>178</v>
      </c>
    </row>
    <row r="1685" spans="1:8" x14ac:dyDescent="0.3">
      <c r="A1685" s="3">
        <v>45880</v>
      </c>
      <c r="B1685" s="36">
        <v>656</v>
      </c>
      <c r="C1685" s="36">
        <v>565</v>
      </c>
      <c r="D1685" s="1">
        <v>158</v>
      </c>
      <c r="E1685">
        <v>143</v>
      </c>
      <c r="F1685">
        <v>97</v>
      </c>
      <c r="G1685">
        <v>93</v>
      </c>
      <c r="H1685">
        <v>165</v>
      </c>
    </row>
    <row r="1686" spans="1:8" x14ac:dyDescent="0.3">
      <c r="A1686" s="3">
        <v>45881</v>
      </c>
      <c r="B1686" s="36">
        <v>696</v>
      </c>
      <c r="C1686" s="36">
        <v>607</v>
      </c>
      <c r="D1686" s="1">
        <v>169</v>
      </c>
      <c r="E1686">
        <v>154</v>
      </c>
      <c r="F1686">
        <v>104</v>
      </c>
      <c r="G1686">
        <v>98</v>
      </c>
      <c r="H1686">
        <v>171</v>
      </c>
    </row>
    <row r="1687" spans="1:8" x14ac:dyDescent="0.3">
      <c r="A1687" s="3">
        <v>45882</v>
      </c>
      <c r="B1687" s="36">
        <v>755</v>
      </c>
      <c r="C1687" s="36">
        <v>659</v>
      </c>
      <c r="D1687" s="1">
        <v>184</v>
      </c>
      <c r="E1687">
        <v>167</v>
      </c>
      <c r="F1687">
        <v>113</v>
      </c>
      <c r="G1687">
        <v>107</v>
      </c>
      <c r="H1687">
        <v>184</v>
      </c>
    </row>
    <row r="1688" spans="1:8" x14ac:dyDescent="0.3">
      <c r="A1688" s="3">
        <v>45883</v>
      </c>
      <c r="B1688" s="36">
        <v>814</v>
      </c>
      <c r="C1688" s="36">
        <v>725</v>
      </c>
      <c r="D1688" s="1">
        <v>203</v>
      </c>
      <c r="E1688">
        <v>184</v>
      </c>
      <c r="F1688">
        <v>124</v>
      </c>
      <c r="G1688">
        <v>113</v>
      </c>
      <c r="H1688">
        <v>190</v>
      </c>
    </row>
    <row r="1689" spans="1:8" x14ac:dyDescent="0.3">
      <c r="A1689" s="3">
        <v>45884</v>
      </c>
      <c r="B1689" s="36">
        <v>867</v>
      </c>
      <c r="C1689" s="36">
        <v>782</v>
      </c>
      <c r="D1689" s="1">
        <v>218</v>
      </c>
      <c r="E1689">
        <v>198</v>
      </c>
      <c r="F1689">
        <v>134</v>
      </c>
      <c r="G1689">
        <v>120</v>
      </c>
      <c r="H1689">
        <v>197</v>
      </c>
    </row>
    <row r="1690" spans="1:8" x14ac:dyDescent="0.3">
      <c r="A1690" s="3">
        <v>45885</v>
      </c>
      <c r="B1690" s="36">
        <v>903</v>
      </c>
      <c r="C1690" s="36">
        <v>822</v>
      </c>
      <c r="D1690" s="1">
        <v>230</v>
      </c>
      <c r="E1690">
        <v>208</v>
      </c>
      <c r="F1690">
        <v>140</v>
      </c>
      <c r="G1690">
        <v>124</v>
      </c>
      <c r="H1690">
        <v>201</v>
      </c>
    </row>
    <row r="1691" spans="1:8" x14ac:dyDescent="0.3">
      <c r="A1691" s="3">
        <v>45886</v>
      </c>
      <c r="B1691" s="36">
        <v>922</v>
      </c>
      <c r="C1691" s="36">
        <v>838</v>
      </c>
      <c r="D1691" s="1">
        <v>234</v>
      </c>
      <c r="E1691">
        <v>212</v>
      </c>
      <c r="F1691">
        <v>143</v>
      </c>
      <c r="G1691">
        <v>127</v>
      </c>
      <c r="H1691">
        <v>206</v>
      </c>
    </row>
    <row r="1692" spans="1:8" x14ac:dyDescent="0.3">
      <c r="A1692" s="3">
        <v>45887</v>
      </c>
      <c r="B1692" s="36">
        <v>922</v>
      </c>
      <c r="C1692" s="36">
        <v>834</v>
      </c>
      <c r="D1692" s="1">
        <v>233</v>
      </c>
      <c r="E1692">
        <v>211</v>
      </c>
      <c r="F1692">
        <v>143</v>
      </c>
      <c r="G1692">
        <v>127</v>
      </c>
      <c r="H1692">
        <v>208</v>
      </c>
    </row>
    <row r="1693" spans="1:8" x14ac:dyDescent="0.3">
      <c r="A1693" s="3">
        <v>45888</v>
      </c>
      <c r="B1693" s="36">
        <v>902</v>
      </c>
      <c r="C1693" s="36">
        <v>806</v>
      </c>
      <c r="D1693" s="1">
        <v>225</v>
      </c>
      <c r="E1693">
        <v>204</v>
      </c>
      <c r="F1693">
        <v>138</v>
      </c>
      <c r="G1693">
        <v>126</v>
      </c>
      <c r="H1693">
        <v>209</v>
      </c>
    </row>
    <row r="1694" spans="1:8" x14ac:dyDescent="0.3">
      <c r="A1694" s="3">
        <v>45889</v>
      </c>
      <c r="B1694" s="36">
        <v>867</v>
      </c>
      <c r="C1694" s="36">
        <v>759</v>
      </c>
      <c r="D1694" s="1">
        <v>212</v>
      </c>
      <c r="E1694">
        <v>192</v>
      </c>
      <c r="F1694">
        <v>130</v>
      </c>
      <c r="G1694">
        <v>123</v>
      </c>
      <c r="H1694">
        <v>210</v>
      </c>
    </row>
    <row r="1695" spans="1:8" x14ac:dyDescent="0.3">
      <c r="A1695" s="3">
        <v>45890</v>
      </c>
      <c r="B1695" s="36">
        <v>820</v>
      </c>
      <c r="C1695" s="36">
        <v>692</v>
      </c>
      <c r="D1695" s="1">
        <v>193</v>
      </c>
      <c r="E1695">
        <v>175</v>
      </c>
      <c r="F1695">
        <v>119</v>
      </c>
      <c r="G1695">
        <v>119</v>
      </c>
      <c r="H1695">
        <v>214</v>
      </c>
    </row>
    <row r="1696" spans="1:8" x14ac:dyDescent="0.3">
      <c r="A1696" s="3">
        <v>45891</v>
      </c>
      <c r="B1696" s="36">
        <v>767</v>
      </c>
      <c r="C1696" s="36">
        <v>615</v>
      </c>
      <c r="D1696" s="1">
        <v>172</v>
      </c>
      <c r="E1696">
        <v>156</v>
      </c>
      <c r="F1696">
        <v>105</v>
      </c>
      <c r="G1696">
        <v>115</v>
      </c>
      <c r="H1696">
        <v>219</v>
      </c>
    </row>
    <row r="1697" spans="1:8" x14ac:dyDescent="0.3">
      <c r="A1697" s="3">
        <v>45892</v>
      </c>
      <c r="B1697" s="36">
        <v>714</v>
      </c>
      <c r="C1697" s="36">
        <v>536</v>
      </c>
      <c r="D1697" s="1">
        <v>150</v>
      </c>
      <c r="E1697">
        <v>136</v>
      </c>
      <c r="F1697">
        <v>92</v>
      </c>
      <c r="G1697">
        <v>111</v>
      </c>
      <c r="H1697">
        <v>225</v>
      </c>
    </row>
    <row r="1698" spans="1:8" x14ac:dyDescent="0.3">
      <c r="A1698" s="3">
        <v>45893</v>
      </c>
      <c r="B1698" s="36">
        <v>664</v>
      </c>
      <c r="C1698" s="36">
        <v>458</v>
      </c>
      <c r="D1698" s="1">
        <v>128</v>
      </c>
      <c r="E1698">
        <v>116</v>
      </c>
      <c r="F1698">
        <v>78</v>
      </c>
      <c r="G1698">
        <v>109</v>
      </c>
      <c r="H1698">
        <v>233</v>
      </c>
    </row>
    <row r="1699" spans="1:8" x14ac:dyDescent="0.3">
      <c r="A1699" s="3">
        <v>45894</v>
      </c>
      <c r="B1699" s="36">
        <v>621</v>
      </c>
      <c r="C1699" s="36">
        <v>390</v>
      </c>
      <c r="D1699" s="1">
        <v>109</v>
      </c>
      <c r="E1699">
        <v>99</v>
      </c>
      <c r="F1699">
        <v>67</v>
      </c>
      <c r="G1699">
        <v>106</v>
      </c>
      <c r="H1699">
        <v>240</v>
      </c>
    </row>
    <row r="1700" spans="1:8" x14ac:dyDescent="0.3">
      <c r="A1700" s="3">
        <v>45895</v>
      </c>
      <c r="B1700" s="36">
        <v>593</v>
      </c>
      <c r="C1700" s="36">
        <v>338</v>
      </c>
      <c r="D1700" s="1">
        <v>94</v>
      </c>
      <c r="E1700">
        <v>86</v>
      </c>
      <c r="F1700">
        <v>58</v>
      </c>
      <c r="G1700">
        <v>105</v>
      </c>
      <c r="H1700">
        <v>250</v>
      </c>
    </row>
    <row r="1701" spans="1:8" x14ac:dyDescent="0.3">
      <c r="A1701" s="3">
        <v>45896</v>
      </c>
      <c r="B1701" s="36">
        <v>581</v>
      </c>
      <c r="C1701" s="36">
        <v>310</v>
      </c>
      <c r="D1701" s="1">
        <v>86</v>
      </c>
      <c r="E1701">
        <v>78</v>
      </c>
      <c r="F1701">
        <v>54</v>
      </c>
      <c r="G1701">
        <v>106</v>
      </c>
      <c r="H1701">
        <v>257</v>
      </c>
    </row>
    <row r="1702" spans="1:8" x14ac:dyDescent="0.3">
      <c r="A1702" s="3">
        <v>45897</v>
      </c>
      <c r="B1702" s="36">
        <v>589</v>
      </c>
      <c r="C1702" s="36">
        <v>305</v>
      </c>
      <c r="D1702" s="1">
        <v>85</v>
      </c>
      <c r="E1702">
        <v>77</v>
      </c>
      <c r="F1702">
        <v>53</v>
      </c>
      <c r="G1702">
        <v>109</v>
      </c>
      <c r="H1702">
        <v>265</v>
      </c>
    </row>
    <row r="1703" spans="1:8" x14ac:dyDescent="0.3">
      <c r="A1703" s="3">
        <v>45898</v>
      </c>
      <c r="B1703" s="36">
        <v>615</v>
      </c>
      <c r="C1703" s="36">
        <v>330</v>
      </c>
      <c r="D1703" s="1">
        <v>92</v>
      </c>
      <c r="E1703">
        <v>84</v>
      </c>
      <c r="F1703">
        <v>57</v>
      </c>
      <c r="G1703">
        <v>112</v>
      </c>
      <c r="H1703">
        <v>270</v>
      </c>
    </row>
    <row r="1704" spans="1:8" x14ac:dyDescent="0.3">
      <c r="A1704" s="3">
        <v>45899</v>
      </c>
      <c r="B1704" s="36">
        <v>658</v>
      </c>
      <c r="C1704" s="36">
        <v>383</v>
      </c>
      <c r="D1704" s="1">
        <v>107</v>
      </c>
      <c r="E1704">
        <v>97</v>
      </c>
      <c r="F1704">
        <v>66</v>
      </c>
      <c r="G1704">
        <v>116</v>
      </c>
      <c r="H1704">
        <v>272</v>
      </c>
    </row>
    <row r="1705" spans="1:8" x14ac:dyDescent="0.3">
      <c r="A1705" s="3">
        <v>45900</v>
      </c>
      <c r="B1705" s="36">
        <v>719</v>
      </c>
      <c r="C1705" s="36">
        <v>457</v>
      </c>
      <c r="D1705" s="1">
        <v>127</v>
      </c>
      <c r="E1705">
        <v>116</v>
      </c>
      <c r="F1705">
        <v>79</v>
      </c>
      <c r="G1705">
        <v>122</v>
      </c>
      <c r="H1705">
        <v>275</v>
      </c>
    </row>
    <row r="1706" spans="1:8" x14ac:dyDescent="0.3">
      <c r="A1706" s="3">
        <v>45901</v>
      </c>
      <c r="B1706" s="1">
        <v>19808</v>
      </c>
      <c r="C1706" s="1">
        <v>14261</v>
      </c>
      <c r="D1706" s="1">
        <v>1711</v>
      </c>
      <c r="E1706">
        <v>4944</v>
      </c>
      <c r="F1706">
        <v>2568</v>
      </c>
      <c r="G1706">
        <v>3857</v>
      </c>
      <c r="H1706">
        <v>6728</v>
      </c>
    </row>
    <row r="1707" spans="1:8" x14ac:dyDescent="0.3">
      <c r="A1707" s="3">
        <v>45902</v>
      </c>
      <c r="B1707" s="1">
        <v>19808</v>
      </c>
      <c r="C1707" s="1">
        <v>14261</v>
      </c>
      <c r="D1707" s="1">
        <v>1711</v>
      </c>
      <c r="E1707">
        <v>4944</v>
      </c>
      <c r="F1707">
        <v>2568</v>
      </c>
      <c r="G1707">
        <v>3857</v>
      </c>
      <c r="H1707">
        <v>6728</v>
      </c>
    </row>
    <row r="1708" spans="1:8" x14ac:dyDescent="0.3">
      <c r="A1708" s="3">
        <v>45903</v>
      </c>
      <c r="B1708" s="1">
        <v>19808</v>
      </c>
      <c r="C1708" s="1">
        <v>14261</v>
      </c>
      <c r="D1708" s="1">
        <v>1711</v>
      </c>
      <c r="E1708">
        <v>4944</v>
      </c>
      <c r="F1708">
        <v>2568</v>
      </c>
      <c r="G1708">
        <v>3857</v>
      </c>
      <c r="H1708">
        <v>6728</v>
      </c>
    </row>
    <row r="1709" spans="1:8" x14ac:dyDescent="0.3">
      <c r="A1709" s="3">
        <v>45904</v>
      </c>
      <c r="B1709" s="1">
        <v>14181</v>
      </c>
      <c r="C1709" s="1">
        <v>10352</v>
      </c>
      <c r="D1709" s="1">
        <v>1242</v>
      </c>
      <c r="E1709">
        <v>3589</v>
      </c>
      <c r="F1709">
        <v>1864</v>
      </c>
      <c r="G1709">
        <v>2751</v>
      </c>
      <c r="H1709">
        <v>4735</v>
      </c>
    </row>
    <row r="1710" spans="1:8" x14ac:dyDescent="0.3">
      <c r="A1710" s="3">
        <v>45905</v>
      </c>
      <c r="B1710" s="1">
        <v>12216</v>
      </c>
      <c r="C1710" s="1">
        <v>9039</v>
      </c>
      <c r="D1710" s="1">
        <v>1084</v>
      </c>
      <c r="E1710">
        <v>3134</v>
      </c>
      <c r="F1710">
        <v>1628</v>
      </c>
      <c r="G1710">
        <v>2360</v>
      </c>
      <c r="H1710">
        <v>4010</v>
      </c>
    </row>
    <row r="1711" spans="1:8" x14ac:dyDescent="0.3">
      <c r="A1711" s="3">
        <v>45906</v>
      </c>
      <c r="B1711" s="1">
        <v>12787</v>
      </c>
      <c r="C1711" s="1">
        <v>9590</v>
      </c>
      <c r="D1711" s="1">
        <v>1150</v>
      </c>
      <c r="E1711">
        <v>3324</v>
      </c>
      <c r="F1711">
        <v>1727</v>
      </c>
      <c r="G1711">
        <v>2461</v>
      </c>
      <c r="H1711">
        <v>4125</v>
      </c>
    </row>
    <row r="1712" spans="1:8" x14ac:dyDescent="0.3">
      <c r="A1712" s="3">
        <v>45907</v>
      </c>
      <c r="B1712" s="1">
        <v>14955.000000000002</v>
      </c>
      <c r="C1712" s="1">
        <v>11365</v>
      </c>
      <c r="D1712" s="1">
        <v>1363</v>
      </c>
      <c r="E1712">
        <v>3940</v>
      </c>
      <c r="F1712">
        <v>2047</v>
      </c>
      <c r="G1712">
        <v>2866</v>
      </c>
      <c r="H1712">
        <v>4739.0000000000018</v>
      </c>
    </row>
    <row r="1713" spans="1:8" x14ac:dyDescent="0.3">
      <c r="A1713" s="3">
        <v>45908</v>
      </c>
      <c r="B1713" s="1">
        <v>17957</v>
      </c>
      <c r="C1713" s="1">
        <v>13826</v>
      </c>
      <c r="D1713" s="1">
        <v>1659</v>
      </c>
      <c r="E1713">
        <v>4793</v>
      </c>
      <c r="F1713">
        <v>2489</v>
      </c>
      <c r="G1713">
        <v>3428</v>
      </c>
      <c r="H1713">
        <v>5588</v>
      </c>
    </row>
    <row r="1714" spans="1:8" x14ac:dyDescent="0.3">
      <c r="A1714" s="3">
        <v>45909</v>
      </c>
      <c r="B1714" s="1">
        <v>21191</v>
      </c>
      <c r="C1714" s="1">
        <v>16528</v>
      </c>
      <c r="D1714" s="1">
        <v>1983</v>
      </c>
      <c r="E1714">
        <v>5730</v>
      </c>
      <c r="F1714">
        <v>2976</v>
      </c>
      <c r="G1714">
        <v>4029</v>
      </c>
      <c r="H1714">
        <v>6473</v>
      </c>
    </row>
    <row r="1715" spans="1:8" x14ac:dyDescent="0.3">
      <c r="A1715" s="3">
        <v>45910</v>
      </c>
      <c r="B1715" s="1">
        <v>24198</v>
      </c>
      <c r="C1715" s="1">
        <v>19116</v>
      </c>
      <c r="D1715" s="1">
        <v>2293</v>
      </c>
      <c r="E1715">
        <v>6627</v>
      </c>
      <c r="F1715">
        <v>3442</v>
      </c>
      <c r="G1715">
        <v>4583</v>
      </c>
      <c r="H1715">
        <v>7253</v>
      </c>
    </row>
    <row r="1716" spans="1:8" x14ac:dyDescent="0.3">
      <c r="A1716" s="3">
        <v>45911</v>
      </c>
      <c r="B1716" s="1">
        <v>26652.999999999996</v>
      </c>
      <c r="C1716" s="1">
        <v>21322</v>
      </c>
      <c r="D1716" s="1">
        <v>2558</v>
      </c>
      <c r="E1716">
        <v>7392</v>
      </c>
      <c r="F1716">
        <v>3839</v>
      </c>
      <c r="G1716">
        <v>5027</v>
      </c>
      <c r="H1716">
        <v>7836.9999999999964</v>
      </c>
    </row>
    <row r="1717" spans="1:8" x14ac:dyDescent="0.3">
      <c r="A1717" s="3">
        <v>45912</v>
      </c>
      <c r="B1717" s="1">
        <v>28349</v>
      </c>
      <c r="C1717" s="1">
        <v>22962</v>
      </c>
      <c r="D1717" s="1">
        <v>2755</v>
      </c>
      <c r="E1717">
        <v>7960</v>
      </c>
      <c r="F1717">
        <v>4134</v>
      </c>
      <c r="G1717">
        <v>5326</v>
      </c>
      <c r="H1717">
        <v>8174</v>
      </c>
    </row>
    <row r="1718" spans="1:8" x14ac:dyDescent="0.3">
      <c r="A1718" s="3">
        <v>45913</v>
      </c>
      <c r="B1718" s="1">
        <v>29181</v>
      </c>
      <c r="C1718" s="1">
        <v>23928</v>
      </c>
      <c r="D1718" s="1">
        <v>2871</v>
      </c>
      <c r="E1718">
        <v>8295</v>
      </c>
      <c r="F1718">
        <v>4308</v>
      </c>
      <c r="G1718">
        <v>5460</v>
      </c>
      <c r="H1718">
        <v>8247</v>
      </c>
    </row>
    <row r="1719" spans="1:8" x14ac:dyDescent="0.3">
      <c r="A1719" s="3">
        <v>45914</v>
      </c>
      <c r="B1719" s="1">
        <v>29135.000000000004</v>
      </c>
      <c r="C1719" s="1">
        <v>24182</v>
      </c>
      <c r="D1719" s="1">
        <v>2901</v>
      </c>
      <c r="E1719">
        <v>8383</v>
      </c>
      <c r="F1719">
        <v>4354</v>
      </c>
      <c r="G1719">
        <v>5429</v>
      </c>
      <c r="H1719">
        <v>8068.0000000000036</v>
      </c>
    </row>
    <row r="1720" spans="1:8" x14ac:dyDescent="0.3">
      <c r="A1720" s="3">
        <v>45915</v>
      </c>
      <c r="B1720" s="1">
        <v>28268</v>
      </c>
      <c r="C1720" s="1">
        <v>23745</v>
      </c>
      <c r="D1720" s="1">
        <v>2849</v>
      </c>
      <c r="E1720">
        <v>8232</v>
      </c>
      <c r="F1720">
        <v>4275</v>
      </c>
      <c r="G1720">
        <v>5245</v>
      </c>
      <c r="H1720">
        <v>7667</v>
      </c>
    </row>
    <row r="1721" spans="1:8" x14ac:dyDescent="0.3">
      <c r="A1721" s="3">
        <v>45916</v>
      </c>
      <c r="B1721" s="1">
        <v>26702</v>
      </c>
      <c r="C1721" s="1">
        <v>22696</v>
      </c>
      <c r="D1721" s="1">
        <v>2723</v>
      </c>
      <c r="E1721">
        <v>7868</v>
      </c>
      <c r="F1721">
        <v>4086</v>
      </c>
      <c r="G1721">
        <v>4934</v>
      </c>
      <c r="H1721">
        <v>7091</v>
      </c>
    </row>
    <row r="1722" spans="1:8" x14ac:dyDescent="0.3">
      <c r="A1722" s="3">
        <v>45917</v>
      </c>
      <c r="B1722" s="1">
        <v>24603</v>
      </c>
      <c r="C1722" s="1">
        <v>21158</v>
      </c>
      <c r="D1722" s="1">
        <v>2538</v>
      </c>
      <c r="E1722">
        <v>7335</v>
      </c>
      <c r="F1722">
        <v>3809</v>
      </c>
      <c r="G1722">
        <v>4528</v>
      </c>
      <c r="H1722">
        <v>6393</v>
      </c>
    </row>
    <row r="1723" spans="1:8" x14ac:dyDescent="0.3">
      <c r="A1723" s="3">
        <v>45918</v>
      </c>
      <c r="B1723" s="1">
        <v>22170</v>
      </c>
      <c r="C1723" s="1">
        <v>19287</v>
      </c>
      <c r="D1723" s="1">
        <v>2314</v>
      </c>
      <c r="E1723">
        <v>6686</v>
      </c>
      <c r="F1723">
        <v>3472</v>
      </c>
      <c r="G1723">
        <v>4063</v>
      </c>
      <c r="H1723">
        <v>5635</v>
      </c>
    </row>
    <row r="1724" spans="1:8" x14ac:dyDescent="0.3">
      <c r="A1724" s="3">
        <v>45919</v>
      </c>
      <c r="B1724" s="1">
        <v>19618</v>
      </c>
      <c r="C1724" s="1">
        <v>17263</v>
      </c>
      <c r="D1724" s="1">
        <v>2071</v>
      </c>
      <c r="E1724">
        <v>5984</v>
      </c>
      <c r="F1724">
        <v>3108</v>
      </c>
      <c r="G1724">
        <v>3580</v>
      </c>
      <c r="H1724">
        <v>4875</v>
      </c>
    </row>
    <row r="1725" spans="1:8" x14ac:dyDescent="0.3">
      <c r="A1725" s="3">
        <v>45920</v>
      </c>
      <c r="B1725" s="1">
        <v>17169</v>
      </c>
      <c r="C1725" s="1">
        <v>15280</v>
      </c>
      <c r="D1725" s="1">
        <v>1833</v>
      </c>
      <c r="E1725">
        <v>5297</v>
      </c>
      <c r="F1725">
        <v>2751</v>
      </c>
      <c r="G1725">
        <v>3120</v>
      </c>
      <c r="H1725">
        <v>4168</v>
      </c>
    </row>
    <row r="1726" spans="1:8" x14ac:dyDescent="0.3">
      <c r="A1726" s="3">
        <v>45921</v>
      </c>
      <c r="B1726" s="1">
        <v>15031</v>
      </c>
      <c r="C1726" s="1">
        <v>13227</v>
      </c>
      <c r="D1726" s="1">
        <v>1587</v>
      </c>
      <c r="E1726">
        <v>4586</v>
      </c>
      <c r="F1726">
        <v>2381</v>
      </c>
      <c r="G1726">
        <v>2743</v>
      </c>
      <c r="H1726">
        <v>3734</v>
      </c>
    </row>
    <row r="1727" spans="1:8" x14ac:dyDescent="0.3">
      <c r="A1727" s="3">
        <v>45922</v>
      </c>
      <c r="B1727" s="1">
        <v>13390</v>
      </c>
      <c r="C1727" s="1">
        <v>11649</v>
      </c>
      <c r="D1727" s="1">
        <v>1397</v>
      </c>
      <c r="E1727">
        <v>4038</v>
      </c>
      <c r="F1727">
        <v>2098</v>
      </c>
      <c r="G1727">
        <v>2454</v>
      </c>
      <c r="H1727">
        <v>3403</v>
      </c>
    </row>
    <row r="1728" spans="1:8" x14ac:dyDescent="0.3">
      <c r="A1728" s="3">
        <v>45923</v>
      </c>
      <c r="B1728" s="1">
        <v>12392</v>
      </c>
      <c r="C1728" s="1">
        <v>10657</v>
      </c>
      <c r="D1728" s="1">
        <v>1278</v>
      </c>
      <c r="E1728">
        <v>3694</v>
      </c>
      <c r="F1728">
        <v>1919</v>
      </c>
      <c r="G1728">
        <v>2280</v>
      </c>
      <c r="H1728">
        <v>3221</v>
      </c>
    </row>
    <row r="1729" spans="1:8" x14ac:dyDescent="0.3">
      <c r="A1729" s="3">
        <v>45924</v>
      </c>
      <c r="B1729" s="1">
        <v>12128</v>
      </c>
      <c r="C1729" s="1">
        <v>10308</v>
      </c>
      <c r="D1729" s="1">
        <v>1236</v>
      </c>
      <c r="E1729">
        <v>3574</v>
      </c>
      <c r="F1729">
        <v>1856</v>
      </c>
      <c r="G1729">
        <v>2241</v>
      </c>
      <c r="H1729">
        <v>3221</v>
      </c>
    </row>
    <row r="1730" spans="1:8" x14ac:dyDescent="0.3">
      <c r="A1730" s="3">
        <v>45925</v>
      </c>
      <c r="B1730" s="1">
        <v>12624</v>
      </c>
      <c r="C1730" s="1">
        <v>10604</v>
      </c>
      <c r="D1730" s="1">
        <v>1272</v>
      </c>
      <c r="E1730">
        <v>3676</v>
      </c>
      <c r="F1730">
        <v>1909</v>
      </c>
      <c r="G1730">
        <v>2343</v>
      </c>
      <c r="H1730">
        <v>3424</v>
      </c>
    </row>
    <row r="1731" spans="1:8" x14ac:dyDescent="0.3">
      <c r="A1731" s="3">
        <v>45926</v>
      </c>
      <c r="B1731" s="1">
        <v>13824</v>
      </c>
      <c r="C1731" s="1">
        <v>11473</v>
      </c>
      <c r="D1731" s="1">
        <v>1376</v>
      </c>
      <c r="E1731">
        <v>3977</v>
      </c>
      <c r="F1731">
        <v>2066</v>
      </c>
      <c r="G1731">
        <v>2575</v>
      </c>
      <c r="H1731">
        <v>3830</v>
      </c>
    </row>
    <row r="1732" spans="1:8" x14ac:dyDescent="0.3">
      <c r="A1732" s="3">
        <v>45927</v>
      </c>
      <c r="B1732" s="1">
        <v>15572.999999999998</v>
      </c>
      <c r="C1732" s="1">
        <v>12769</v>
      </c>
      <c r="D1732" s="1">
        <v>1532</v>
      </c>
      <c r="E1732">
        <v>4426</v>
      </c>
      <c r="F1732">
        <v>2299</v>
      </c>
      <c r="G1732">
        <v>2914</v>
      </c>
      <c r="H1732">
        <v>4401.9999999999982</v>
      </c>
    </row>
    <row r="1733" spans="1:8" x14ac:dyDescent="0.3">
      <c r="A1733" s="3">
        <v>45928</v>
      </c>
      <c r="B1733" s="1">
        <v>17611</v>
      </c>
      <c r="C1733" s="1">
        <v>14264</v>
      </c>
      <c r="D1733" s="1">
        <v>1711</v>
      </c>
      <c r="E1733">
        <v>4945</v>
      </c>
      <c r="F1733">
        <v>2568</v>
      </c>
      <c r="G1733">
        <v>3308</v>
      </c>
      <c r="H1733">
        <v>5079</v>
      </c>
    </row>
    <row r="1734" spans="1:8" x14ac:dyDescent="0.3">
      <c r="A1734" s="3">
        <v>45929</v>
      </c>
      <c r="B1734" s="1">
        <v>19548</v>
      </c>
      <c r="C1734" s="1">
        <v>15638</v>
      </c>
      <c r="D1734" s="1">
        <v>1876</v>
      </c>
      <c r="E1734">
        <v>5421</v>
      </c>
      <c r="F1734">
        <v>2816</v>
      </c>
      <c r="G1734">
        <v>3687</v>
      </c>
      <c r="H1734">
        <v>5748</v>
      </c>
    </row>
    <row r="1735" spans="1:8" x14ac:dyDescent="0.3">
      <c r="A1735" s="3">
        <v>45930</v>
      </c>
      <c r="B1735" s="1">
        <v>20859</v>
      </c>
      <c r="C1735" s="1">
        <v>16478</v>
      </c>
      <c r="D1735" s="1">
        <v>1977</v>
      </c>
      <c r="E1735">
        <v>5712</v>
      </c>
      <c r="F1735">
        <v>2967</v>
      </c>
      <c r="G1735">
        <v>3951</v>
      </c>
      <c r="H1735">
        <v>6252</v>
      </c>
    </row>
    <row r="1736" spans="1:8" x14ac:dyDescent="0.3">
      <c r="A1736" s="3">
        <v>45931</v>
      </c>
      <c r="B1736" s="1">
        <v>20865</v>
      </c>
      <c r="C1736" s="1">
        <v>16274</v>
      </c>
      <c r="D1736" s="1">
        <v>3580</v>
      </c>
      <c r="E1736">
        <v>1302</v>
      </c>
      <c r="F1736">
        <v>5371</v>
      </c>
      <c r="G1736">
        <v>1797</v>
      </c>
      <c r="H1736">
        <v>8815</v>
      </c>
    </row>
    <row r="1737" spans="1:8" x14ac:dyDescent="0.3">
      <c r="A1737" s="3">
        <v>45932</v>
      </c>
      <c r="B1737" s="1">
        <v>18720</v>
      </c>
      <c r="C1737" s="1">
        <v>14414</v>
      </c>
      <c r="D1737" s="1">
        <v>3171</v>
      </c>
      <c r="E1737">
        <v>1153</v>
      </c>
      <c r="F1737">
        <v>4757</v>
      </c>
      <c r="G1737">
        <v>1652</v>
      </c>
      <c r="H1737">
        <v>7987</v>
      </c>
    </row>
    <row r="1738" spans="1:8" x14ac:dyDescent="0.3">
      <c r="A1738" s="3">
        <v>45933</v>
      </c>
      <c r="B1738" s="1">
        <v>10376</v>
      </c>
      <c r="C1738" s="1">
        <v>7885</v>
      </c>
      <c r="D1738" s="1">
        <v>1734</v>
      </c>
      <c r="E1738">
        <v>631</v>
      </c>
      <c r="F1738">
        <v>2603</v>
      </c>
      <c r="G1738">
        <v>937</v>
      </c>
      <c r="H1738">
        <v>4471</v>
      </c>
    </row>
    <row r="1739" spans="1:8" x14ac:dyDescent="0.3">
      <c r="A1739" s="3">
        <v>45934</v>
      </c>
      <c r="B1739" s="1">
        <v>11387</v>
      </c>
      <c r="C1739" s="1">
        <v>8540</v>
      </c>
      <c r="D1739" s="1">
        <v>1878</v>
      </c>
      <c r="E1739">
        <v>683</v>
      </c>
      <c r="F1739">
        <v>2819</v>
      </c>
      <c r="G1739">
        <v>1052</v>
      </c>
      <c r="H1739">
        <v>4955</v>
      </c>
    </row>
    <row r="1740" spans="1:8" x14ac:dyDescent="0.3">
      <c r="A1740" s="3">
        <v>45935</v>
      </c>
      <c r="B1740" s="1">
        <v>12503</v>
      </c>
      <c r="C1740" s="1">
        <v>9252</v>
      </c>
      <c r="D1740" s="1">
        <v>2035</v>
      </c>
      <c r="E1740">
        <v>740</v>
      </c>
      <c r="F1740">
        <v>3054</v>
      </c>
      <c r="G1740">
        <v>1182</v>
      </c>
      <c r="H1740">
        <v>5492</v>
      </c>
    </row>
    <row r="1741" spans="1:8" x14ac:dyDescent="0.3">
      <c r="A1741" s="3">
        <v>45936</v>
      </c>
      <c r="B1741" s="1">
        <v>13547</v>
      </c>
      <c r="C1741" s="1">
        <v>9889</v>
      </c>
      <c r="D1741" s="1">
        <v>2175</v>
      </c>
      <c r="E1741">
        <v>791</v>
      </c>
      <c r="F1741">
        <v>3264</v>
      </c>
      <c r="G1741">
        <v>1309</v>
      </c>
      <c r="H1741">
        <v>6008</v>
      </c>
    </row>
    <row r="1742" spans="1:8" x14ac:dyDescent="0.3">
      <c r="A1742" s="3">
        <v>45937</v>
      </c>
      <c r="B1742" s="1">
        <v>14388.999999999998</v>
      </c>
      <c r="C1742" s="1">
        <v>10360</v>
      </c>
      <c r="D1742" s="1">
        <v>2279</v>
      </c>
      <c r="E1742">
        <v>829</v>
      </c>
      <c r="F1742">
        <v>3419</v>
      </c>
      <c r="G1742">
        <v>1421</v>
      </c>
      <c r="H1742">
        <v>6440.9999999999982</v>
      </c>
    </row>
    <row r="1743" spans="1:8" x14ac:dyDescent="0.3">
      <c r="A1743" s="3">
        <v>45938</v>
      </c>
      <c r="B1743" s="1">
        <v>14946</v>
      </c>
      <c r="C1743" s="1">
        <v>10611</v>
      </c>
      <c r="D1743" s="1">
        <v>2334</v>
      </c>
      <c r="E1743">
        <v>849</v>
      </c>
      <c r="F1743">
        <v>3502</v>
      </c>
      <c r="G1743">
        <v>1507</v>
      </c>
      <c r="H1743">
        <v>6754</v>
      </c>
    </row>
    <row r="1744" spans="1:8" x14ac:dyDescent="0.3">
      <c r="A1744" s="3">
        <v>45939</v>
      </c>
      <c r="B1744" s="1">
        <v>15169.999999999998</v>
      </c>
      <c r="C1744" s="1">
        <v>10619</v>
      </c>
      <c r="D1744" s="1">
        <v>2336</v>
      </c>
      <c r="E1744">
        <v>850</v>
      </c>
      <c r="F1744">
        <v>3505</v>
      </c>
      <c r="G1744">
        <v>1561</v>
      </c>
      <c r="H1744">
        <v>6917.9999999999982</v>
      </c>
    </row>
    <row r="1745" spans="1:8" x14ac:dyDescent="0.3">
      <c r="A1745" s="3">
        <v>45940</v>
      </c>
      <c r="B1745" s="1">
        <v>15047</v>
      </c>
      <c r="C1745" s="1">
        <v>10382</v>
      </c>
      <c r="D1745" s="1">
        <v>2284</v>
      </c>
      <c r="E1745">
        <v>830</v>
      </c>
      <c r="F1745">
        <v>3427</v>
      </c>
      <c r="G1745">
        <v>1581</v>
      </c>
      <c r="H1745">
        <v>6925</v>
      </c>
    </row>
    <row r="1746" spans="1:8" x14ac:dyDescent="0.3">
      <c r="A1746" s="3">
        <v>45941</v>
      </c>
      <c r="B1746" s="1">
        <v>14594</v>
      </c>
      <c r="C1746" s="1">
        <v>9923</v>
      </c>
      <c r="D1746" s="1">
        <v>2183</v>
      </c>
      <c r="E1746">
        <v>794</v>
      </c>
      <c r="F1746">
        <v>3275</v>
      </c>
      <c r="G1746">
        <v>1563</v>
      </c>
      <c r="H1746">
        <v>6779</v>
      </c>
    </row>
    <row r="1747" spans="1:8" x14ac:dyDescent="0.3">
      <c r="A1747" s="3">
        <v>45942</v>
      </c>
      <c r="B1747" s="1">
        <v>13847.999999999998</v>
      </c>
      <c r="C1747" s="1">
        <v>9278</v>
      </c>
      <c r="D1747" s="1">
        <v>2041</v>
      </c>
      <c r="E1747">
        <v>742</v>
      </c>
      <c r="F1747">
        <v>3062</v>
      </c>
      <c r="G1747">
        <v>1513</v>
      </c>
      <c r="H1747">
        <v>6489.9999999999982</v>
      </c>
    </row>
    <row r="1748" spans="1:8" x14ac:dyDescent="0.3">
      <c r="A1748" s="3">
        <v>45943</v>
      </c>
      <c r="B1748" s="1">
        <v>12868</v>
      </c>
      <c r="C1748" s="1">
        <v>8492</v>
      </c>
      <c r="D1748" s="1">
        <v>1868</v>
      </c>
      <c r="E1748">
        <v>680</v>
      </c>
      <c r="F1748">
        <v>2803</v>
      </c>
      <c r="G1748">
        <v>1433</v>
      </c>
      <c r="H1748">
        <v>6084</v>
      </c>
    </row>
    <row r="1749" spans="1:8" x14ac:dyDescent="0.3">
      <c r="A1749" s="3">
        <v>45944</v>
      </c>
      <c r="B1749" s="1">
        <v>11727</v>
      </c>
      <c r="C1749" s="1">
        <v>7622</v>
      </c>
      <c r="D1749" s="1">
        <v>1676</v>
      </c>
      <c r="E1749">
        <v>610</v>
      </c>
      <c r="F1749">
        <v>2516</v>
      </c>
      <c r="G1749">
        <v>1330</v>
      </c>
      <c r="H1749">
        <v>5595</v>
      </c>
    </row>
    <row r="1750" spans="1:8" x14ac:dyDescent="0.3">
      <c r="A1750" s="3">
        <v>45945</v>
      </c>
      <c r="B1750" s="1">
        <v>10504</v>
      </c>
      <c r="C1750" s="1">
        <v>6722</v>
      </c>
      <c r="D1750" s="1">
        <v>1478</v>
      </c>
      <c r="E1750">
        <v>538</v>
      </c>
      <c r="F1750">
        <v>2219</v>
      </c>
      <c r="G1750">
        <v>1213</v>
      </c>
      <c r="H1750">
        <v>5056</v>
      </c>
    </row>
    <row r="1751" spans="1:8" x14ac:dyDescent="0.3">
      <c r="A1751" s="3">
        <v>45946</v>
      </c>
      <c r="B1751" s="1">
        <v>9288</v>
      </c>
      <c r="C1751" s="1">
        <v>5851</v>
      </c>
      <c r="D1751" s="1">
        <v>1287</v>
      </c>
      <c r="E1751">
        <v>468</v>
      </c>
      <c r="F1751">
        <v>1931</v>
      </c>
      <c r="G1751">
        <v>1093</v>
      </c>
      <c r="H1751">
        <v>4509</v>
      </c>
    </row>
    <row r="1752" spans="1:8" x14ac:dyDescent="0.3">
      <c r="A1752" s="3">
        <v>45947</v>
      </c>
      <c r="B1752" s="1">
        <v>8161</v>
      </c>
      <c r="C1752" s="1">
        <v>5059</v>
      </c>
      <c r="D1752" s="1">
        <v>1112</v>
      </c>
      <c r="E1752">
        <v>405</v>
      </c>
      <c r="F1752">
        <v>1670</v>
      </c>
      <c r="G1752">
        <v>977</v>
      </c>
      <c r="H1752">
        <v>3997</v>
      </c>
    </row>
    <row r="1753" spans="1:8" x14ac:dyDescent="0.3">
      <c r="A1753" s="3">
        <v>45948</v>
      </c>
      <c r="B1753" s="1">
        <v>7206</v>
      </c>
      <c r="C1753" s="1">
        <v>4395</v>
      </c>
      <c r="D1753" s="1">
        <v>966</v>
      </c>
      <c r="E1753">
        <v>352</v>
      </c>
      <c r="F1753">
        <v>1451</v>
      </c>
      <c r="G1753">
        <v>877</v>
      </c>
      <c r="H1753">
        <v>3560</v>
      </c>
    </row>
    <row r="1754" spans="1:8" x14ac:dyDescent="0.3">
      <c r="A1754" s="3">
        <v>45949</v>
      </c>
      <c r="B1754" s="1">
        <v>6491</v>
      </c>
      <c r="C1754" s="1">
        <v>3894</v>
      </c>
      <c r="D1754" s="1">
        <v>856</v>
      </c>
      <c r="E1754">
        <v>312</v>
      </c>
      <c r="F1754">
        <v>1286</v>
      </c>
      <c r="G1754">
        <v>804</v>
      </c>
      <c r="H1754">
        <v>3233</v>
      </c>
    </row>
    <row r="1755" spans="1:8" x14ac:dyDescent="0.3">
      <c r="A1755" s="3">
        <v>45950</v>
      </c>
      <c r="B1755" s="1">
        <v>6071</v>
      </c>
      <c r="C1755" s="1">
        <v>3581</v>
      </c>
      <c r="D1755" s="1">
        <v>787</v>
      </c>
      <c r="E1755">
        <v>286</v>
      </c>
      <c r="F1755">
        <v>1183</v>
      </c>
      <c r="G1755">
        <v>765</v>
      </c>
      <c r="H1755">
        <v>3050</v>
      </c>
    </row>
    <row r="1756" spans="1:8" x14ac:dyDescent="0.3">
      <c r="A1756" s="3">
        <v>45951</v>
      </c>
      <c r="B1756" s="1">
        <v>5982</v>
      </c>
      <c r="C1756" s="1">
        <v>3469</v>
      </c>
      <c r="D1756" s="1">
        <v>763</v>
      </c>
      <c r="E1756">
        <v>278</v>
      </c>
      <c r="F1756">
        <v>1145</v>
      </c>
      <c r="G1756">
        <v>766</v>
      </c>
      <c r="H1756">
        <v>3030</v>
      </c>
    </row>
    <row r="1757" spans="1:8" x14ac:dyDescent="0.3">
      <c r="A1757" s="3">
        <v>45952</v>
      </c>
      <c r="B1757" s="1">
        <v>6234</v>
      </c>
      <c r="C1757" s="1">
        <v>3553</v>
      </c>
      <c r="D1757" s="1">
        <v>781</v>
      </c>
      <c r="E1757">
        <v>284</v>
      </c>
      <c r="F1757">
        <v>1173</v>
      </c>
      <c r="G1757">
        <v>812</v>
      </c>
      <c r="H1757">
        <v>3184</v>
      </c>
    </row>
    <row r="1758" spans="1:8" x14ac:dyDescent="0.3">
      <c r="A1758" s="3">
        <v>45953</v>
      </c>
      <c r="B1758" s="1">
        <v>6806.9999999999991</v>
      </c>
      <c r="C1758" s="1">
        <v>3811</v>
      </c>
      <c r="D1758" s="1">
        <v>838</v>
      </c>
      <c r="E1758">
        <v>305</v>
      </c>
      <c r="F1758">
        <v>1258</v>
      </c>
      <c r="G1758">
        <v>901</v>
      </c>
      <c r="H1758">
        <v>3504.9999999999991</v>
      </c>
    </row>
    <row r="1759" spans="1:8" x14ac:dyDescent="0.3">
      <c r="A1759" s="3">
        <v>45954</v>
      </c>
      <c r="B1759" s="1">
        <v>7648.9999999999991</v>
      </c>
      <c r="C1759" s="1">
        <v>4206</v>
      </c>
      <c r="D1759" s="1">
        <v>925</v>
      </c>
      <c r="E1759">
        <v>336</v>
      </c>
      <c r="F1759">
        <v>1389</v>
      </c>
      <c r="G1759">
        <v>1028</v>
      </c>
      <c r="H1759">
        <v>3970.9999999999991</v>
      </c>
    </row>
    <row r="1760" spans="1:8" x14ac:dyDescent="0.3">
      <c r="A1760" s="3">
        <v>45955</v>
      </c>
      <c r="B1760" s="1">
        <v>8666</v>
      </c>
      <c r="C1760" s="1">
        <v>4852</v>
      </c>
      <c r="D1760" s="1">
        <v>1067</v>
      </c>
      <c r="E1760">
        <v>388</v>
      </c>
      <c r="F1760">
        <v>1602</v>
      </c>
      <c r="G1760">
        <v>1147</v>
      </c>
      <c r="H1760">
        <v>4462</v>
      </c>
    </row>
    <row r="1761" spans="1:8" x14ac:dyDescent="0.3">
      <c r="A1761" s="3">
        <v>45956</v>
      </c>
      <c r="B1761" s="1">
        <v>9721</v>
      </c>
      <c r="C1761" s="1">
        <v>5540</v>
      </c>
      <c r="D1761" s="1">
        <v>1218</v>
      </c>
      <c r="E1761">
        <v>443</v>
      </c>
      <c r="F1761">
        <v>1829</v>
      </c>
      <c r="G1761">
        <v>1266</v>
      </c>
      <c r="H1761">
        <v>4965</v>
      </c>
    </row>
    <row r="1762" spans="1:8" x14ac:dyDescent="0.3">
      <c r="A1762" s="3">
        <v>45957</v>
      </c>
      <c r="B1762" s="1">
        <v>10629</v>
      </c>
      <c r="C1762" s="1">
        <v>6164</v>
      </c>
      <c r="D1762" s="1">
        <v>1356</v>
      </c>
      <c r="E1762">
        <v>493</v>
      </c>
      <c r="F1762">
        <v>2035</v>
      </c>
      <c r="G1762">
        <v>1362</v>
      </c>
      <c r="H1762">
        <v>5383</v>
      </c>
    </row>
    <row r="1763" spans="1:8" x14ac:dyDescent="0.3">
      <c r="A1763" s="3">
        <v>45958</v>
      </c>
      <c r="B1763" s="1">
        <v>11149</v>
      </c>
      <c r="C1763" s="1">
        <v>6577</v>
      </c>
      <c r="D1763" s="1">
        <v>1446</v>
      </c>
      <c r="E1763">
        <v>526</v>
      </c>
      <c r="F1763">
        <v>2171</v>
      </c>
      <c r="G1763">
        <v>1406</v>
      </c>
      <c r="H1763">
        <v>5600</v>
      </c>
    </row>
    <row r="1764" spans="1:8" x14ac:dyDescent="0.3">
      <c r="A1764" s="3">
        <v>45959</v>
      </c>
      <c r="B1764" s="1">
        <v>10984</v>
      </c>
      <c r="C1764" s="1">
        <v>6590</v>
      </c>
      <c r="D1764" s="1">
        <v>1449</v>
      </c>
      <c r="E1764">
        <v>527</v>
      </c>
      <c r="F1764">
        <v>2176</v>
      </c>
      <c r="G1764">
        <v>1361</v>
      </c>
      <c r="H1764">
        <v>5471</v>
      </c>
    </row>
    <row r="1765" spans="1:8" x14ac:dyDescent="0.3">
      <c r="A1765" s="3">
        <v>45960</v>
      </c>
      <c r="B1765" s="1">
        <v>9771</v>
      </c>
      <c r="C1765" s="1">
        <v>5960</v>
      </c>
      <c r="D1765" s="1">
        <v>1311</v>
      </c>
      <c r="E1765">
        <v>477</v>
      </c>
      <c r="F1765">
        <v>1967</v>
      </c>
      <c r="G1765">
        <v>1190</v>
      </c>
      <c r="H1765">
        <v>4826</v>
      </c>
    </row>
    <row r="1766" spans="1:8" x14ac:dyDescent="0.3">
      <c r="A1766" s="3">
        <v>45961</v>
      </c>
      <c r="B1766" s="1">
        <v>5480</v>
      </c>
      <c r="C1766" s="1">
        <v>4389</v>
      </c>
      <c r="D1766" s="1">
        <v>965</v>
      </c>
      <c r="E1766">
        <v>351</v>
      </c>
      <c r="F1766">
        <v>1449</v>
      </c>
      <c r="G1766">
        <v>447</v>
      </c>
      <c r="H1766">
        <v>2268</v>
      </c>
    </row>
    <row r="1767" spans="1:8" x14ac:dyDescent="0.3">
      <c r="A1767" s="3">
        <v>45962</v>
      </c>
      <c r="B1767" s="1">
        <v>2408</v>
      </c>
      <c r="C1767" s="1">
        <v>1517</v>
      </c>
      <c r="D1767" s="1">
        <v>288</v>
      </c>
      <c r="E1767">
        <v>293</v>
      </c>
      <c r="F1767">
        <v>395</v>
      </c>
      <c r="G1767">
        <v>368</v>
      </c>
      <c r="H1767">
        <v>1064</v>
      </c>
    </row>
    <row r="1768" spans="1:8" x14ac:dyDescent="0.3">
      <c r="A1768" s="3">
        <v>45963</v>
      </c>
      <c r="B1768" s="1">
        <v>1800</v>
      </c>
      <c r="C1768" s="1">
        <v>896</v>
      </c>
      <c r="D1768" s="1">
        <v>170</v>
      </c>
      <c r="E1768">
        <v>173</v>
      </c>
      <c r="F1768">
        <v>234</v>
      </c>
      <c r="G1768">
        <v>312</v>
      </c>
      <c r="H1768">
        <v>911</v>
      </c>
    </row>
    <row r="1769" spans="1:8" x14ac:dyDescent="0.3">
      <c r="A1769" s="3">
        <v>45964</v>
      </c>
      <c r="B1769" s="1">
        <v>1450</v>
      </c>
      <c r="C1769" s="1">
        <v>942</v>
      </c>
      <c r="D1769" s="1">
        <v>178</v>
      </c>
      <c r="E1769">
        <v>182</v>
      </c>
      <c r="F1769">
        <v>246</v>
      </c>
      <c r="G1769">
        <v>218</v>
      </c>
      <c r="H1769">
        <v>626</v>
      </c>
    </row>
    <row r="1770" spans="1:8" x14ac:dyDescent="0.3">
      <c r="A1770" s="3">
        <v>45965</v>
      </c>
      <c r="B1770" s="1">
        <v>1300</v>
      </c>
      <c r="C1770" s="1">
        <v>858</v>
      </c>
      <c r="D1770" s="1">
        <v>163</v>
      </c>
      <c r="E1770">
        <v>166</v>
      </c>
      <c r="F1770">
        <v>224</v>
      </c>
      <c r="G1770">
        <v>192</v>
      </c>
      <c r="H1770">
        <v>555</v>
      </c>
    </row>
    <row r="1771" spans="1:8" x14ac:dyDescent="0.3">
      <c r="A1771" s="3">
        <v>45966</v>
      </c>
      <c r="B1771" s="1">
        <v>1050</v>
      </c>
      <c r="C1771" s="1">
        <v>703</v>
      </c>
      <c r="D1771" s="1">
        <v>133</v>
      </c>
      <c r="E1771">
        <v>136</v>
      </c>
      <c r="F1771">
        <v>184</v>
      </c>
      <c r="G1771">
        <v>153</v>
      </c>
      <c r="H1771">
        <v>444</v>
      </c>
    </row>
    <row r="1772" spans="1:8" x14ac:dyDescent="0.3">
      <c r="A1772" s="3">
        <v>45967</v>
      </c>
      <c r="B1772" s="1">
        <v>900</v>
      </c>
      <c r="C1772" s="1">
        <v>612</v>
      </c>
      <c r="D1772" s="1">
        <v>116</v>
      </c>
      <c r="E1772">
        <v>118</v>
      </c>
      <c r="F1772">
        <v>160</v>
      </c>
      <c r="G1772">
        <v>131</v>
      </c>
      <c r="H1772">
        <v>375</v>
      </c>
    </row>
    <row r="1773" spans="1:8" x14ac:dyDescent="0.3">
      <c r="A1773" s="3">
        <v>45968</v>
      </c>
      <c r="B1773" s="1">
        <v>900</v>
      </c>
      <c r="C1773" s="1">
        <v>621</v>
      </c>
      <c r="D1773" s="1">
        <v>117</v>
      </c>
      <c r="E1773">
        <v>120</v>
      </c>
      <c r="F1773">
        <v>162</v>
      </c>
      <c r="G1773">
        <v>129</v>
      </c>
      <c r="H1773">
        <v>372</v>
      </c>
    </row>
    <row r="1774" spans="1:8" x14ac:dyDescent="0.3">
      <c r="A1774" s="3">
        <v>45969</v>
      </c>
      <c r="B1774" s="1">
        <v>1100</v>
      </c>
      <c r="C1774" s="1">
        <v>770</v>
      </c>
      <c r="D1774" s="1">
        <v>146</v>
      </c>
      <c r="E1774">
        <v>149</v>
      </c>
      <c r="F1774">
        <v>201</v>
      </c>
      <c r="G1774">
        <v>156</v>
      </c>
      <c r="H1774">
        <v>448</v>
      </c>
    </row>
    <row r="1775" spans="1:8" x14ac:dyDescent="0.3">
      <c r="A1775" s="3">
        <v>45970</v>
      </c>
      <c r="B1775" s="1">
        <v>1150</v>
      </c>
      <c r="C1775" s="1">
        <v>816</v>
      </c>
      <c r="D1775" s="1">
        <v>155</v>
      </c>
      <c r="E1775">
        <v>158</v>
      </c>
      <c r="F1775">
        <v>213</v>
      </c>
      <c r="G1775">
        <v>161</v>
      </c>
      <c r="H1775">
        <v>463</v>
      </c>
    </row>
    <row r="1776" spans="1:8" x14ac:dyDescent="0.3">
      <c r="A1776" s="3">
        <v>45971</v>
      </c>
      <c r="B1776" s="1">
        <v>1100</v>
      </c>
      <c r="C1776" s="1">
        <v>792</v>
      </c>
      <c r="D1776" s="1">
        <v>150</v>
      </c>
      <c r="E1776">
        <v>153</v>
      </c>
      <c r="F1776">
        <v>207</v>
      </c>
      <c r="G1776">
        <v>153</v>
      </c>
      <c r="H1776">
        <v>437</v>
      </c>
    </row>
    <row r="1777" spans="1:8" x14ac:dyDescent="0.3">
      <c r="A1777" s="3">
        <v>45972</v>
      </c>
      <c r="B1777" s="1">
        <v>1100</v>
      </c>
      <c r="C1777" s="1">
        <v>803</v>
      </c>
      <c r="D1777" s="1">
        <v>152</v>
      </c>
      <c r="E1777">
        <v>155</v>
      </c>
      <c r="F1777">
        <v>210</v>
      </c>
      <c r="G1777">
        <v>151</v>
      </c>
      <c r="H1777">
        <v>432</v>
      </c>
    </row>
    <row r="1778" spans="1:8" x14ac:dyDescent="0.3">
      <c r="A1778" s="3">
        <v>45973</v>
      </c>
      <c r="B1778" s="1">
        <v>1200</v>
      </c>
      <c r="C1778" s="1">
        <v>888</v>
      </c>
      <c r="D1778" s="1">
        <v>168</v>
      </c>
      <c r="E1778">
        <v>172</v>
      </c>
      <c r="F1778">
        <v>232</v>
      </c>
      <c r="G1778">
        <v>163</v>
      </c>
      <c r="H1778">
        <v>465</v>
      </c>
    </row>
    <row r="1779" spans="1:8" x14ac:dyDescent="0.3">
      <c r="A1779" s="3">
        <v>45974</v>
      </c>
      <c r="B1779" s="1">
        <v>1350</v>
      </c>
      <c r="C1779" s="1">
        <v>1012</v>
      </c>
      <c r="D1779" s="1">
        <v>192</v>
      </c>
      <c r="E1779">
        <v>196</v>
      </c>
      <c r="F1779">
        <v>264</v>
      </c>
      <c r="G1779">
        <v>181</v>
      </c>
      <c r="H1779">
        <v>517</v>
      </c>
    </row>
    <row r="1780" spans="1:8" x14ac:dyDescent="0.3">
      <c r="A1780" s="3">
        <v>45975</v>
      </c>
      <c r="B1780" s="1">
        <v>1400</v>
      </c>
      <c r="C1780" s="1">
        <v>1064</v>
      </c>
      <c r="D1780" s="1">
        <v>202</v>
      </c>
      <c r="E1780">
        <v>206</v>
      </c>
      <c r="F1780">
        <v>277</v>
      </c>
      <c r="G1780">
        <v>186</v>
      </c>
      <c r="H1780">
        <v>529</v>
      </c>
    </row>
    <row r="1781" spans="1:8" x14ac:dyDescent="0.3">
      <c r="A1781" s="3">
        <v>45976</v>
      </c>
      <c r="B1781" s="1">
        <v>1300</v>
      </c>
      <c r="C1781" s="1">
        <v>1001</v>
      </c>
      <c r="D1781" s="1">
        <v>190</v>
      </c>
      <c r="E1781">
        <v>194</v>
      </c>
      <c r="F1781">
        <v>261</v>
      </c>
      <c r="G1781">
        <v>170</v>
      </c>
      <c r="H1781">
        <v>485</v>
      </c>
    </row>
    <row r="1782" spans="1:8" x14ac:dyDescent="0.3">
      <c r="A1782" s="3">
        <v>45977</v>
      </c>
      <c r="B1782" s="1">
        <v>1000</v>
      </c>
      <c r="C1782" s="1">
        <v>780</v>
      </c>
      <c r="D1782" s="1">
        <v>148</v>
      </c>
      <c r="E1782">
        <v>151</v>
      </c>
      <c r="F1782">
        <v>203</v>
      </c>
      <c r="G1782">
        <v>130</v>
      </c>
      <c r="H1782">
        <v>368</v>
      </c>
    </row>
    <row r="1783" spans="1:8" x14ac:dyDescent="0.3">
      <c r="A1783" s="3">
        <v>45978</v>
      </c>
      <c r="B1783" s="1">
        <v>800</v>
      </c>
      <c r="C1783" s="1">
        <v>632</v>
      </c>
      <c r="D1783" s="1">
        <v>120</v>
      </c>
      <c r="E1783">
        <v>122</v>
      </c>
      <c r="F1783">
        <v>165</v>
      </c>
      <c r="G1783">
        <v>103</v>
      </c>
      <c r="H1783">
        <v>290</v>
      </c>
    </row>
    <row r="1784" spans="1:8" x14ac:dyDescent="0.3">
      <c r="A1784" s="3">
        <v>45979</v>
      </c>
      <c r="B1784" s="1">
        <v>700</v>
      </c>
      <c r="C1784" s="1">
        <v>560</v>
      </c>
      <c r="D1784" s="1">
        <v>106</v>
      </c>
      <c r="E1784">
        <v>108</v>
      </c>
      <c r="F1784">
        <v>146</v>
      </c>
      <c r="G1784">
        <v>89</v>
      </c>
      <c r="H1784">
        <v>251</v>
      </c>
    </row>
    <row r="1785" spans="1:8" x14ac:dyDescent="0.3">
      <c r="A1785" s="3">
        <v>45980</v>
      </c>
      <c r="B1785" s="1">
        <v>700</v>
      </c>
      <c r="C1785" s="1">
        <v>567</v>
      </c>
      <c r="D1785" s="1">
        <v>107</v>
      </c>
      <c r="E1785">
        <v>110</v>
      </c>
      <c r="F1785">
        <v>148</v>
      </c>
      <c r="G1785">
        <v>87</v>
      </c>
      <c r="H1785">
        <v>248</v>
      </c>
    </row>
    <row r="1786" spans="1:8" x14ac:dyDescent="0.3">
      <c r="A1786" s="3">
        <v>45981</v>
      </c>
      <c r="B1786" s="1">
        <v>800</v>
      </c>
      <c r="C1786" s="1">
        <v>656</v>
      </c>
      <c r="D1786" s="1">
        <v>124</v>
      </c>
      <c r="E1786">
        <v>127</v>
      </c>
      <c r="F1786">
        <v>171</v>
      </c>
      <c r="G1786">
        <v>99</v>
      </c>
      <c r="H1786">
        <v>279</v>
      </c>
    </row>
    <row r="1787" spans="1:8" x14ac:dyDescent="0.3">
      <c r="A1787" s="3">
        <v>45982</v>
      </c>
      <c r="B1787" s="1">
        <v>800</v>
      </c>
      <c r="C1787" s="1">
        <v>664</v>
      </c>
      <c r="D1787" s="1">
        <v>126</v>
      </c>
      <c r="E1787">
        <v>128</v>
      </c>
      <c r="F1787">
        <v>173</v>
      </c>
      <c r="G1787">
        <v>98</v>
      </c>
      <c r="H1787">
        <v>275</v>
      </c>
    </row>
    <row r="1788" spans="1:8" x14ac:dyDescent="0.3">
      <c r="A1788" s="3">
        <v>45983</v>
      </c>
      <c r="B1788" s="1">
        <v>700</v>
      </c>
      <c r="C1788" s="1">
        <v>588</v>
      </c>
      <c r="D1788" s="1">
        <v>111</v>
      </c>
      <c r="E1788">
        <v>114</v>
      </c>
      <c r="F1788">
        <v>154</v>
      </c>
      <c r="G1788">
        <v>84</v>
      </c>
      <c r="H1788">
        <v>237</v>
      </c>
    </row>
    <row r="1789" spans="1:8" x14ac:dyDescent="0.3">
      <c r="A1789" s="3">
        <v>45984</v>
      </c>
      <c r="B1789" s="1">
        <v>700</v>
      </c>
      <c r="C1789" s="1">
        <v>595</v>
      </c>
      <c r="D1789" s="1">
        <v>113</v>
      </c>
      <c r="E1789">
        <v>115</v>
      </c>
      <c r="F1789">
        <v>155</v>
      </c>
      <c r="G1789">
        <v>83</v>
      </c>
      <c r="H1789">
        <v>234</v>
      </c>
    </row>
    <row r="1790" spans="1:8" x14ac:dyDescent="0.3">
      <c r="A1790" s="3">
        <v>45985</v>
      </c>
      <c r="B1790" s="1">
        <v>900</v>
      </c>
      <c r="C1790" s="1">
        <v>774</v>
      </c>
      <c r="D1790" s="1">
        <v>147</v>
      </c>
      <c r="E1790">
        <v>150</v>
      </c>
      <c r="F1790">
        <v>202</v>
      </c>
      <c r="G1790">
        <v>105</v>
      </c>
      <c r="H1790">
        <v>296</v>
      </c>
    </row>
    <row r="1791" spans="1:8" x14ac:dyDescent="0.3">
      <c r="A1791" s="3">
        <v>45986</v>
      </c>
      <c r="B1791" s="1">
        <v>1100</v>
      </c>
      <c r="C1791" s="1">
        <v>957</v>
      </c>
      <c r="D1791" s="1">
        <v>181</v>
      </c>
      <c r="E1791">
        <v>185</v>
      </c>
      <c r="F1791">
        <v>250</v>
      </c>
      <c r="G1791">
        <v>127</v>
      </c>
      <c r="H1791">
        <v>357</v>
      </c>
    </row>
    <row r="1792" spans="1:8" x14ac:dyDescent="0.3">
      <c r="A1792" s="3">
        <v>45987</v>
      </c>
      <c r="B1792" s="1">
        <v>1100</v>
      </c>
      <c r="C1792" s="1">
        <v>968</v>
      </c>
      <c r="D1792" s="1">
        <v>183</v>
      </c>
      <c r="E1792">
        <v>187</v>
      </c>
      <c r="F1792">
        <v>253</v>
      </c>
      <c r="G1792">
        <v>126</v>
      </c>
      <c r="H1792">
        <v>351</v>
      </c>
    </row>
    <row r="1793" spans="1:8" x14ac:dyDescent="0.3">
      <c r="A1793" s="3">
        <v>45988</v>
      </c>
      <c r="B1793" s="1">
        <v>900</v>
      </c>
      <c r="C1793" s="1">
        <v>801</v>
      </c>
      <c r="D1793" s="1">
        <v>152</v>
      </c>
      <c r="E1793">
        <v>155</v>
      </c>
      <c r="F1793">
        <v>209</v>
      </c>
      <c r="G1793">
        <v>101</v>
      </c>
      <c r="H1793">
        <v>283</v>
      </c>
    </row>
    <row r="1794" spans="1:8" x14ac:dyDescent="0.3">
      <c r="A1794" s="3">
        <v>45989</v>
      </c>
      <c r="B1794" s="1">
        <v>750</v>
      </c>
      <c r="C1794" s="1">
        <v>660</v>
      </c>
      <c r="D1794" s="1">
        <v>125</v>
      </c>
      <c r="E1794">
        <v>128</v>
      </c>
      <c r="F1794">
        <v>172</v>
      </c>
      <c r="G1794">
        <v>85</v>
      </c>
      <c r="H1794">
        <v>240</v>
      </c>
    </row>
    <row r="1795" spans="1:8" x14ac:dyDescent="0.3">
      <c r="A1795" s="3">
        <v>45990</v>
      </c>
      <c r="B1795" s="1">
        <v>800</v>
      </c>
      <c r="C1795" s="1">
        <v>696</v>
      </c>
      <c r="D1795" s="1">
        <v>132</v>
      </c>
      <c r="E1795">
        <v>134</v>
      </c>
      <c r="F1795">
        <v>182</v>
      </c>
      <c r="G1795">
        <v>93</v>
      </c>
      <c r="H1795">
        <v>259</v>
      </c>
    </row>
    <row r="1796" spans="1:8" x14ac:dyDescent="0.3">
      <c r="A1796" s="3">
        <v>45991</v>
      </c>
      <c r="B1796" s="1">
        <v>700</v>
      </c>
      <c r="C1796" s="1">
        <v>602</v>
      </c>
      <c r="D1796" s="1">
        <v>114</v>
      </c>
      <c r="E1796">
        <v>116</v>
      </c>
      <c r="F1796">
        <v>157</v>
      </c>
      <c r="G1796">
        <v>82</v>
      </c>
      <c r="H1796">
        <v>231</v>
      </c>
    </row>
    <row r="1797" spans="1:8" x14ac:dyDescent="0.3">
      <c r="A1797" s="3">
        <v>45992</v>
      </c>
      <c r="B1797" s="1">
        <v>710</v>
      </c>
      <c r="C1797" s="1">
        <v>485</v>
      </c>
      <c r="D1797" s="1">
        <v>160</v>
      </c>
      <c r="E1797">
        <v>42</v>
      </c>
      <c r="F1797">
        <v>131</v>
      </c>
      <c r="G1797">
        <v>77</v>
      </c>
      <c r="H1797">
        <v>300</v>
      </c>
    </row>
    <row r="1798" spans="1:8" x14ac:dyDescent="0.3">
      <c r="A1798" s="3">
        <v>45993</v>
      </c>
      <c r="B1798" s="1">
        <v>850</v>
      </c>
      <c r="C1798" s="1">
        <v>592</v>
      </c>
      <c r="D1798" s="1">
        <v>195</v>
      </c>
      <c r="E1798">
        <v>51</v>
      </c>
      <c r="F1798">
        <v>161</v>
      </c>
      <c r="G1798">
        <v>89</v>
      </c>
      <c r="H1798">
        <v>354</v>
      </c>
    </row>
    <row r="1799" spans="1:8" x14ac:dyDescent="0.3">
      <c r="A1799" s="3">
        <v>45994</v>
      </c>
      <c r="B1799" s="1">
        <v>950</v>
      </c>
      <c r="C1799" s="1">
        <v>701</v>
      </c>
      <c r="D1799" s="1">
        <v>231</v>
      </c>
      <c r="E1799">
        <v>61</v>
      </c>
      <c r="F1799">
        <v>190</v>
      </c>
      <c r="G1799">
        <v>92</v>
      </c>
      <c r="H1799">
        <v>376</v>
      </c>
    </row>
    <row r="1800" spans="1:8" x14ac:dyDescent="0.3">
      <c r="A1800" s="3">
        <v>45995</v>
      </c>
      <c r="B1800" s="1">
        <v>1009</v>
      </c>
      <c r="C1800" s="1">
        <v>791</v>
      </c>
      <c r="D1800" s="1">
        <v>261</v>
      </c>
      <c r="E1800">
        <v>68</v>
      </c>
      <c r="F1800">
        <v>214</v>
      </c>
      <c r="G1800">
        <v>88</v>
      </c>
      <c r="H1800">
        <v>378</v>
      </c>
    </row>
    <row r="1801" spans="1:8" x14ac:dyDescent="0.3">
      <c r="A1801" s="3">
        <v>45996</v>
      </c>
      <c r="B1801" s="1">
        <v>1051</v>
      </c>
      <c r="C1801" s="1">
        <v>861</v>
      </c>
      <c r="D1801" s="1">
        <v>284</v>
      </c>
      <c r="E1801">
        <v>74</v>
      </c>
      <c r="F1801">
        <v>233</v>
      </c>
      <c r="G1801">
        <v>84</v>
      </c>
      <c r="H1801">
        <v>376</v>
      </c>
    </row>
    <row r="1802" spans="1:8" x14ac:dyDescent="0.3">
      <c r="A1802" s="3">
        <v>45997</v>
      </c>
      <c r="B1802" s="1">
        <v>1075</v>
      </c>
      <c r="C1802" s="1">
        <v>912</v>
      </c>
      <c r="D1802" s="1">
        <v>300</v>
      </c>
      <c r="E1802">
        <v>79</v>
      </c>
      <c r="F1802">
        <v>247</v>
      </c>
      <c r="G1802">
        <v>79</v>
      </c>
      <c r="H1802">
        <v>370</v>
      </c>
    </row>
    <row r="1803" spans="1:8" x14ac:dyDescent="0.3">
      <c r="A1803" s="3">
        <v>45998</v>
      </c>
      <c r="B1803" s="1">
        <v>1085</v>
      </c>
      <c r="C1803" s="1">
        <v>941</v>
      </c>
      <c r="D1803" s="1">
        <v>310</v>
      </c>
      <c r="E1803">
        <v>82</v>
      </c>
      <c r="F1803">
        <v>255</v>
      </c>
      <c r="G1803">
        <v>76</v>
      </c>
      <c r="H1803">
        <v>362</v>
      </c>
    </row>
    <row r="1804" spans="1:8" x14ac:dyDescent="0.3">
      <c r="A1804" s="3">
        <v>45999</v>
      </c>
      <c r="B1804" s="1">
        <v>1080</v>
      </c>
      <c r="C1804" s="1">
        <v>943</v>
      </c>
      <c r="D1804" s="1">
        <v>311</v>
      </c>
      <c r="E1804">
        <v>82</v>
      </c>
      <c r="F1804">
        <v>255</v>
      </c>
      <c r="G1804">
        <v>74</v>
      </c>
      <c r="H1804">
        <v>358</v>
      </c>
    </row>
    <row r="1805" spans="1:8" x14ac:dyDescent="0.3">
      <c r="A1805" s="3">
        <v>46000</v>
      </c>
      <c r="B1805" s="1">
        <v>1059</v>
      </c>
      <c r="C1805" s="1">
        <v>920</v>
      </c>
      <c r="D1805" s="1">
        <v>303</v>
      </c>
      <c r="E1805">
        <v>80</v>
      </c>
      <c r="F1805">
        <v>249</v>
      </c>
      <c r="G1805">
        <v>73</v>
      </c>
      <c r="H1805">
        <v>354</v>
      </c>
    </row>
    <row r="1806" spans="1:8" x14ac:dyDescent="0.3">
      <c r="A1806" s="3">
        <v>46001</v>
      </c>
      <c r="B1806" s="1">
        <v>1025</v>
      </c>
      <c r="C1806" s="1">
        <v>859</v>
      </c>
      <c r="D1806" s="1">
        <v>283</v>
      </c>
      <c r="E1806">
        <v>74</v>
      </c>
      <c r="F1806">
        <v>233</v>
      </c>
      <c r="G1806">
        <v>78</v>
      </c>
      <c r="H1806">
        <v>357</v>
      </c>
    </row>
    <row r="1807" spans="1:8" x14ac:dyDescent="0.3">
      <c r="A1807" s="3">
        <v>46002</v>
      </c>
      <c r="B1807" s="1">
        <v>975</v>
      </c>
      <c r="C1807" s="1">
        <v>757</v>
      </c>
      <c r="D1807" s="1">
        <v>249</v>
      </c>
      <c r="E1807">
        <v>66</v>
      </c>
      <c r="F1807">
        <v>205</v>
      </c>
      <c r="G1807">
        <v>86</v>
      </c>
      <c r="H1807">
        <v>369</v>
      </c>
    </row>
    <row r="1808" spans="1:8" x14ac:dyDescent="0.3">
      <c r="A1808" s="3">
        <v>46003</v>
      </c>
      <c r="B1808" s="1">
        <v>909</v>
      </c>
      <c r="C1808" s="1">
        <v>643</v>
      </c>
      <c r="D1808" s="1">
        <v>212</v>
      </c>
      <c r="E1808">
        <v>56</v>
      </c>
      <c r="F1808">
        <v>174</v>
      </c>
      <c r="G1808">
        <v>93</v>
      </c>
      <c r="H1808">
        <v>374</v>
      </c>
    </row>
    <row r="1809" spans="1:8" x14ac:dyDescent="0.3">
      <c r="A1809" s="3">
        <v>46004</v>
      </c>
      <c r="B1809" s="1">
        <v>819</v>
      </c>
      <c r="C1809" s="1">
        <v>545</v>
      </c>
      <c r="D1809" s="1">
        <v>179</v>
      </c>
      <c r="E1809">
        <v>47</v>
      </c>
      <c r="F1809">
        <v>148</v>
      </c>
      <c r="G1809">
        <v>91</v>
      </c>
      <c r="H1809">
        <v>354</v>
      </c>
    </row>
    <row r="1810" spans="1:8" x14ac:dyDescent="0.3">
      <c r="A1810" s="3">
        <v>46005</v>
      </c>
      <c r="B1810" s="1">
        <v>717</v>
      </c>
      <c r="C1810" s="1">
        <v>493</v>
      </c>
      <c r="D1810" s="1">
        <v>162</v>
      </c>
      <c r="E1810">
        <v>43</v>
      </c>
      <c r="F1810">
        <v>134</v>
      </c>
      <c r="G1810">
        <v>77</v>
      </c>
      <c r="H1810">
        <v>301</v>
      </c>
    </row>
    <row r="1811" spans="1:8" x14ac:dyDescent="0.3">
      <c r="A1811" s="3">
        <v>46006</v>
      </c>
      <c r="B1811" s="1">
        <v>653</v>
      </c>
      <c r="C1811" s="1">
        <v>473</v>
      </c>
      <c r="D1811" s="1">
        <v>156</v>
      </c>
      <c r="E1811">
        <v>41</v>
      </c>
      <c r="F1811">
        <v>128</v>
      </c>
      <c r="G1811">
        <v>65</v>
      </c>
      <c r="H1811">
        <v>263</v>
      </c>
    </row>
    <row r="1812" spans="1:8" x14ac:dyDescent="0.3">
      <c r="A1812" s="3">
        <v>46007</v>
      </c>
      <c r="B1812" s="1">
        <v>628</v>
      </c>
      <c r="C1812" s="1">
        <v>477</v>
      </c>
      <c r="D1812" s="1">
        <v>157</v>
      </c>
      <c r="E1812">
        <v>42</v>
      </c>
      <c r="F1812">
        <v>129</v>
      </c>
      <c r="G1812">
        <v>57</v>
      </c>
      <c r="H1812">
        <v>243</v>
      </c>
    </row>
    <row r="1813" spans="1:8" x14ac:dyDescent="0.3">
      <c r="A1813" s="3">
        <v>46008</v>
      </c>
      <c r="B1813" s="1">
        <v>645</v>
      </c>
      <c r="C1813" s="1">
        <v>508</v>
      </c>
      <c r="D1813" s="1">
        <v>167</v>
      </c>
      <c r="E1813">
        <v>44</v>
      </c>
      <c r="F1813">
        <v>138</v>
      </c>
      <c r="G1813">
        <v>56</v>
      </c>
      <c r="H1813">
        <v>240</v>
      </c>
    </row>
    <row r="1814" spans="1:8" x14ac:dyDescent="0.3">
      <c r="A1814" s="3">
        <v>46009</v>
      </c>
      <c r="B1814" s="1">
        <v>691</v>
      </c>
      <c r="C1814" s="1">
        <v>568</v>
      </c>
      <c r="D1814" s="1">
        <v>187</v>
      </c>
      <c r="E1814">
        <v>49</v>
      </c>
      <c r="F1814">
        <v>154</v>
      </c>
      <c r="G1814">
        <v>54</v>
      </c>
      <c r="H1814">
        <v>247</v>
      </c>
    </row>
    <row r="1815" spans="1:8" x14ac:dyDescent="0.3">
      <c r="A1815" s="3">
        <v>46010</v>
      </c>
      <c r="B1815" s="1">
        <v>763</v>
      </c>
      <c r="C1815" s="1">
        <v>641</v>
      </c>
      <c r="D1815" s="1">
        <v>211</v>
      </c>
      <c r="E1815">
        <v>56</v>
      </c>
      <c r="F1815">
        <v>174</v>
      </c>
      <c r="G1815">
        <v>57</v>
      </c>
      <c r="H1815">
        <v>265</v>
      </c>
    </row>
    <row r="1816" spans="1:8" x14ac:dyDescent="0.3">
      <c r="A1816" s="3">
        <v>46011</v>
      </c>
      <c r="B1816" s="1">
        <v>860</v>
      </c>
      <c r="C1816" s="1">
        <v>721</v>
      </c>
      <c r="D1816" s="1">
        <v>237</v>
      </c>
      <c r="E1816">
        <v>62</v>
      </c>
      <c r="F1816">
        <v>196</v>
      </c>
      <c r="G1816">
        <v>65</v>
      </c>
      <c r="H1816">
        <v>300</v>
      </c>
    </row>
    <row r="1817" spans="1:8" x14ac:dyDescent="0.3">
      <c r="A1817" s="3">
        <v>46012</v>
      </c>
      <c r="B1817" s="1">
        <v>969</v>
      </c>
      <c r="C1817" s="1">
        <v>792</v>
      </c>
      <c r="D1817" s="1">
        <v>261</v>
      </c>
      <c r="E1817">
        <v>68</v>
      </c>
      <c r="F1817">
        <v>215</v>
      </c>
      <c r="G1817">
        <v>78</v>
      </c>
      <c r="H1817">
        <v>347</v>
      </c>
    </row>
    <row r="1818" spans="1:8" x14ac:dyDescent="0.3">
      <c r="A1818" s="3">
        <v>46013</v>
      </c>
      <c r="B1818" s="1">
        <v>1076</v>
      </c>
      <c r="C1818" s="1">
        <v>849</v>
      </c>
      <c r="D1818" s="1">
        <v>280</v>
      </c>
      <c r="E1818">
        <v>74</v>
      </c>
      <c r="F1818">
        <v>230</v>
      </c>
      <c r="G1818">
        <v>92</v>
      </c>
      <c r="H1818">
        <v>400</v>
      </c>
    </row>
    <row r="1819" spans="1:8" x14ac:dyDescent="0.3">
      <c r="A1819" s="3">
        <v>46014</v>
      </c>
      <c r="B1819" s="1">
        <v>1140</v>
      </c>
      <c r="C1819" s="1">
        <v>883</v>
      </c>
      <c r="D1819" s="1">
        <v>291</v>
      </c>
      <c r="E1819">
        <v>76</v>
      </c>
      <c r="F1819">
        <v>239</v>
      </c>
      <c r="G1819">
        <v>102</v>
      </c>
      <c r="H1819">
        <v>432</v>
      </c>
    </row>
    <row r="1820" spans="1:8" x14ac:dyDescent="0.3">
      <c r="A1820" s="3">
        <v>46015</v>
      </c>
      <c r="B1820" s="1">
        <v>1173</v>
      </c>
      <c r="C1820" s="1">
        <v>892</v>
      </c>
      <c r="D1820" s="1">
        <v>294</v>
      </c>
      <c r="E1820">
        <v>77</v>
      </c>
      <c r="F1820">
        <v>242</v>
      </c>
      <c r="G1820">
        <v>108</v>
      </c>
      <c r="H1820">
        <v>452</v>
      </c>
    </row>
    <row r="1821" spans="1:8" x14ac:dyDescent="0.3">
      <c r="A1821" s="3">
        <v>46016</v>
      </c>
      <c r="B1821" s="1">
        <v>1189</v>
      </c>
      <c r="C1821" s="1">
        <v>881</v>
      </c>
      <c r="D1821" s="1">
        <v>290</v>
      </c>
      <c r="E1821">
        <v>76</v>
      </c>
      <c r="F1821">
        <v>239</v>
      </c>
      <c r="G1821">
        <v>115</v>
      </c>
      <c r="H1821">
        <v>469</v>
      </c>
    </row>
    <row r="1822" spans="1:8" x14ac:dyDescent="0.3">
      <c r="A1822" s="3">
        <v>46017</v>
      </c>
      <c r="B1822" s="1">
        <v>1181</v>
      </c>
      <c r="C1822" s="1">
        <v>844</v>
      </c>
      <c r="D1822" s="1">
        <v>278</v>
      </c>
      <c r="E1822">
        <v>73</v>
      </c>
      <c r="F1822">
        <v>229</v>
      </c>
      <c r="G1822">
        <v>120</v>
      </c>
      <c r="H1822">
        <v>481</v>
      </c>
    </row>
    <row r="1823" spans="1:8" x14ac:dyDescent="0.3">
      <c r="A1823" s="3">
        <v>46018</v>
      </c>
      <c r="B1823" s="1">
        <v>1148</v>
      </c>
      <c r="C1823" s="1">
        <v>788</v>
      </c>
      <c r="D1823" s="1">
        <v>260</v>
      </c>
      <c r="E1823">
        <v>68</v>
      </c>
      <c r="F1823">
        <v>213</v>
      </c>
      <c r="G1823">
        <v>124</v>
      </c>
      <c r="H1823">
        <v>483</v>
      </c>
    </row>
    <row r="1824" spans="1:8" x14ac:dyDescent="0.3">
      <c r="A1824" s="3">
        <v>46019</v>
      </c>
      <c r="B1824" s="1">
        <v>1093</v>
      </c>
      <c r="C1824" s="1">
        <v>703</v>
      </c>
      <c r="D1824" s="1">
        <v>231</v>
      </c>
      <c r="E1824">
        <v>61</v>
      </c>
      <c r="F1824">
        <v>191</v>
      </c>
      <c r="G1824">
        <v>127</v>
      </c>
      <c r="H1824">
        <v>483</v>
      </c>
    </row>
    <row r="1825" spans="1:8" x14ac:dyDescent="0.3">
      <c r="A1825" s="3">
        <v>46020</v>
      </c>
      <c r="B1825" s="1">
        <v>999</v>
      </c>
      <c r="C1825" s="1">
        <v>601</v>
      </c>
      <c r="D1825" s="1">
        <v>198</v>
      </c>
      <c r="E1825">
        <v>52</v>
      </c>
      <c r="F1825">
        <v>163</v>
      </c>
      <c r="G1825">
        <v>125</v>
      </c>
      <c r="H1825">
        <v>461</v>
      </c>
    </row>
    <row r="1826" spans="1:8" x14ac:dyDescent="0.3">
      <c r="A1826" s="3">
        <v>46021</v>
      </c>
      <c r="B1826" s="1">
        <v>851</v>
      </c>
      <c r="C1826" s="1">
        <v>473</v>
      </c>
      <c r="D1826" s="1">
        <v>156</v>
      </c>
      <c r="E1826">
        <v>41</v>
      </c>
      <c r="F1826">
        <v>128</v>
      </c>
      <c r="G1826">
        <v>114</v>
      </c>
      <c r="H1826">
        <v>412</v>
      </c>
    </row>
    <row r="1827" spans="1:8" x14ac:dyDescent="0.3">
      <c r="A1827" s="3">
        <v>46022</v>
      </c>
      <c r="B1827" s="1">
        <v>700</v>
      </c>
      <c r="C1827" s="1">
        <v>350</v>
      </c>
      <c r="D1827" s="1">
        <v>115</v>
      </c>
      <c r="E1827">
        <v>30</v>
      </c>
      <c r="F1827">
        <v>95</v>
      </c>
      <c r="G1827">
        <v>102</v>
      </c>
      <c r="H1827">
        <v>358</v>
      </c>
    </row>
    <row r="2012" spans="2:3" x14ac:dyDescent="0.3">
      <c r="B2012" s="37"/>
      <c r="C2012" s="37"/>
    </row>
    <row r="2013" spans="2:3" x14ac:dyDescent="0.3">
      <c r="B2013" s="37"/>
      <c r="C2013" s="37"/>
    </row>
    <row r="2014" spans="2:3" x14ac:dyDescent="0.3">
      <c r="B2014" s="37"/>
      <c r="C2014" s="37"/>
    </row>
    <row r="2015" spans="2:3" x14ac:dyDescent="0.3">
      <c r="B2015" s="37"/>
      <c r="C2015" s="37"/>
    </row>
    <row r="2016" spans="2:3" x14ac:dyDescent="0.3">
      <c r="B2016" s="37"/>
      <c r="C2016" s="37"/>
    </row>
    <row r="2017" spans="2:3" x14ac:dyDescent="0.3">
      <c r="B2017" s="37"/>
      <c r="C2017" s="37"/>
    </row>
    <row r="2018" spans="2:3" x14ac:dyDescent="0.3">
      <c r="B2018" s="37"/>
      <c r="C2018" s="37"/>
    </row>
    <row r="2019" spans="2:3" x14ac:dyDescent="0.3">
      <c r="B2019" s="37"/>
      <c r="C2019" s="37"/>
    </row>
    <row r="2020" spans="2:3" x14ac:dyDescent="0.3">
      <c r="B2020" s="37"/>
      <c r="C2020" s="37"/>
    </row>
    <row r="2021" spans="2:3" x14ac:dyDescent="0.3">
      <c r="B2021" s="37"/>
      <c r="C2021" s="37"/>
    </row>
    <row r="2022" spans="2:3" x14ac:dyDescent="0.3">
      <c r="B2022" s="37"/>
      <c r="C2022" s="37"/>
    </row>
    <row r="2023" spans="2:3" x14ac:dyDescent="0.3">
      <c r="B2023" s="37"/>
      <c r="C2023" s="37"/>
    </row>
    <row r="2024" spans="2:3" x14ac:dyDescent="0.3">
      <c r="B2024" s="37"/>
      <c r="C2024" s="37"/>
    </row>
    <row r="2025" spans="2:3" x14ac:dyDescent="0.3">
      <c r="B2025" s="37"/>
      <c r="C2025" s="37"/>
    </row>
    <row r="2026" spans="2:3" x14ac:dyDescent="0.3">
      <c r="B2026" s="37"/>
      <c r="C2026" s="37"/>
    </row>
    <row r="2027" spans="2:3" x14ac:dyDescent="0.3">
      <c r="B2027" s="37"/>
      <c r="C2027" s="37"/>
    </row>
    <row r="2028" spans="2:3" x14ac:dyDescent="0.3">
      <c r="B2028" s="37"/>
      <c r="C2028" s="37"/>
    </row>
    <row r="2029" spans="2:3" x14ac:dyDescent="0.3">
      <c r="B2029" s="37"/>
      <c r="C2029" s="37"/>
    </row>
    <row r="2030" spans="2:3" x14ac:dyDescent="0.3">
      <c r="B2030" s="37"/>
      <c r="C2030" s="37"/>
    </row>
    <row r="2031" spans="2:3" x14ac:dyDescent="0.3">
      <c r="B2031" s="37"/>
      <c r="C2031" s="37"/>
    </row>
    <row r="2032" spans="2:3" x14ac:dyDescent="0.3">
      <c r="B2032" s="37"/>
      <c r="C2032" s="37"/>
    </row>
    <row r="2033" spans="2:3" x14ac:dyDescent="0.3">
      <c r="B2033" s="37"/>
      <c r="C2033" s="37"/>
    </row>
    <row r="2034" spans="2:3" x14ac:dyDescent="0.3">
      <c r="B2034" s="37"/>
      <c r="C2034" s="37"/>
    </row>
    <row r="2035" spans="2:3" x14ac:dyDescent="0.3">
      <c r="B2035" s="37"/>
      <c r="C2035" s="37"/>
    </row>
    <row r="2036" spans="2:3" x14ac:dyDescent="0.3">
      <c r="B2036" s="37"/>
      <c r="C2036" s="37"/>
    </row>
    <row r="2037" spans="2:3" x14ac:dyDescent="0.3">
      <c r="B2037" s="37"/>
      <c r="C2037" s="37"/>
    </row>
    <row r="2038" spans="2:3" x14ac:dyDescent="0.3">
      <c r="B2038" s="37"/>
      <c r="C2038" s="37"/>
    </row>
    <row r="2039" spans="2:3" x14ac:dyDescent="0.3">
      <c r="B2039" s="37"/>
      <c r="C2039" s="37"/>
    </row>
    <row r="2040" spans="2:3" x14ac:dyDescent="0.3">
      <c r="B2040" s="37"/>
      <c r="C2040" s="37"/>
    </row>
    <row r="2041" spans="2:3" x14ac:dyDescent="0.3">
      <c r="B2041" s="37"/>
      <c r="C2041" s="37"/>
    </row>
    <row r="2042" spans="2:3" x14ac:dyDescent="0.3">
      <c r="B2042" s="36"/>
      <c r="C2042" s="36"/>
    </row>
    <row r="2043" spans="2:3" x14ac:dyDescent="0.3">
      <c r="B2043" s="36"/>
      <c r="C2043" s="36"/>
    </row>
    <row r="2044" spans="2:3" x14ac:dyDescent="0.3">
      <c r="B2044" s="36"/>
      <c r="C2044" s="36"/>
    </row>
    <row r="2045" spans="2:3" x14ac:dyDescent="0.3">
      <c r="B2045" s="36"/>
      <c r="C2045" s="36"/>
    </row>
    <row r="2046" spans="2:3" x14ac:dyDescent="0.3">
      <c r="B2046" s="36"/>
      <c r="C2046" s="36"/>
    </row>
    <row r="2047" spans="2:3" x14ac:dyDescent="0.3">
      <c r="B2047" s="36"/>
      <c r="C2047" s="36"/>
    </row>
    <row r="2048" spans="2:3" x14ac:dyDescent="0.3">
      <c r="B2048" s="36"/>
      <c r="C2048" s="36"/>
    </row>
    <row r="2049" spans="2:3" x14ac:dyDescent="0.3">
      <c r="B2049" s="36"/>
      <c r="C2049" s="36"/>
    </row>
    <row r="2050" spans="2:3" x14ac:dyDescent="0.3">
      <c r="B2050" s="36"/>
      <c r="C2050" s="36"/>
    </row>
    <row r="2051" spans="2:3" x14ac:dyDescent="0.3">
      <c r="B2051" s="36"/>
      <c r="C2051" s="36"/>
    </row>
    <row r="2052" spans="2:3" x14ac:dyDescent="0.3">
      <c r="B2052" s="36"/>
      <c r="C2052" s="36"/>
    </row>
    <row r="2053" spans="2:3" x14ac:dyDescent="0.3">
      <c r="B2053" s="36"/>
      <c r="C2053" s="36"/>
    </row>
    <row r="2054" spans="2:3" x14ac:dyDescent="0.3">
      <c r="B2054" s="36"/>
      <c r="C2054" s="36"/>
    </row>
    <row r="2055" spans="2:3" x14ac:dyDescent="0.3">
      <c r="B2055" s="36"/>
      <c r="C2055" s="36"/>
    </row>
    <row r="2056" spans="2:3" x14ac:dyDescent="0.3">
      <c r="B2056" s="36"/>
      <c r="C2056" s="36"/>
    </row>
    <row r="2057" spans="2:3" x14ac:dyDescent="0.3">
      <c r="B2057" s="36"/>
      <c r="C2057" s="36"/>
    </row>
    <row r="2058" spans="2:3" x14ac:dyDescent="0.3">
      <c r="B2058" s="36"/>
      <c r="C2058" s="36"/>
    </row>
    <row r="2059" spans="2:3" x14ac:dyDescent="0.3">
      <c r="B2059" s="36"/>
      <c r="C2059" s="36"/>
    </row>
    <row r="2060" spans="2:3" x14ac:dyDescent="0.3">
      <c r="B2060" s="36"/>
      <c r="C2060" s="36"/>
    </row>
    <row r="2061" spans="2:3" x14ac:dyDescent="0.3">
      <c r="B2061" s="36"/>
      <c r="C2061" s="36"/>
    </row>
    <row r="2062" spans="2:3" x14ac:dyDescent="0.3">
      <c r="B2062" s="36"/>
      <c r="C2062" s="36"/>
    </row>
    <row r="2063" spans="2:3" x14ac:dyDescent="0.3">
      <c r="B2063" s="36"/>
      <c r="C2063" s="36"/>
    </row>
    <row r="2064" spans="2:3" x14ac:dyDescent="0.3">
      <c r="B2064" s="36"/>
      <c r="C2064" s="36"/>
    </row>
    <row r="2065" spans="2:3" x14ac:dyDescent="0.3">
      <c r="B2065" s="36"/>
      <c r="C2065" s="36"/>
    </row>
    <row r="2066" spans="2:3" x14ac:dyDescent="0.3">
      <c r="B2066" s="36"/>
      <c r="C2066" s="36"/>
    </row>
    <row r="2067" spans="2:3" x14ac:dyDescent="0.3">
      <c r="B2067" s="36"/>
      <c r="C2067" s="36"/>
    </row>
    <row r="2068" spans="2:3" x14ac:dyDescent="0.3">
      <c r="B2068" s="36"/>
      <c r="C2068" s="36"/>
    </row>
    <row r="2069" spans="2:3" x14ac:dyDescent="0.3">
      <c r="B2069" s="36"/>
      <c r="C2069" s="36"/>
    </row>
    <row r="2070" spans="2:3" x14ac:dyDescent="0.3">
      <c r="B2070" s="36"/>
      <c r="C2070" s="36"/>
    </row>
  </sheetData>
  <mergeCells count="1">
    <mergeCell ref="J1:AC1"/>
  </mergeCells>
  <hyperlinks>
    <hyperlink ref="J1" r:id="rId1" display="https://exceltable.com/en/templates/interactive-calendar-with-visualization" xr:uid="{BC749FBF-0A1A-4C7F-B77F-362D715FE1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E39"/>
  <sheetViews>
    <sheetView workbookViewId="0">
      <selection activeCell="L1" sqref="L1:AE1"/>
    </sheetView>
  </sheetViews>
  <sheetFormatPr defaultRowHeight="14.4" x14ac:dyDescent="0.3"/>
  <cols>
    <col min="1" max="1" width="23.44140625" customWidth="1"/>
    <col min="2" max="2" width="10.109375" bestFit="1" customWidth="1"/>
    <col min="3" max="3" width="3" bestFit="1" customWidth="1"/>
    <col min="4" max="4" width="4.44140625" customWidth="1"/>
    <col min="9" max="9" width="10.109375" bestFit="1" customWidth="1"/>
  </cols>
  <sheetData>
    <row r="1" spans="1:31" ht="21" x14ac:dyDescent="0.4">
      <c r="A1" s="2" t="s">
        <v>6</v>
      </c>
      <c r="B1" s="2" t="s">
        <v>0</v>
      </c>
      <c r="C1">
        <f t="shared" ref="C1:C12" si="0">DAY(EOMONTH(DATE(YEAR($B$2),ROW(),1),0))</f>
        <v>31</v>
      </c>
      <c r="D1">
        <f t="shared" ref="D1:D31" si="1">IF(ROW()&lt;=$B$3,ROW(),"")</f>
        <v>1</v>
      </c>
      <c r="F1" s="18" t="s">
        <v>25</v>
      </c>
      <c r="G1" s="18"/>
      <c r="I1" s="9" t="s">
        <v>38</v>
      </c>
      <c r="J1">
        <v>1</v>
      </c>
      <c r="L1" s="75" t="s">
        <v>68</v>
      </c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</row>
    <row r="2" spans="1:31" x14ac:dyDescent="0.3">
      <c r="A2" s="1">
        <v>6</v>
      </c>
      <c r="B2" s="3">
        <f>DATE(J2,A2,1)</f>
        <v>44348</v>
      </c>
      <c r="C2">
        <f t="shared" si="0"/>
        <v>28</v>
      </c>
      <c r="D2">
        <f t="shared" si="1"/>
        <v>2</v>
      </c>
      <c r="F2" t="str">
        <f>INDEX(E3:E14,A2)</f>
        <v>JUNE</v>
      </c>
      <c r="G2" s="25" t="s">
        <v>44</v>
      </c>
      <c r="I2" s="1">
        <v>2021</v>
      </c>
      <c r="J2">
        <f>INDEX(I2:I6,J1)</f>
        <v>2021</v>
      </c>
    </row>
    <row r="3" spans="1:31" x14ac:dyDescent="0.3">
      <c r="A3" s="4" t="s">
        <v>8</v>
      </c>
      <c r="B3">
        <f>INDEX(C1:C12,A2)</f>
        <v>30</v>
      </c>
      <c r="C3">
        <f t="shared" si="0"/>
        <v>31</v>
      </c>
      <c r="D3">
        <f t="shared" si="1"/>
        <v>3</v>
      </c>
      <c r="E3" t="s">
        <v>26</v>
      </c>
      <c r="F3">
        <v>1</v>
      </c>
      <c r="G3">
        <f t="shared" ref="G3:G14" si="2">DAY(EOMONTH(DATE($J$2,F3,1),0))</f>
        <v>31</v>
      </c>
      <c r="I3" s="1">
        <v>2022</v>
      </c>
    </row>
    <row r="4" spans="1:31" x14ac:dyDescent="0.3">
      <c r="A4" s="4" t="s">
        <v>7</v>
      </c>
      <c r="B4">
        <v>10</v>
      </c>
      <c r="C4">
        <f t="shared" si="0"/>
        <v>30</v>
      </c>
      <c r="D4">
        <f t="shared" si="1"/>
        <v>4</v>
      </c>
      <c r="E4" t="s">
        <v>27</v>
      </c>
      <c r="F4">
        <v>2</v>
      </c>
      <c r="G4">
        <f t="shared" si="2"/>
        <v>28</v>
      </c>
      <c r="I4" s="1">
        <v>2023</v>
      </c>
    </row>
    <row r="5" spans="1:31" x14ac:dyDescent="0.3">
      <c r="A5" s="4" t="s">
        <v>3</v>
      </c>
      <c r="B5">
        <v>14</v>
      </c>
      <c r="C5">
        <f t="shared" si="0"/>
        <v>31</v>
      </c>
      <c r="D5">
        <f t="shared" si="1"/>
        <v>5</v>
      </c>
      <c r="E5" t="s">
        <v>28</v>
      </c>
      <c r="F5">
        <v>3</v>
      </c>
      <c r="G5">
        <f t="shared" si="2"/>
        <v>31</v>
      </c>
      <c r="I5" s="1">
        <v>2024</v>
      </c>
    </row>
    <row r="6" spans="1:31" x14ac:dyDescent="0.3">
      <c r="A6" s="4" t="s">
        <v>2</v>
      </c>
      <c r="B6" s="3">
        <f>DATE(YEAR(B2),A2,1)</f>
        <v>44348</v>
      </c>
      <c r="C6">
        <f t="shared" si="0"/>
        <v>30</v>
      </c>
      <c r="D6">
        <f t="shared" si="1"/>
        <v>6</v>
      </c>
      <c r="E6" t="s">
        <v>29</v>
      </c>
      <c r="F6">
        <v>4</v>
      </c>
      <c r="G6">
        <f t="shared" si="2"/>
        <v>30</v>
      </c>
      <c r="I6" s="1">
        <v>2025</v>
      </c>
    </row>
    <row r="7" spans="1:31" x14ac:dyDescent="0.3">
      <c r="A7" s="4" t="s">
        <v>1</v>
      </c>
      <c r="B7" s="3">
        <f>DATE(YEAR(B2),A2,B5)</f>
        <v>44361</v>
      </c>
      <c r="C7">
        <f t="shared" si="0"/>
        <v>31</v>
      </c>
      <c r="D7">
        <f t="shared" si="1"/>
        <v>7</v>
      </c>
      <c r="E7" t="s">
        <v>30</v>
      </c>
      <c r="F7">
        <v>5</v>
      </c>
      <c r="G7">
        <f t="shared" si="2"/>
        <v>31</v>
      </c>
    </row>
    <row r="8" spans="1:31" x14ac:dyDescent="0.3">
      <c r="A8" s="4" t="s">
        <v>4</v>
      </c>
      <c r="B8">
        <f>B5+B4</f>
        <v>24</v>
      </c>
      <c r="C8">
        <f t="shared" si="0"/>
        <v>31</v>
      </c>
      <c r="D8">
        <f t="shared" si="1"/>
        <v>8</v>
      </c>
      <c r="E8" t="s">
        <v>31</v>
      </c>
      <c r="F8">
        <v>6</v>
      </c>
      <c r="G8">
        <f t="shared" si="2"/>
        <v>30</v>
      </c>
      <c r="H8" s="19" t="s">
        <v>39</v>
      </c>
      <c r="I8" s="19" t="s">
        <v>5</v>
      </c>
      <c r="K8" s="4" t="s">
        <v>40</v>
      </c>
      <c r="L8" t="s">
        <v>39</v>
      </c>
      <c r="M8" t="s">
        <v>41</v>
      </c>
      <c r="O8" t="s">
        <v>42</v>
      </c>
    </row>
    <row r="9" spans="1:31" x14ac:dyDescent="0.3">
      <c r="B9" s="16" t="s">
        <v>21</v>
      </c>
      <c r="C9">
        <f t="shared" si="0"/>
        <v>30</v>
      </c>
      <c r="D9">
        <f t="shared" si="1"/>
        <v>9</v>
      </c>
      <c r="E9" t="s">
        <v>32</v>
      </c>
      <c r="F9">
        <v>7</v>
      </c>
      <c r="G9">
        <f t="shared" si="2"/>
        <v>31</v>
      </c>
      <c r="H9" s="17">
        <v>4</v>
      </c>
      <c r="I9" s="21">
        <f>DATE(J2,A2,1)</f>
        <v>44348</v>
      </c>
      <c r="K9">
        <v>1</v>
      </c>
      <c r="L9">
        <f t="shared" ref="L9:L39" si="3">WEEKNUM(DATE($J$2,$A$2,K9),$B$10)</f>
        <v>23</v>
      </c>
      <c r="M9">
        <f t="shared" ref="M9:M39" si="4">IF(K9&lt;=INDEX($G$3:$G$14,$A$2),L9-WEEKNUM(DATE($J$2,$A$2,1),$B$10)+1,NA())</f>
        <v>1</v>
      </c>
      <c r="N9">
        <v>1</v>
      </c>
      <c r="O9">
        <f t="shared" ref="O9:O14" si="5">COUNTIF($M$9:$M$39,N9)</f>
        <v>6</v>
      </c>
    </row>
    <row r="10" spans="1:31" x14ac:dyDescent="0.3">
      <c r="B10" s="17">
        <v>2</v>
      </c>
      <c r="C10">
        <f t="shared" si="0"/>
        <v>31</v>
      </c>
      <c r="D10">
        <f t="shared" si="1"/>
        <v>10</v>
      </c>
      <c r="E10" t="s">
        <v>33</v>
      </c>
      <c r="F10">
        <v>8</v>
      </c>
      <c r="G10">
        <f t="shared" si="2"/>
        <v>31</v>
      </c>
      <c r="H10" s="22" t="s">
        <v>43</v>
      </c>
      <c r="I10" s="23">
        <f ca="1">I9+SUM(OFFSET(O8,0,0,H9,1))</f>
        <v>44368</v>
      </c>
      <c r="K10">
        <v>2</v>
      </c>
      <c r="L10">
        <f t="shared" si="3"/>
        <v>23</v>
      </c>
      <c r="M10">
        <f t="shared" si="4"/>
        <v>1</v>
      </c>
      <c r="N10">
        <v>2</v>
      </c>
      <c r="O10">
        <f t="shared" si="5"/>
        <v>7</v>
      </c>
    </row>
    <row r="11" spans="1:31" x14ac:dyDescent="0.3">
      <c r="B11" t="str">
        <f>CHOOSE($B$10,"SU","MO")</f>
        <v>MO</v>
      </c>
      <c r="C11">
        <f t="shared" si="0"/>
        <v>30</v>
      </c>
      <c r="D11">
        <f t="shared" si="1"/>
        <v>11</v>
      </c>
      <c r="E11" t="s">
        <v>34</v>
      </c>
      <c r="F11">
        <v>9</v>
      </c>
      <c r="G11">
        <f t="shared" si="2"/>
        <v>30</v>
      </c>
      <c r="H11" s="24" t="s">
        <v>62</v>
      </c>
      <c r="I11" s="21">
        <f ca="1">I10+INDEX(O9:O14,H9)-1</f>
        <v>44374</v>
      </c>
      <c r="K11">
        <v>3</v>
      </c>
      <c r="L11">
        <f t="shared" si="3"/>
        <v>23</v>
      </c>
      <c r="M11">
        <f t="shared" si="4"/>
        <v>1</v>
      </c>
      <c r="N11">
        <v>3</v>
      </c>
      <c r="O11">
        <f t="shared" si="5"/>
        <v>7</v>
      </c>
    </row>
    <row r="12" spans="1:31" x14ac:dyDescent="0.3">
      <c r="B12" t="str">
        <f>CHOOSE($B$10,"MO","TU")</f>
        <v>TU</v>
      </c>
      <c r="C12">
        <f t="shared" si="0"/>
        <v>31</v>
      </c>
      <c r="D12">
        <f t="shared" si="1"/>
        <v>12</v>
      </c>
      <c r="E12" t="s">
        <v>35</v>
      </c>
      <c r="F12">
        <v>10</v>
      </c>
      <c r="G12">
        <f t="shared" si="2"/>
        <v>31</v>
      </c>
      <c r="K12">
        <v>4</v>
      </c>
      <c r="L12">
        <f t="shared" si="3"/>
        <v>23</v>
      </c>
      <c r="M12">
        <f t="shared" si="4"/>
        <v>1</v>
      </c>
      <c r="N12">
        <v>4</v>
      </c>
      <c r="O12">
        <f t="shared" si="5"/>
        <v>7</v>
      </c>
    </row>
    <row r="13" spans="1:31" x14ac:dyDescent="0.3">
      <c r="B13" t="str">
        <f>CHOOSE($B$10,"TU","WE")</f>
        <v>WE</v>
      </c>
      <c r="D13">
        <f t="shared" si="1"/>
        <v>13</v>
      </c>
      <c r="E13" t="s">
        <v>36</v>
      </c>
      <c r="F13">
        <v>11</v>
      </c>
      <c r="G13">
        <f t="shared" si="2"/>
        <v>30</v>
      </c>
      <c r="K13">
        <v>5</v>
      </c>
      <c r="L13">
        <f t="shared" si="3"/>
        <v>23</v>
      </c>
      <c r="M13">
        <f t="shared" si="4"/>
        <v>1</v>
      </c>
      <c r="N13">
        <v>5</v>
      </c>
      <c r="O13">
        <f t="shared" si="5"/>
        <v>3</v>
      </c>
    </row>
    <row r="14" spans="1:31" x14ac:dyDescent="0.3">
      <c r="B14" t="str">
        <f>CHOOSE($B$10,"WE","TH")</f>
        <v>TH</v>
      </c>
      <c r="D14">
        <f t="shared" si="1"/>
        <v>14</v>
      </c>
      <c r="E14" t="s">
        <v>37</v>
      </c>
      <c r="F14">
        <v>12</v>
      </c>
      <c r="G14">
        <f t="shared" si="2"/>
        <v>31</v>
      </c>
      <c r="K14">
        <v>6</v>
      </c>
      <c r="L14">
        <f t="shared" si="3"/>
        <v>23</v>
      </c>
      <c r="M14">
        <f t="shared" si="4"/>
        <v>1</v>
      </c>
      <c r="N14">
        <v>6</v>
      </c>
      <c r="O14">
        <f t="shared" si="5"/>
        <v>0</v>
      </c>
    </row>
    <row r="15" spans="1:31" x14ac:dyDescent="0.3">
      <c r="B15" t="str">
        <f>CHOOSE($B$10,"TH","FR")</f>
        <v>FR</v>
      </c>
      <c r="D15">
        <f t="shared" si="1"/>
        <v>15</v>
      </c>
      <c r="K15">
        <v>7</v>
      </c>
      <c r="L15">
        <f t="shared" si="3"/>
        <v>24</v>
      </c>
      <c r="M15">
        <f t="shared" si="4"/>
        <v>2</v>
      </c>
    </row>
    <row r="16" spans="1:31" x14ac:dyDescent="0.3">
      <c r="B16" t="str">
        <f>CHOOSE($B$10,"FR","SA")</f>
        <v>SA</v>
      </c>
      <c r="D16">
        <f t="shared" si="1"/>
        <v>16</v>
      </c>
      <c r="K16">
        <v>8</v>
      </c>
      <c r="L16">
        <f t="shared" si="3"/>
        <v>24</v>
      </c>
      <c r="M16">
        <f t="shared" si="4"/>
        <v>2</v>
      </c>
    </row>
    <row r="17" spans="1:13" x14ac:dyDescent="0.3">
      <c r="B17" t="str">
        <f>CHOOSE($B$10,"SA","SU")</f>
        <v>SU</v>
      </c>
      <c r="D17">
        <f t="shared" si="1"/>
        <v>17</v>
      </c>
      <c r="K17">
        <v>9</v>
      </c>
      <c r="L17">
        <f t="shared" si="3"/>
        <v>24</v>
      </c>
      <c r="M17">
        <f t="shared" si="4"/>
        <v>2</v>
      </c>
    </row>
    <row r="18" spans="1:13" x14ac:dyDescent="0.3">
      <c r="D18">
        <f t="shared" si="1"/>
        <v>18</v>
      </c>
      <c r="K18">
        <v>10</v>
      </c>
      <c r="L18">
        <f t="shared" si="3"/>
        <v>24</v>
      </c>
      <c r="M18">
        <f t="shared" si="4"/>
        <v>2</v>
      </c>
    </row>
    <row r="19" spans="1:13" x14ac:dyDescent="0.3">
      <c r="A19" s="19" t="s">
        <v>24</v>
      </c>
      <c r="D19">
        <f t="shared" si="1"/>
        <v>19</v>
      </c>
      <c r="K19">
        <v>11</v>
      </c>
      <c r="L19">
        <f t="shared" si="3"/>
        <v>24</v>
      </c>
      <c r="M19">
        <f t="shared" si="4"/>
        <v>2</v>
      </c>
    </row>
    <row r="20" spans="1:13" x14ac:dyDescent="0.3">
      <c r="A20" s="20">
        <v>2</v>
      </c>
      <c r="D20">
        <f t="shared" si="1"/>
        <v>20</v>
      </c>
      <c r="K20">
        <v>12</v>
      </c>
      <c r="L20">
        <f t="shared" si="3"/>
        <v>24</v>
      </c>
      <c r="M20">
        <f t="shared" si="4"/>
        <v>2</v>
      </c>
    </row>
    <row r="21" spans="1:13" x14ac:dyDescent="0.3">
      <c r="D21">
        <f t="shared" si="1"/>
        <v>21</v>
      </c>
      <c r="K21">
        <v>13</v>
      </c>
      <c r="L21">
        <f t="shared" si="3"/>
        <v>24</v>
      </c>
      <c r="M21">
        <f t="shared" si="4"/>
        <v>2</v>
      </c>
    </row>
    <row r="22" spans="1:13" x14ac:dyDescent="0.3">
      <c r="A22" t="s">
        <v>48</v>
      </c>
      <c r="B22" s="3">
        <f ca="1">CHOOSE($A$20,$B$7,$I$10)</f>
        <v>44368</v>
      </c>
      <c r="D22">
        <f t="shared" si="1"/>
        <v>22</v>
      </c>
      <c r="K22">
        <v>14</v>
      </c>
      <c r="L22">
        <f t="shared" si="3"/>
        <v>25</v>
      </c>
      <c r="M22">
        <f t="shared" si="4"/>
        <v>3</v>
      </c>
    </row>
    <row r="23" spans="1:13" x14ac:dyDescent="0.3">
      <c r="A23" t="s">
        <v>49</v>
      </c>
      <c r="B23" s="3">
        <f ca="1">CHOOSE($A$20,$B$7+B4-1,$I$11)</f>
        <v>44374</v>
      </c>
      <c r="D23">
        <f t="shared" si="1"/>
        <v>23</v>
      </c>
      <c r="K23">
        <v>15</v>
      </c>
      <c r="L23">
        <f t="shared" si="3"/>
        <v>25</v>
      </c>
      <c r="M23">
        <f t="shared" si="4"/>
        <v>3</v>
      </c>
    </row>
    <row r="24" spans="1:13" x14ac:dyDescent="0.3">
      <c r="D24">
        <f t="shared" si="1"/>
        <v>24</v>
      </c>
      <c r="K24">
        <v>16</v>
      </c>
      <c r="L24">
        <f t="shared" si="3"/>
        <v>25</v>
      </c>
      <c r="M24">
        <f t="shared" si="4"/>
        <v>3</v>
      </c>
    </row>
    <row r="25" spans="1:13" x14ac:dyDescent="0.3">
      <c r="A25" t="s">
        <v>58</v>
      </c>
      <c r="B25">
        <f ca="1">CHOOSE($A$20,$B$5,DAY($I$10))</f>
        <v>21</v>
      </c>
      <c r="D25">
        <f t="shared" si="1"/>
        <v>25</v>
      </c>
      <c r="K25">
        <v>17</v>
      </c>
      <c r="L25">
        <f t="shared" si="3"/>
        <v>25</v>
      </c>
      <c r="M25">
        <f t="shared" si="4"/>
        <v>3</v>
      </c>
    </row>
    <row r="26" spans="1:13" x14ac:dyDescent="0.3">
      <c r="A26" t="s">
        <v>59</v>
      </c>
      <c r="B26">
        <f ca="1">CHOOSE($A$20,$B$4,$I$11-$I$10+1)</f>
        <v>7</v>
      </c>
      <c r="D26">
        <f t="shared" si="1"/>
        <v>26</v>
      </c>
      <c r="K26">
        <v>18</v>
      </c>
      <c r="L26">
        <f t="shared" si="3"/>
        <v>25</v>
      </c>
      <c r="M26">
        <f t="shared" si="4"/>
        <v>3</v>
      </c>
    </row>
    <row r="27" spans="1:13" x14ac:dyDescent="0.3">
      <c r="D27">
        <f t="shared" si="1"/>
        <v>27</v>
      </c>
      <c r="K27">
        <v>19</v>
      </c>
      <c r="L27">
        <f t="shared" si="3"/>
        <v>25</v>
      </c>
      <c r="M27">
        <f t="shared" si="4"/>
        <v>3</v>
      </c>
    </row>
    <row r="28" spans="1:13" x14ac:dyDescent="0.3">
      <c r="A28" s="18" t="s">
        <v>63</v>
      </c>
      <c r="B28" s="3">
        <f>Data!A2</f>
        <v>44197</v>
      </c>
      <c r="D28">
        <f t="shared" si="1"/>
        <v>28</v>
      </c>
      <c r="K28">
        <v>20</v>
      </c>
      <c r="L28">
        <f t="shared" si="3"/>
        <v>25</v>
      </c>
      <c r="M28">
        <f t="shared" si="4"/>
        <v>3</v>
      </c>
    </row>
    <row r="29" spans="1:13" x14ac:dyDescent="0.3">
      <c r="A29" t="s">
        <v>65</v>
      </c>
      <c r="B29">
        <f ca="1">B22-B28</f>
        <v>171</v>
      </c>
      <c r="D29">
        <f t="shared" si="1"/>
        <v>29</v>
      </c>
      <c r="K29">
        <v>21</v>
      </c>
      <c r="L29">
        <f t="shared" si="3"/>
        <v>26</v>
      </c>
      <c r="M29">
        <f t="shared" si="4"/>
        <v>4</v>
      </c>
    </row>
    <row r="30" spans="1:13" x14ac:dyDescent="0.3">
      <c r="A30" t="s">
        <v>64</v>
      </c>
      <c r="B30">
        <f ca="1">B29-B26</f>
        <v>164</v>
      </c>
      <c r="D30">
        <f t="shared" si="1"/>
        <v>30</v>
      </c>
      <c r="K30">
        <v>22</v>
      </c>
      <c r="L30">
        <f t="shared" si="3"/>
        <v>26</v>
      </c>
      <c r="M30">
        <f t="shared" si="4"/>
        <v>4</v>
      </c>
    </row>
    <row r="31" spans="1:13" x14ac:dyDescent="0.3">
      <c r="D31" t="str">
        <f t="shared" si="1"/>
        <v/>
      </c>
      <c r="K31">
        <v>23</v>
      </c>
      <c r="L31">
        <f t="shared" si="3"/>
        <v>26</v>
      </c>
      <c r="M31">
        <f t="shared" si="4"/>
        <v>4</v>
      </c>
    </row>
    <row r="32" spans="1:13" x14ac:dyDescent="0.3">
      <c r="K32">
        <v>24</v>
      </c>
      <c r="L32">
        <f t="shared" si="3"/>
        <v>26</v>
      </c>
      <c r="M32">
        <f t="shared" si="4"/>
        <v>4</v>
      </c>
    </row>
    <row r="33" spans="11:13" x14ac:dyDescent="0.3">
      <c r="K33">
        <v>25</v>
      </c>
      <c r="L33">
        <f t="shared" si="3"/>
        <v>26</v>
      </c>
      <c r="M33">
        <f t="shared" si="4"/>
        <v>4</v>
      </c>
    </row>
    <row r="34" spans="11:13" x14ac:dyDescent="0.3">
      <c r="K34">
        <v>26</v>
      </c>
      <c r="L34">
        <f t="shared" si="3"/>
        <v>26</v>
      </c>
      <c r="M34">
        <f t="shared" si="4"/>
        <v>4</v>
      </c>
    </row>
    <row r="35" spans="11:13" x14ac:dyDescent="0.3">
      <c r="K35">
        <v>27</v>
      </c>
      <c r="L35">
        <f t="shared" si="3"/>
        <v>26</v>
      </c>
      <c r="M35">
        <f t="shared" si="4"/>
        <v>4</v>
      </c>
    </row>
    <row r="36" spans="11:13" x14ac:dyDescent="0.3">
      <c r="K36">
        <v>28</v>
      </c>
      <c r="L36">
        <f t="shared" si="3"/>
        <v>27</v>
      </c>
      <c r="M36">
        <f t="shared" si="4"/>
        <v>5</v>
      </c>
    </row>
    <row r="37" spans="11:13" x14ac:dyDescent="0.3">
      <c r="K37">
        <v>29</v>
      </c>
      <c r="L37">
        <f t="shared" si="3"/>
        <v>27</v>
      </c>
      <c r="M37">
        <f t="shared" si="4"/>
        <v>5</v>
      </c>
    </row>
    <row r="38" spans="11:13" x14ac:dyDescent="0.3">
      <c r="K38">
        <v>30</v>
      </c>
      <c r="L38">
        <f t="shared" si="3"/>
        <v>27</v>
      </c>
      <c r="M38">
        <f t="shared" si="4"/>
        <v>5</v>
      </c>
    </row>
    <row r="39" spans="11:13" x14ac:dyDescent="0.3">
      <c r="K39">
        <v>31</v>
      </c>
      <c r="L39">
        <f t="shared" si="3"/>
        <v>27</v>
      </c>
      <c r="M39" t="e">
        <f t="shared" si="4"/>
        <v>#N/A</v>
      </c>
    </row>
  </sheetData>
  <mergeCells count="1">
    <mergeCell ref="L1:AE1"/>
  </mergeCells>
  <phoneticPr fontId="20" type="noConversion"/>
  <hyperlinks>
    <hyperlink ref="L1" r:id="rId1" display="https://exceltable.com/en/templates/interactive-calendar-with-visualization" xr:uid="{0C5B10A9-C6BD-4978-87EF-C019D9B0D0E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Processing</vt:lpstr>
      <vt:lpstr>Data</vt:lpstr>
      <vt:lpstr>Calendar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mantasha ansari</cp:lastModifiedBy>
  <dcterms:created xsi:type="dcterms:W3CDTF">2019-12-04T16:26:01Z</dcterms:created>
  <dcterms:modified xsi:type="dcterms:W3CDTF">2022-04-04T06:07:54Z</dcterms:modified>
</cp:coreProperties>
</file>