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M:\Data Analytics\Excel\"/>
    </mc:Choice>
  </mc:AlternateContent>
  <xr:revisionPtr revIDLastSave="0" documentId="13_ncr:1_{D856FA4F-9F3A-49B4-A5D9-DAC6E18A6528}" xr6:coauthVersionLast="47" xr6:coauthVersionMax="47" xr10:uidLastSave="{00000000-0000-0000-0000-000000000000}"/>
  <bookViews>
    <workbookView xWindow="-108" yWindow="-108" windowWidth="23256" windowHeight="12456" activeTab="1" xr2:uid="{75A33D28-FB7B-4134-BF83-7846BC6C9D76}"/>
  </bookViews>
  <sheets>
    <sheet name="DATASET" sheetId="1" r:id="rId1"/>
    <sheet name="DASHBOARD" sheetId="5" r:id="rId2"/>
    <sheet name="ICONS &amp; COLOURS " sheetId="2" r:id="rId3"/>
    <sheet name="CALCULATIONS" sheetId="7" r:id="rId4"/>
    <sheet name="CALCULATIONS " sheetId="4" state="hidden" r:id="rId5"/>
  </sheets>
  <externalReferences>
    <externalReference r:id="rId6"/>
  </externalReferences>
  <definedNames>
    <definedName name="_xlcn.WorksheetConnection_Book3Table1" hidden="1">[1]!Table1[#Data]</definedName>
    <definedName name="Balance">'CALCULATIONS '!$G$8</definedName>
    <definedName name="CardNumber">'CALCULATIONS '!$C$4</definedName>
    <definedName name="CashLoan">'CALCULATIONS '!$C$31</definedName>
    <definedName name="Clothes">'CALCULATIONS '!$C$29</definedName>
    <definedName name="DataWithDecision">'CALCULATIONS '!$C$17</definedName>
    <definedName name="Entertainment">'CALCULATIONS '!$C$30</definedName>
    <definedName name="Groceries">'CALCULATIONS '!$C$28</definedName>
    <definedName name="Income">'CALCULATIONS '!$G$6</definedName>
    <definedName name="MaxIncome">'CALCULATIONS '!$G$11</definedName>
    <definedName name="MaxSpending">'CALCULATIONS '!$F$11</definedName>
    <definedName name="Rent">'CALCULATIONS '!$C$27</definedName>
    <definedName name="Slicer_Month_Name">#N/A</definedName>
    <definedName name="Slicer_Month_Number">#N/A</definedName>
    <definedName name="Spending">'CALCULATIONS '!$G$7</definedName>
    <definedName name="Teachable">'CALCULATIONS '!$C$19</definedName>
    <definedName name="ValidThru">'CALCULATIONS '!$D$4</definedName>
    <definedName name="YouTube">'CALCULATIONS '!$C$18</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7" l="1"/>
  <c r="G8" i="7"/>
  <c r="G7" i="7"/>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G8" i="4"/>
  <c r="G6" i="4"/>
  <c r="G7" i="4"/>
  <c r="K488" i="1" l="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
        </x15:connection>
      </ext>
    </extLst>
  </connection>
</connections>
</file>

<file path=xl/sharedStrings.xml><?xml version="1.0" encoding="utf-8"?>
<sst xmlns="http://schemas.openxmlformats.org/spreadsheetml/2006/main" count="2121" uniqueCount="135">
  <si>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</si>
  <si>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</si>
  <si>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</si>
  <si>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</si>
  <si>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</si>
  <si>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</si>
  <si>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</si>
  <si>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</si>
  <si>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</si>
  <si>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</si>
  <si>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</si>
  <si>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</si>
  <si>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</si>
  <si>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</si>
  <si>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</si>
  <si>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</si>
  <si>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</si>
  <si>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</si>
  <si>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</si>
  <si>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</si>
  <si>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</si>
  <si>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</si>
  <si>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</si>
  <si>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</si>
  <si>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</si>
  <si>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</si>
  <si>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</si>
  <si>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</si>
  <si>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</si>
  <si>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</si>
  <si>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</si>
  <si>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</si>
  <si>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</si>
  <si>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</si>
  <si>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</si>
  <si>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</si>
  <si>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</si>
  <si>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</si>
  <si>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</si>
  <si>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</si>
  <si>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</si>
  <si>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</si>
  <si>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</si>
  <si>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</si>
  <si>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</si>
  <si>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</si>
  <si>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</si>
  <si>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</si>
  <si>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</si>
  <si>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</si>
  <si>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</si>
  <si>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</si>
  <si>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</si>
  <si>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</si>
  <si>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</si>
  <si>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</si>
  <si>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</si>
  <si>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</si>
  <si>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</si>
  <si>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</si>
  <si>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</si>
  <si>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</si>
  <si>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</si>
  <si>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</si>
  <si>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</si>
  <si>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</si>
  <si>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</si>
  <si>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</si>
  <si>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</si>
  <si>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</si>
  <si>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</si>
  <si>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</si>
  <si>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</si>
  <si>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 xml:space="preserve">CARD </t>
  </si>
  <si>
    <t>GRADIANT</t>
  </si>
  <si>
    <t xml:space="preserve">SHAPES </t>
  </si>
  <si>
    <t xml:space="preserve">DONUT CHART </t>
  </si>
  <si>
    <t xml:space="preserve">COLOURS </t>
  </si>
  <si>
    <t>TEXT</t>
  </si>
  <si>
    <t xml:space="preserve">SLICERS </t>
  </si>
  <si>
    <t>COLUMN CHART</t>
  </si>
  <si>
    <t>Month Name</t>
  </si>
  <si>
    <t>Sum of Debit</t>
  </si>
  <si>
    <t>Sum of Credit</t>
  </si>
  <si>
    <t>Sum of Net Amount</t>
  </si>
  <si>
    <t>KPI Cards</t>
  </si>
  <si>
    <t>Spending</t>
  </si>
  <si>
    <t>Balance</t>
  </si>
  <si>
    <t>Row Labels</t>
  </si>
  <si>
    <t>Grand Total</t>
  </si>
  <si>
    <t>Income Sources</t>
  </si>
  <si>
    <t>Top 5 Spending Sources</t>
  </si>
  <si>
    <t>Jan</t>
  </si>
  <si>
    <t>Feb</t>
  </si>
  <si>
    <t>Mar</t>
  </si>
  <si>
    <t>Apr</t>
  </si>
  <si>
    <t>May</t>
  </si>
  <si>
    <t>Jun</t>
  </si>
  <si>
    <t>Jul</t>
  </si>
  <si>
    <t>Aug</t>
  </si>
  <si>
    <t>Sep</t>
  </si>
  <si>
    <t>Oct</t>
  </si>
  <si>
    <t>Monthly Trend</t>
  </si>
  <si>
    <t>Sun</t>
  </si>
  <si>
    <t>Mon</t>
  </si>
  <si>
    <t>Tue</t>
  </si>
  <si>
    <t>Wed</t>
  </si>
  <si>
    <t>Thu</t>
  </si>
  <si>
    <t>Fri</t>
  </si>
  <si>
    <t>Sat</t>
  </si>
  <si>
    <t>Weekly Trend</t>
  </si>
  <si>
    <t>Max of Debit</t>
  </si>
  <si>
    <t>Max of Credit</t>
  </si>
  <si>
    <t>#056af1</t>
  </si>
  <si>
    <t>Credit Trend</t>
  </si>
  <si>
    <t>Debit Trend</t>
  </si>
  <si>
    <t>#252534</t>
  </si>
  <si>
    <t>ICONS BG</t>
  </si>
  <si>
    <t>INCOME</t>
  </si>
  <si>
    <t>SPENDING</t>
  </si>
  <si>
    <t>#020617</t>
  </si>
  <si>
    <t>#121222</t>
  </si>
  <si>
    <t>#FFFFFF</t>
  </si>
  <si>
    <t>#D1DBE8</t>
  </si>
  <si>
    <t>#719FFF</t>
  </si>
  <si>
    <t>#B6D7FF</t>
  </si>
  <si>
    <t>#001843</t>
  </si>
  <si>
    <t>#023f95</t>
  </si>
  <si>
    <t>yyyyyyyyy</t>
  </si>
  <si>
    <t>INCOME SOURCE</t>
  </si>
  <si>
    <t>TOTAL SPENDING</t>
  </si>
  <si>
    <t>KPI CARD</t>
  </si>
  <si>
    <t>BALANCE</t>
  </si>
  <si>
    <t>#E2AA00</t>
  </si>
  <si>
    <t>#FFD184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</si>
</sst>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409]* #,##0.00_ ;_-[$$-409]* \-#,##0.00\ ;_-[$$-409]* &quot;-&quot;??_ ;_-@_ "/>
    <numFmt numFmtId="165" formatCode="[$-F800]dddd\,\ mmmm\ dd\,\ yyyy"/>
    <numFmt numFmtId="166" formatCode="_([$$-409]* #,##0_);_([$$-409]* \(#,##0\);_([$$-409]* &quot;-&quot;??_);_(@_)"/>
    <numFmt numFmtId="167" formatCode="&quot;$&quot;#,##0.00"/>
    <numFmt numFmtId="168" formatCode="&quot;$&quot;#,##0"/>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rgb="FF020617"/>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1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166" fontId="0" fillId="0" borderId="0" xfId="0" applyNumberFormat="1"/>
    <xf numFmtId="0" fontId="0" fillId="0" borderId="0" xfId="0" pivotButton="1"/>
    <xf numFmtId="0" fontId="0" fillId="0" borderId="0" xfId="0" applyAlignment="1">
      <alignment horizontal="left"/>
    </xf>
    <xf numFmtId="0" fontId="0" fillId="5" borderId="0" xfId="0" applyFill="1"/>
    <xf numFmtId="49" fontId="0" fillId="0" borderId="0" xfId="0" applyNumberFormat="1"/>
    <xf numFmtId="167" fontId="0" fillId="0" borderId="0" xfId="0" applyNumberFormat="1"/>
    <xf numFmtId="1" fontId="0" fillId="0" borderId="0" xfId="0" applyNumberFormat="1"/>
    <xf numFmtId="164" fontId="0" fillId="0" borderId="0" xfId="0" applyNumberFormat="1"/>
    <xf numFmtId="168" fontId="0" fillId="0" borderId="0" xfId="0" applyNumberFormat="1"/>
    <xf numFmtId="0" fontId="0" fillId="6" borderId="0" xfId="0" applyFill="1"/>
    <xf numFmtId="2" fontId="0" fillId="0" borderId="0" xfId="0" pivotButton="1" applyNumberFormat="1"/>
    <xf numFmtId="2" fontId="0" fillId="0" borderId="0" xfId="0" applyNumberFormat="1" applyAlignment="1">
      <alignment horizontal="left"/>
    </xf>
    <xf numFmtId="0" fontId="4" fillId="4" borderId="0" xfId="0" applyFont="1" applyFill="1" applyAlignment="1">
      <alignment horizontal="center"/>
    </xf>
    <xf numFmtId="0" fontId="5" fillId="4" borderId="0" xfId="0" applyFont="1" applyFill="1" applyAlignment="1">
      <alignment horizontal="center"/>
    </xf>
    <xf numFmtId="166" fontId="0" fillId="0" borderId="0" xfId="0" applyNumberFormat="1" applyAlignment="1">
      <alignment horizontal="center"/>
    </xf>
    <xf numFmtId="0" fontId="0" fillId="0" borderId="0" xfId="0" applyAlignment="1">
      <alignment horizontal="center"/>
    </xf>
  </cellXfs>
  <cellStyles count="1">
    <cellStyle name="Normal" xfId="0" builtinId="0"/>
  </cellStyles>
  <dxfs count="34">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6" formatCode="_([$$-409]* #,##0_);_([$$-409]* \(#,##0\);_([$$-409]* &quot;-&quot;??_);_(@_)"/>
    </dxf>
    <dxf>
      <numFmt numFmtId="168" formatCode="&quot;$&quot;#,##0"/>
    </dxf>
    <dxf>
      <numFmt numFmtId="168" formatCode="&quot;$&quot;#,##0"/>
    </dxf>
    <dxf>
      <numFmt numFmtId="168" formatCode="&quot;$&quot;#,##0"/>
    </dxf>
    <dxf>
      <numFmt numFmtId="168" formatCode="&quot;$&quot;#,##0"/>
    </dxf>
    <dxf>
      <numFmt numFmtId="2" formatCode="0.00"/>
    </dxf>
    <dxf>
      <numFmt numFmtId="2" formatCode="0.00"/>
    </dxf>
    <dxf>
      <numFmt numFmtId="2" formatCode="0.00"/>
    </dxf>
    <dxf>
      <numFmt numFmtId="168" formatCode="&quot;$&quot;#,##0"/>
    </dxf>
    <dxf>
      <numFmt numFmtId="168" formatCode="&quot;$&quot;#,##0"/>
    </dxf>
    <dxf>
      <numFmt numFmtId="167" formatCode="&quot;$&quot;#,##0.00"/>
    </dxf>
    <dxf>
      <numFmt numFmtId="167" formatCode="&quot;$&quot;#,##0.00"/>
    </dxf>
    <dxf>
      <numFmt numFmtId="167" formatCode="&quot;$&quot;#,##0.00"/>
    </dxf>
    <dxf>
      <numFmt numFmtId="168" formatCode="&quot;$&quot;#,##0"/>
    </dxf>
    <dxf>
      <numFmt numFmtId="168" formatCode="&quot;$&quot;#,##0"/>
    </dxf>
    <dxf>
      <numFmt numFmtId="167" formatCode="&quot;$&quot;#,##0.00"/>
    </dxf>
    <dxf>
      <numFmt numFmtId="30" formatCode="@"/>
    </dxf>
    <dxf>
      <numFmt numFmtId="1" formatCode="0"/>
    </dxf>
    <dxf>
      <numFmt numFmtId="30" formatCode="@"/>
    </dxf>
    <dxf>
      <numFmt numFmtId="167" formatCode="&quot;$&quot;#,##0.00"/>
    </dxf>
    <dxf>
      <numFmt numFmtId="167" formatCode="&quot;$&quot;#,##0.00"/>
    </dxf>
    <dxf>
      <numFmt numFmtId="30" formatCode="@"/>
    </dxf>
    <dxf>
      <numFmt numFmtId="19" formatCode="m/d/yyyy"/>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sz val="12.5"/>
        <color auto="1"/>
      </font>
      <fill>
        <patternFill>
          <bgColor rgb="FF121222"/>
        </patternFill>
      </fill>
      <border diagonalUp="0" diagonalDown="0">
        <left/>
        <right/>
        <top/>
        <bottom/>
        <vertical/>
        <horizontal/>
      </border>
    </dxf>
  </dxfs>
  <tableStyles count="5" defaultTableStyle="TableStyleMedium2" defaultPivotStyle="PivotStyleLight16">
    <tableStyle name="Cust" pivot="0" table="0" count="10" xr9:uid="{AEBB35F6-AA70-443C-BAFA-3111B0871781}">
      <tableStyleElement type="wholeTable" dxfId="33"/>
      <tableStyleElement type="headerRow" dxfId="32"/>
    </tableStyle>
    <tableStyle name="Invisible" pivot="0" table="0" count="0" xr9:uid="{79CF338B-5CE3-4029-8DE4-3429DD029ADD}"/>
    <tableStyle name="Slicer Style 1" pivot="0" table="0" count="3" xr9:uid="{10E27DB3-AD78-4C88-988B-241D633DFEAE}"/>
    <tableStyle name="Slicer Style 2" pivot="0" table="0" count="0" xr9:uid="{77BAB786-8E11-49A8-93B4-9C0A74B2B215}"/>
    <tableStyle name="SlicerStyleLight4 2" pivot="0" table="0" count="10" xr9:uid="{442F66B9-3CC8-4BDC-B98D-CDEFF847063D}">
      <tableStyleElement type="wholeTable" dxfId="31"/>
      <tableStyleElement type="headerRow" dxfId="30"/>
    </tableStyle>
  </tableStyles>
  <colors>
    <mruColors>
      <color rgb="FFE2AA00"/>
      <color rgb="FFFFD184"/>
      <color rgb="FFD1DBE8"/>
      <color rgb="FFFFFFFF"/>
      <color rgb="FF000000"/>
      <color rgb="FFFF2121"/>
      <color rgb="FFFFE38B"/>
      <color rgb="FFF3BC0D"/>
      <color rgb="FF020617"/>
      <color rgb="FF3D3E49"/>
    </mruColors>
  </colors>
  <extLst>
    <ext xmlns:x14="http://schemas.microsoft.com/office/spreadsheetml/2009/9/main" uri="{46F421CA-312F-682f-3DD2-61675219B42D}">
      <x14:dxfs count="1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0"/>
            <color theme="0"/>
          </font>
          <fill>
            <patternFill>
              <bgColor rgb="FFB6D7FF"/>
            </patternFill>
          </fill>
        </dxf>
        <dxf>
          <font>
            <b/>
            <i val="0"/>
            <sz val="10"/>
            <color theme="0"/>
          </font>
          <fill>
            <patternFill>
              <bgColor rgb="FF056AF1"/>
            </patternFill>
          </fill>
        </dxf>
        <dxf>
          <font>
            <b/>
            <i val="0"/>
            <sz val="10"/>
            <color theme="0" tint="-0.34998626667073579"/>
          </font>
          <fill>
            <patternFill>
              <bgColor rgb="FF252534"/>
            </patternFill>
          </fill>
        </dxf>
        <dxf>
          <font>
            <color rgb="FF056AF1"/>
          </font>
          <fill>
            <patternFill patternType="solid">
              <fgColor auto="1"/>
              <bgColor theme="7" tint="0.39994506668294322"/>
            </patternFill>
          </fill>
          <border>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056AF1"/>
          </font>
          <fill>
            <patternFill patternType="solid">
              <fgColor auto="1"/>
              <bgColor rgb="FFE2AA00"/>
            </patternFill>
          </fill>
          <border diagonalUp="0" diagonalDown="0">
            <left/>
            <right/>
            <top/>
            <bottom/>
            <vertical/>
            <horizontal/>
          </border>
        </dxf>
        <dxf>
          <font>
            <b/>
            <i val="0"/>
            <sz val="10"/>
            <color rgb="FF056AF1"/>
          </font>
          <fill>
            <patternFill patternType="solid">
              <fgColor auto="1"/>
              <bgColor theme="7" tint="0.59996337778862885"/>
            </patternFill>
          </fill>
          <border diagonalUp="0" diagonalDown="0">
            <left/>
            <right/>
            <top/>
            <bottom/>
            <vertical/>
            <horizontal/>
          </border>
        </dxf>
        <dxf>
          <font>
            <b/>
            <i val="0"/>
            <sz val="10"/>
            <color theme="0"/>
            <name val="Calibri"/>
            <family val="2"/>
            <scheme val="minor"/>
          </font>
          <fill>
            <patternFill patternType="solid">
              <fgColor theme="7"/>
              <bgColor theme="7"/>
            </patternFill>
          </fill>
          <border>
            <left/>
            <right/>
            <top/>
            <bottom/>
            <vertical/>
            <horizontal/>
          </border>
        </dxf>
        <dxf>
          <font>
            <b/>
            <i val="0"/>
            <sz val="10"/>
            <color theme="0"/>
            <name val="Calibri"/>
            <family val="2"/>
            <scheme val="minor"/>
          </font>
          <fill>
            <patternFill patternType="solid">
              <fgColor theme="7"/>
              <bgColor rgb="FFE2AA00"/>
            </patternFill>
          </fill>
          <border diagonalUp="0" diagonalDown="0">
            <left/>
            <right/>
            <top/>
            <bottom/>
            <vertical/>
            <horizontal/>
          </border>
        </dxf>
        <dxf>
          <font>
            <b/>
            <i val="0"/>
            <sz val="10"/>
            <color rgb="FF828282"/>
            <name val="Calibri"/>
            <family val="2"/>
            <scheme val="minor"/>
          </font>
          <fill>
            <patternFill patternType="solid">
              <fgColor rgb="FFFFFFFF"/>
              <bgColor rgb="FF252534"/>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252534"/>
              <bgColor rgb="FF252534"/>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 Style 1">
          <x14:slicerStyleElements>
            <x14:slicerStyleElement type="unselectedItemWithData" dxfId="10"/>
            <x14:slicerStyleElement type="selectedItemWithData" dxfId="9"/>
            <x14:slicerStyleElement type="hoveredUnselectedItemWithData" dxfId="8"/>
          </x14:slicerStyleElements>
        </x14:slicerStyle>
        <x14:slicerStyle name="Slicer Style 2"/>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 !PivotTable8</c:name>
    <c:fmtId val="7"/>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'!$J$20</c:f>
              <c:strCache>
                <c:ptCount val="1"/>
                <c:pt idx="0">
                  <c:v>Total</c:v>
                </c:pt>
              </c:strCache>
            </c:strRef>
          </c:tx>
          <c:spPr>
            <a:ln w="28575" cap="rnd">
              <a:solidFill>
                <a:schemeClr val="accent4"/>
              </a:solidFill>
              <a:round/>
            </a:ln>
            <a:effectLst/>
          </c:spPr>
          <c:marker>
            <c:symbol val="none"/>
          </c:marker>
          <c:cat>
            <c:strRef>
              <c:f>'CALCULATIONS '!$I$21:$I$31</c:f>
              <c:strCache>
                <c:ptCount val="10"/>
                <c:pt idx="0">
                  <c:v>1</c:v>
                </c:pt>
                <c:pt idx="1">
                  <c:v>2</c:v>
                </c:pt>
                <c:pt idx="2">
                  <c:v>3</c:v>
                </c:pt>
                <c:pt idx="3">
                  <c:v>4</c:v>
                </c:pt>
                <c:pt idx="4">
                  <c:v>5</c:v>
                </c:pt>
                <c:pt idx="5">
                  <c:v>6</c:v>
                </c:pt>
                <c:pt idx="6">
                  <c:v>7</c:v>
                </c:pt>
                <c:pt idx="7">
                  <c:v>8</c:v>
                </c:pt>
                <c:pt idx="8">
                  <c:v>9</c:v>
                </c:pt>
                <c:pt idx="9">
                  <c:v>10</c:v>
                </c:pt>
              </c:strCache>
            </c:strRef>
          </c:cat>
          <c:val>
            <c:numRef>
              <c:f>'CALCULATIONS '!$J$21:$J$31</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0086-4FE7-9B91-182A81FD237A}"/>
            </c:ext>
          </c:extLst>
        </c:ser>
        <c:dLbls>
          <c:showLegendKey val="0"/>
          <c:showVal val="0"/>
          <c:showCatName val="0"/>
          <c:showSerName val="0"/>
          <c:showPercent val="0"/>
          <c:showBubbleSize val="0"/>
        </c:dLbls>
        <c:smooth val="0"/>
        <c:axId val="1487709791"/>
        <c:axId val="1487707391"/>
      </c:lineChart>
      <c:catAx>
        <c:axId val="1487709791"/>
        <c:scaling>
          <c:orientation val="minMax"/>
        </c:scaling>
        <c:delete val="1"/>
        <c:axPos val="b"/>
        <c:numFmt formatCode="General" sourceLinked="1"/>
        <c:majorTickMark val="none"/>
        <c:minorTickMark val="none"/>
        <c:tickLblPos val="nextTo"/>
        <c:crossAx val="1487707391"/>
        <c:crosses val="autoZero"/>
        <c:auto val="1"/>
        <c:lblAlgn val="ctr"/>
        <c:lblOffset val="100"/>
        <c:noMultiLvlLbl val="0"/>
      </c:catAx>
      <c:valAx>
        <c:axId val="1487707391"/>
        <c:scaling>
          <c:orientation val="minMax"/>
        </c:scaling>
        <c:delete val="1"/>
        <c:axPos val="l"/>
        <c:numFmt formatCode="_([$$-409]* #,##0_);_([$$-409]* \(#,##0\);_([$$-409]* &quot;-&quot;??_);_(@_)" sourceLinked="1"/>
        <c:majorTickMark val="none"/>
        <c:minorTickMark val="none"/>
        <c:tickLblPos val="nextTo"/>
        <c:crossAx val="14877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 !PivotTable5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'!$G$38</c:f>
              <c:strCache>
                <c:ptCount val="1"/>
                <c:pt idx="0">
                  <c:v>Income</c:v>
                </c:pt>
              </c:strCache>
            </c:strRef>
          </c:tx>
          <c:spPr>
            <a:solidFill>
              <a:schemeClr val="accent1"/>
            </a:solidFill>
            <a:ln>
              <a:noFill/>
            </a:ln>
            <a:effectLst/>
          </c:spPr>
          <c:invertIfNegative val="0"/>
          <c:cat>
            <c:strRef>
              <c:f>'CALCULATIONS '!$F$39:$F$46</c:f>
              <c:strCache>
                <c:ptCount val="7"/>
                <c:pt idx="0">
                  <c:v>Sun</c:v>
                </c:pt>
                <c:pt idx="1">
                  <c:v>Mon</c:v>
                </c:pt>
                <c:pt idx="2">
                  <c:v>Tue</c:v>
                </c:pt>
                <c:pt idx="3">
                  <c:v>Wed</c:v>
                </c:pt>
                <c:pt idx="4">
                  <c:v>Thu</c:v>
                </c:pt>
                <c:pt idx="5">
                  <c:v>Fri</c:v>
                </c:pt>
                <c:pt idx="6">
                  <c:v>Sat</c:v>
                </c:pt>
              </c:strCache>
            </c:strRef>
          </c:cat>
          <c:val>
            <c:numRef>
              <c:f>'CALCULATIONS '!$G$39:$G$46</c:f>
              <c:numCache>
                <c:formatCode>_([$$-409]* #,##0_);_([$$-409]* \(#,##0\);_([$$-409]* "-"??_);_(@_)</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9389-4927-8C13-7C513CD4E5CF}"/>
            </c:ext>
          </c:extLst>
        </c:ser>
        <c:ser>
          <c:idx val="1"/>
          <c:order val="1"/>
          <c:tx>
            <c:strRef>
              <c:f>'CALCULATIONS '!$H$38</c:f>
              <c:strCache>
                <c:ptCount val="1"/>
                <c:pt idx="0">
                  <c:v>Spending</c:v>
                </c:pt>
              </c:strCache>
            </c:strRef>
          </c:tx>
          <c:spPr>
            <a:solidFill>
              <a:schemeClr val="accent2"/>
            </a:solidFill>
            <a:ln>
              <a:noFill/>
            </a:ln>
            <a:effectLst/>
          </c:spPr>
          <c:invertIfNegative val="0"/>
          <c:cat>
            <c:strRef>
              <c:f>'CALCULATIONS '!$F$39:$F$46</c:f>
              <c:strCache>
                <c:ptCount val="7"/>
                <c:pt idx="0">
                  <c:v>Sun</c:v>
                </c:pt>
                <c:pt idx="1">
                  <c:v>Mon</c:v>
                </c:pt>
                <c:pt idx="2">
                  <c:v>Tue</c:v>
                </c:pt>
                <c:pt idx="3">
                  <c:v>Wed</c:v>
                </c:pt>
                <c:pt idx="4">
                  <c:v>Thu</c:v>
                </c:pt>
                <c:pt idx="5">
                  <c:v>Fri</c:v>
                </c:pt>
                <c:pt idx="6">
                  <c:v>Sat</c:v>
                </c:pt>
              </c:strCache>
            </c:strRef>
          </c:cat>
          <c:val>
            <c:numRef>
              <c:f>'CALCULATIONS '!$H$39:$H$46</c:f>
              <c:numCache>
                <c:formatCode>_([$$-409]* #,##0_);_([$$-409]* \(#,##0\);_([$$-409]* "-"??_);_(@_)</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9389-4927-8C13-7C513CD4E5CF}"/>
            </c:ext>
          </c:extLst>
        </c:ser>
        <c:dLbls>
          <c:showLegendKey val="0"/>
          <c:showVal val="0"/>
          <c:showCatName val="0"/>
          <c:showSerName val="0"/>
          <c:showPercent val="0"/>
          <c:showBubbleSize val="0"/>
        </c:dLbls>
        <c:gapWidth val="219"/>
        <c:overlap val="-27"/>
        <c:axId val="1485470287"/>
        <c:axId val="1485467407"/>
      </c:barChart>
      <c:catAx>
        <c:axId val="14854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67407"/>
        <c:crosses val="autoZero"/>
        <c:auto val="1"/>
        <c:lblAlgn val="ctr"/>
        <c:lblOffset val="100"/>
        <c:noMultiLvlLbl val="0"/>
      </c:catAx>
      <c:valAx>
        <c:axId val="1485467407"/>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 Tracker Dashboard - Copy.xlsx]CALCULATIONS !PivotTable2</c:name>
    <c:fmtId val="3"/>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lin ang="27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c:spPr>
        <c:dLbl>
          <c:idx val="0"/>
          <c:layout>
            <c:manualLayout>
              <c:x val="-0.16582045050581593"/>
              <c:y val="0.13500655629102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0916419396337169"/>
                  <c:h val="0.49626509998522633"/>
                </c:manualLayout>
              </c15:layout>
            </c:ext>
          </c:extLst>
        </c:dLbl>
      </c:pivotFmt>
      <c:pivotFmt>
        <c:idx val="7"/>
        <c:spPr>
          <a:solidFill>
            <a:srgbClr val="FF2121"/>
          </a:solidFill>
          <a:ln w="19050">
            <a:noFill/>
          </a:ln>
          <a:effectLst/>
        </c:spPr>
        <c:dLbl>
          <c:idx val="0"/>
          <c:layout>
            <c:manualLayout>
              <c:x val="0.15215295552372554"/>
              <c:y val="-7.4719264578545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731905091290699"/>
                  <c:h val="0.30804003591548396"/>
                </c:manualLayout>
              </c15:layout>
            </c:ext>
          </c:extLst>
        </c:dLbl>
      </c:pivotFmt>
      <c:pivotFmt>
        <c:idx val="8"/>
        <c:spPr>
          <a:solidFill>
            <a:srgbClr val="00B0F0"/>
          </a:solidFill>
          <a:ln w="19050">
            <a:solidFill>
              <a:srgbClr val="00B0F0"/>
            </a:solidFill>
          </a:ln>
          <a:effectLst/>
        </c:spPr>
        <c:dLbl>
          <c:idx val="0"/>
          <c:layout>
            <c:manualLayout>
              <c:x val="0.16689087165998701"/>
              <c:y val="0.10613150085683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4093676128662456"/>
                  <c:h val="0.30804003591548396"/>
                </c:manualLayout>
              </c15:layout>
            </c:ext>
          </c:extLst>
        </c:dLbl>
      </c:pivotFmt>
    </c:pivotFmts>
    <c:plotArea>
      <c:layout/>
      <c:doughnutChart>
        <c:varyColors val="0"/>
        <c:ser>
          <c:idx val="0"/>
          <c:order val="0"/>
          <c:tx>
            <c:strRef>
              <c:f>'CALCULATIONS '!$C$16</c:f>
              <c:strCache>
                <c:ptCount val="1"/>
                <c:pt idx="0">
                  <c:v>Total</c:v>
                </c:pt>
              </c:strCache>
            </c:strRef>
          </c:tx>
          <c:spPr>
            <a:solidFill>
              <a:schemeClr val="accent4"/>
            </a:solidFill>
            <a:ln w="19050">
              <a:solidFill>
                <a:schemeClr val="lt1"/>
              </a:solidFill>
            </a:ln>
            <a:effectLst/>
          </c:spPr>
          <c:dPt>
            <c:idx val="0"/>
            <c:bubble3D val="0"/>
            <c:explosion val="5"/>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lin ang="2700000" scaled="1"/>
                <a:tileRect/>
              </a:gradFill>
              <a:ln w="19050">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effectLst/>
            </c:spPr>
            <c:extLst>
              <c:ext xmlns:c16="http://schemas.microsoft.com/office/drawing/2014/chart" uri="{C3380CC4-5D6E-409C-BE32-E72D297353CC}">
                <c16:uniqueId val="{00000001-2B10-4D78-BA9B-35B78019FC26}"/>
              </c:ext>
            </c:extLst>
          </c:dPt>
          <c:dPt>
            <c:idx val="1"/>
            <c:bubble3D val="0"/>
            <c:explosion val="6"/>
            <c:spPr>
              <a:solidFill>
                <a:srgbClr val="FF2121"/>
              </a:solidFill>
              <a:ln w="19050">
                <a:noFill/>
              </a:ln>
              <a:effectLst/>
            </c:spPr>
            <c:extLst>
              <c:ext xmlns:c16="http://schemas.microsoft.com/office/drawing/2014/chart" uri="{C3380CC4-5D6E-409C-BE32-E72D297353CC}">
                <c16:uniqueId val="{00000003-2B10-4D78-BA9B-35B78019FC26}"/>
              </c:ext>
            </c:extLst>
          </c:dPt>
          <c:dPt>
            <c:idx val="2"/>
            <c:bubble3D val="0"/>
            <c:explosion val="6"/>
            <c:spPr>
              <a:solidFill>
                <a:srgbClr val="00B0F0"/>
              </a:solidFill>
              <a:ln w="19050">
                <a:solidFill>
                  <a:srgbClr val="00B0F0"/>
                </a:solidFill>
              </a:ln>
              <a:effectLst/>
            </c:spPr>
            <c:extLst>
              <c:ext xmlns:c16="http://schemas.microsoft.com/office/drawing/2014/chart" uri="{C3380CC4-5D6E-409C-BE32-E72D297353CC}">
                <c16:uniqueId val="{00000005-2B10-4D78-BA9B-35B78019FC26}"/>
              </c:ext>
            </c:extLst>
          </c:dPt>
          <c:dLbls>
            <c:dLbl>
              <c:idx val="0"/>
              <c:layout>
                <c:manualLayout>
                  <c:x val="-0.16582045050581593"/>
                  <c:y val="0.13500655629102815"/>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16419396337169"/>
                      <c:h val="0.49626509998522633"/>
                    </c:manualLayout>
                  </c15:layout>
                </c:ext>
                <c:ext xmlns:c16="http://schemas.microsoft.com/office/drawing/2014/chart" uri="{C3380CC4-5D6E-409C-BE32-E72D297353CC}">
                  <c16:uniqueId val="{00000001-2B10-4D78-BA9B-35B78019FC26}"/>
                </c:ext>
              </c:extLst>
            </c:dLbl>
            <c:dLbl>
              <c:idx val="1"/>
              <c:layout>
                <c:manualLayout>
                  <c:x val="0.15215295552372554"/>
                  <c:y val="-7.4719264578545747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1731905091290699"/>
                      <c:h val="0.30804003591548396"/>
                    </c:manualLayout>
                  </c15:layout>
                </c:ext>
                <c:ext xmlns:c16="http://schemas.microsoft.com/office/drawing/2014/chart" uri="{C3380CC4-5D6E-409C-BE32-E72D297353CC}">
                  <c16:uniqueId val="{00000003-2B10-4D78-BA9B-35B78019FC26}"/>
                </c:ext>
              </c:extLst>
            </c:dLbl>
            <c:dLbl>
              <c:idx val="2"/>
              <c:layout>
                <c:manualLayout>
                  <c:x val="0.16689087165998701"/>
                  <c:y val="0.1061315008568346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093676128662456"/>
                      <c:h val="0.30804003591548396"/>
                    </c:manualLayout>
                  </c15:layout>
                </c:ext>
                <c:ext xmlns:c16="http://schemas.microsoft.com/office/drawing/2014/chart" uri="{C3380CC4-5D6E-409C-BE32-E72D297353CC}">
                  <c16:uniqueId val="{00000005-2B10-4D78-BA9B-35B78019FC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'!$B$17:$B$20</c:f>
              <c:strCache>
                <c:ptCount val="3"/>
                <c:pt idx="0">
                  <c:v>Data with Decision</c:v>
                </c:pt>
                <c:pt idx="1">
                  <c:v>YouTube</c:v>
                </c:pt>
                <c:pt idx="2">
                  <c:v>Teachable</c:v>
                </c:pt>
              </c:strCache>
            </c:strRef>
          </c:cat>
          <c:val>
            <c:numRef>
              <c:f>'CALCULATIONS '!$C$17:$C$20</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6-2B10-4D78-BA9B-35B78019FC26}"/>
            </c:ext>
          </c:extLst>
        </c:ser>
        <c:dLbls>
          <c:showLegendKey val="0"/>
          <c:showVal val="1"/>
          <c:showCatName val="0"/>
          <c:showSerName val="0"/>
          <c:showPercent val="0"/>
          <c:showBubbleSize val="0"/>
          <c:showLeaderLines val="1"/>
        </c:dLbls>
        <c:firstSliceAng val="13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 Tracker Dashboard - Copy.xlsx]CALCULATIONS !PivotTable4</c:name>
    <c:fmtId val="22"/>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2700">
            <a:solidFill>
              <a:srgbClr val="FFD184"/>
            </a:solidFill>
          </a:ln>
          <a:effectLst/>
        </c:spPr>
      </c:pivotFmt>
      <c:pivotFmt>
        <c:idx val="11"/>
        <c:spPr>
          <a:solidFill>
            <a:schemeClr val="accent4"/>
          </a:solidFill>
          <a:ln w="12700">
            <a:solidFill>
              <a:srgbClr val="E2AA00"/>
            </a:solidFill>
          </a:ln>
          <a:effectLst/>
        </c:spPr>
      </c:pivotFmt>
      <c:pivotFmt>
        <c:idx val="12"/>
        <c:spPr>
          <a:solidFill>
            <a:schemeClr val="accent4"/>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w="12700">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w="12700">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w="12700">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381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38100">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4906700581421"/>
          <c:y val="0.33125119091389726"/>
          <c:w val="0.84138779730287194"/>
          <c:h val="0.52950245965653375"/>
        </c:manualLayout>
      </c:layout>
      <c:barChart>
        <c:barDir val="col"/>
        <c:grouping val="clustered"/>
        <c:varyColors val="0"/>
        <c:ser>
          <c:idx val="0"/>
          <c:order val="0"/>
          <c:tx>
            <c:strRef>
              <c:f>'CALCULATIONS '!$C$38</c:f>
              <c:strCache>
                <c:ptCount val="1"/>
                <c:pt idx="0">
                  <c:v>Income</c:v>
                </c:pt>
              </c:strCache>
            </c:strRef>
          </c:tx>
          <c:spPr>
            <a:solidFill>
              <a:schemeClr val="accent4">
                <a:shade val="76000"/>
              </a:schemeClr>
            </a:solidFill>
            <a:ln w="38100">
              <a:solidFill>
                <a:srgbClr val="E2AA00"/>
              </a:solid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'!$C$39:$C$49</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0596-4A1C-87B4-A6ECEBD80E08}"/>
            </c:ext>
          </c:extLst>
        </c:ser>
        <c:ser>
          <c:idx val="1"/>
          <c:order val="1"/>
          <c:tx>
            <c:strRef>
              <c:f>'CALCULATIONS '!$D$38</c:f>
              <c:strCache>
                <c:ptCount val="1"/>
                <c:pt idx="0">
                  <c:v>Spending</c:v>
                </c:pt>
              </c:strCache>
            </c:strRef>
          </c:tx>
          <c:spPr>
            <a:solidFill>
              <a:schemeClr val="accent4">
                <a:tint val="77000"/>
              </a:schemeClr>
            </a:solidFill>
            <a:ln w="38100">
              <a:solidFill>
                <a:srgbClr val="FFD184"/>
              </a:solid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'!$D$39:$D$49</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0596-4A1C-87B4-A6ECEBD80E08}"/>
            </c:ext>
          </c:extLst>
        </c:ser>
        <c:dLbls>
          <c:showLegendKey val="0"/>
          <c:showVal val="0"/>
          <c:showCatName val="0"/>
          <c:showSerName val="0"/>
          <c:showPercent val="0"/>
          <c:showBubbleSize val="0"/>
        </c:dLbls>
        <c:gapWidth val="359"/>
        <c:overlap val="100"/>
        <c:axId val="1401191823"/>
        <c:axId val="1401189903"/>
      </c:barChart>
      <c:catAx>
        <c:axId val="1401191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01189903"/>
        <c:crosses val="autoZero"/>
        <c:auto val="1"/>
        <c:lblAlgn val="ctr"/>
        <c:lblOffset val="100"/>
        <c:noMultiLvlLbl val="0"/>
      </c:catAx>
      <c:valAx>
        <c:axId val="1401189903"/>
        <c:scaling>
          <c:orientation val="minMax"/>
        </c:scaling>
        <c:delete val="0"/>
        <c:axPos val="l"/>
        <c:majorGridlines>
          <c:spPr>
            <a:ln w="9525" cap="flat" cmpd="sng" algn="ctr">
              <a:solidFill>
                <a:srgbClr val="B6D7FF">
                  <a:alpha val="12000"/>
                </a:srgbClr>
              </a:solidFill>
              <a:round/>
            </a:ln>
            <a:effectLst/>
          </c:spPr>
        </c:majorGridlines>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01191823"/>
        <c:crosses val="autoZero"/>
        <c:crossBetween val="between"/>
      </c:valAx>
      <c:spPr>
        <a:noFill/>
        <a:ln>
          <a:noFill/>
        </a:ln>
        <a:effectLst/>
      </c:spPr>
    </c:plotArea>
    <c:legend>
      <c:legendPos val="t"/>
      <c:layout>
        <c:manualLayout>
          <c:xMode val="edge"/>
          <c:yMode val="edge"/>
          <c:x val="2.5080983612950278E-2"/>
          <c:y val="5.0474874508333656E-2"/>
          <c:w val="0.35855693743470746"/>
          <c:h val="0.1404234575068241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D1DBE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 Tracker Dashboard - Copy.xlsx]CALCULATIONS !PivotTable5</c:name>
    <c:fmtId val="17"/>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2AA00"/>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D184"/>
          </a:solidFill>
          <a:ln>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2AA00"/>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D184"/>
          </a:solidFill>
          <a:ln>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2AA00"/>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D184"/>
          </a:solidFill>
          <a:ln>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E2AA00"/>
          </a:solidFill>
          <a:ln w="127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D184"/>
          </a:solidFill>
          <a:ln>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E2AA00"/>
          </a:solidFill>
          <a:ln w="38100">
            <a:solidFill>
              <a:srgbClr val="E2AA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D184"/>
          </a:solidFill>
          <a:ln w="38100">
            <a:solidFill>
              <a:srgbClr val="FFD18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E2AA00"/>
          </a:solidFill>
          <a:ln w="38100">
            <a:solidFill>
              <a:srgbClr val="E2AA00"/>
            </a:solidFill>
          </a:ln>
          <a:effectLst/>
        </c:spPr>
      </c:pivotFmt>
    </c:pivotFmts>
    <c:plotArea>
      <c:layout>
        <c:manualLayout>
          <c:layoutTarget val="inner"/>
          <c:xMode val="edge"/>
          <c:yMode val="edge"/>
          <c:x val="4.5831195646878459E-2"/>
          <c:y val="0.29859610298994255"/>
          <c:w val="0.83557667613163056"/>
          <c:h val="0.54247580587229993"/>
        </c:manualLayout>
      </c:layout>
      <c:barChart>
        <c:barDir val="col"/>
        <c:grouping val="clustered"/>
        <c:varyColors val="0"/>
        <c:ser>
          <c:idx val="0"/>
          <c:order val="0"/>
          <c:tx>
            <c:strRef>
              <c:f>'CALCULATIONS '!$G$38</c:f>
              <c:strCache>
                <c:ptCount val="1"/>
                <c:pt idx="0">
                  <c:v>Income</c:v>
                </c:pt>
              </c:strCache>
            </c:strRef>
          </c:tx>
          <c:spPr>
            <a:solidFill>
              <a:srgbClr val="E2AA00"/>
            </a:solidFill>
            <a:ln w="38100">
              <a:solidFill>
                <a:srgbClr val="E2AA00"/>
              </a:solidFill>
            </a:ln>
            <a:effectLst/>
          </c:spPr>
          <c:invertIfNegative val="0"/>
          <c:cat>
            <c:strRef>
              <c:f>'CALCULATIONS '!$F$39:$F$46</c:f>
              <c:strCache>
                <c:ptCount val="7"/>
                <c:pt idx="0">
                  <c:v>Sun</c:v>
                </c:pt>
                <c:pt idx="1">
                  <c:v>Mon</c:v>
                </c:pt>
                <c:pt idx="2">
                  <c:v>Tue</c:v>
                </c:pt>
                <c:pt idx="3">
                  <c:v>Wed</c:v>
                </c:pt>
                <c:pt idx="4">
                  <c:v>Thu</c:v>
                </c:pt>
                <c:pt idx="5">
                  <c:v>Fri</c:v>
                </c:pt>
                <c:pt idx="6">
                  <c:v>Sat</c:v>
                </c:pt>
              </c:strCache>
            </c:strRef>
          </c:cat>
          <c:val>
            <c:numRef>
              <c:f>'CALCULATIONS '!$G$39:$G$46</c:f>
              <c:numCache>
                <c:formatCode>_([$$-409]* #,##0_);_([$$-409]* \(#,##0\);_([$$-409]* "-"??_);_(@_)</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1821-48C6-B84F-F3182B08F59D}"/>
            </c:ext>
          </c:extLst>
        </c:ser>
        <c:ser>
          <c:idx val="1"/>
          <c:order val="1"/>
          <c:tx>
            <c:strRef>
              <c:f>'CALCULATIONS '!$H$38</c:f>
              <c:strCache>
                <c:ptCount val="1"/>
                <c:pt idx="0">
                  <c:v>Spending</c:v>
                </c:pt>
              </c:strCache>
            </c:strRef>
          </c:tx>
          <c:spPr>
            <a:solidFill>
              <a:srgbClr val="FFD184"/>
            </a:solidFill>
            <a:ln w="38100">
              <a:solidFill>
                <a:srgbClr val="FFD184"/>
              </a:solidFill>
            </a:ln>
            <a:effectLst/>
          </c:spPr>
          <c:invertIfNegative val="0"/>
          <c:cat>
            <c:strRef>
              <c:f>'CALCULATIONS '!$F$39:$F$46</c:f>
              <c:strCache>
                <c:ptCount val="7"/>
                <c:pt idx="0">
                  <c:v>Sun</c:v>
                </c:pt>
                <c:pt idx="1">
                  <c:v>Mon</c:v>
                </c:pt>
                <c:pt idx="2">
                  <c:v>Tue</c:v>
                </c:pt>
                <c:pt idx="3">
                  <c:v>Wed</c:v>
                </c:pt>
                <c:pt idx="4">
                  <c:v>Thu</c:v>
                </c:pt>
                <c:pt idx="5">
                  <c:v>Fri</c:v>
                </c:pt>
                <c:pt idx="6">
                  <c:v>Sat</c:v>
                </c:pt>
              </c:strCache>
            </c:strRef>
          </c:cat>
          <c:val>
            <c:numRef>
              <c:f>'CALCULATIONS '!$H$39:$H$46</c:f>
              <c:numCache>
                <c:formatCode>_([$$-409]* #,##0_);_([$$-409]* \(#,##0\);_([$$-409]* "-"??_);_(@_)</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1821-48C6-B84F-F3182B08F59D}"/>
            </c:ext>
          </c:extLst>
        </c:ser>
        <c:dLbls>
          <c:showLegendKey val="0"/>
          <c:showVal val="0"/>
          <c:showCatName val="0"/>
          <c:showSerName val="0"/>
          <c:showPercent val="0"/>
          <c:showBubbleSize val="0"/>
        </c:dLbls>
        <c:gapWidth val="219"/>
        <c:overlap val="-58"/>
        <c:axId val="1485470287"/>
        <c:axId val="1485467407"/>
      </c:barChart>
      <c:catAx>
        <c:axId val="1485470287"/>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85467407"/>
        <c:crosses val="autoZero"/>
        <c:auto val="1"/>
        <c:lblAlgn val="ctr"/>
        <c:lblOffset val="100"/>
        <c:noMultiLvlLbl val="0"/>
      </c:catAx>
      <c:valAx>
        <c:axId val="1485467407"/>
        <c:scaling>
          <c:orientation val="minMax"/>
        </c:scaling>
        <c:delete val="0"/>
        <c:axPos val="r"/>
        <c:majorGridlines>
          <c:spPr>
            <a:ln w="9525" cap="flat" cmpd="sng" algn="ctr">
              <a:solidFill>
                <a:srgbClr val="B6D7FF">
                  <a:alpha val="11765"/>
                </a:srgbClr>
              </a:solidFill>
              <a:round/>
            </a:ln>
            <a:effectLst/>
          </c:spPr>
        </c:majorGridlines>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D1DBE8"/>
                </a:solidFill>
                <a:latin typeface="+mn-lt"/>
                <a:ea typeface="+mn-ea"/>
                <a:cs typeface="+mn-cs"/>
              </a:defRPr>
            </a:pPr>
            <a:endParaRPr lang="en-US"/>
          </a:p>
        </c:txPr>
        <c:crossAx val="14854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Copy.xlsx]CALCULATIONS!Monthly_Credit</c:name>
    <c:fmtId val="3"/>
  </c:pivotSource>
  <c:chart>
    <c:autoTitleDeleted val="1"/>
    <c:pivotFmts>
      <c:pivotFmt>
        <c:idx val="0"/>
        <c:spPr>
          <a:solidFill>
            <a:schemeClr val="accent1"/>
          </a:solidFill>
          <a:ln w="28575" cap="rnd">
            <a:solidFill>
              <a:srgbClr val="E2A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2A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2A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7724223653073"/>
          <c:y val="0.17314826176249315"/>
          <c:w val="0.87632275776346924"/>
          <c:h val="0.6537034764750137"/>
        </c:manualLayout>
      </c:layout>
      <c:lineChart>
        <c:grouping val="standard"/>
        <c:varyColors val="0"/>
        <c:ser>
          <c:idx val="0"/>
          <c:order val="0"/>
          <c:tx>
            <c:strRef>
              <c:f>CALCULATIONS!$J$6</c:f>
              <c:strCache>
                <c:ptCount val="1"/>
                <c:pt idx="0">
                  <c:v>Total</c:v>
                </c:pt>
              </c:strCache>
            </c:strRef>
          </c:tx>
          <c:spPr>
            <a:ln w="28575" cap="rnd">
              <a:solidFill>
                <a:srgbClr val="E2AA00"/>
              </a:solidFill>
              <a:round/>
            </a:ln>
            <a:effectLst/>
          </c:spPr>
          <c:marker>
            <c:symbol val="none"/>
          </c:marker>
          <c:cat>
            <c:strRef>
              <c:f>CALCULATIONS!$I$7:$I$17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CALCULATIONS!$J$7:$J$17</c:f>
              <c:numCache>
                <c:formatCode>"$"#,##0</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EEE0-4B7D-8664-893478120920}"/>
            </c:ext>
          </c:extLst>
        </c:ser>
        <c:dLbls>
          <c:showLegendKey val="0"/>
          <c:showVal val="0"/>
          <c:showCatName val="0"/>
          <c:showSerName val="0"/>
          <c:showPercent val="0"/>
          <c:showBubbleSize val="0"/>
        </c:dLbls>
        <c:smooth val="0"/>
        <c:axId val="1899329600"/>
        <c:axId val="1899331040"/>
      </c:lineChart>
      <c:catAx>
        <c:axId val="1899329600"/>
        <c:scaling>
          <c:orientation val="minMax"/>
        </c:scaling>
        <c:delete val="1"/>
        <c:axPos val="b"/>
        <c:numFmt formatCode="General" sourceLinked="1"/>
        <c:majorTickMark val="none"/>
        <c:minorTickMark val="none"/>
        <c:tickLblPos val="nextTo"/>
        <c:crossAx val="1899331040"/>
        <c:crosses val="autoZero"/>
        <c:auto val="1"/>
        <c:lblAlgn val="ctr"/>
        <c:lblOffset val="100"/>
        <c:noMultiLvlLbl val="0"/>
      </c:catAx>
      <c:valAx>
        <c:axId val="1899331040"/>
        <c:scaling>
          <c:orientation val="minMax"/>
        </c:scaling>
        <c:delete val="1"/>
        <c:axPos val="l"/>
        <c:numFmt formatCode="&quot;$&quot;#,##0" sourceLinked="1"/>
        <c:majorTickMark val="none"/>
        <c:minorTickMark val="none"/>
        <c:tickLblPos val="nextTo"/>
        <c:crossAx val="189932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 !PivotTable7</c:name>
    <c:fmtId val="0"/>
  </c:pivotSource>
  <c:chart>
    <c:autoTitleDeleted val="1"/>
    <c:pivotFmts>
      <c:pivotFmt>
        <c:idx val="0"/>
        <c:spPr>
          <a:ln w="28575" cap="rnd">
            <a:solidFill>
              <a:srgbClr val="056A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'CALCULATIONS '!$J$5</c:f>
              <c:strCache>
                <c:ptCount val="1"/>
                <c:pt idx="0">
                  <c:v>Total</c:v>
                </c:pt>
              </c:strCache>
            </c:strRef>
          </c:tx>
          <c:spPr>
            <a:ln w="28575" cap="rnd">
              <a:solidFill>
                <a:srgbClr val="056AF1"/>
              </a:solidFill>
              <a:round/>
            </a:ln>
            <a:effectLst/>
          </c:spPr>
          <c:marker>
            <c:symbol val="none"/>
          </c:marker>
          <c:cat>
            <c:strRef>
              <c:f>'CALCULATIONS '!$I$6:$I$16</c:f>
              <c:strCache>
                <c:ptCount val="10"/>
                <c:pt idx="0">
                  <c:v>1</c:v>
                </c:pt>
                <c:pt idx="1">
                  <c:v>2</c:v>
                </c:pt>
                <c:pt idx="2">
                  <c:v>3</c:v>
                </c:pt>
                <c:pt idx="3">
                  <c:v>4</c:v>
                </c:pt>
                <c:pt idx="4">
                  <c:v>5</c:v>
                </c:pt>
                <c:pt idx="5">
                  <c:v>6</c:v>
                </c:pt>
                <c:pt idx="6">
                  <c:v>7</c:v>
                </c:pt>
                <c:pt idx="7">
                  <c:v>8</c:v>
                </c:pt>
                <c:pt idx="8">
                  <c:v>9</c:v>
                </c:pt>
                <c:pt idx="9">
                  <c:v>10</c:v>
                </c:pt>
              </c:strCache>
            </c:strRef>
          </c:cat>
          <c:val>
            <c:numRef>
              <c:f>'CALCULATIONS '!$J$6:$J$16</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1EDE-4F2D-922B-F79986A63794}"/>
            </c:ext>
          </c:extLst>
        </c:ser>
        <c:dLbls>
          <c:showLegendKey val="0"/>
          <c:showVal val="0"/>
          <c:showCatName val="0"/>
          <c:showSerName val="0"/>
          <c:showPercent val="0"/>
          <c:showBubbleSize val="0"/>
        </c:dLbls>
        <c:smooth val="0"/>
        <c:axId val="1476120415"/>
        <c:axId val="1476120895"/>
      </c:lineChart>
      <c:catAx>
        <c:axId val="1476120415"/>
        <c:scaling>
          <c:orientation val="minMax"/>
        </c:scaling>
        <c:delete val="1"/>
        <c:axPos val="b"/>
        <c:numFmt formatCode="General" sourceLinked="1"/>
        <c:majorTickMark val="none"/>
        <c:minorTickMark val="none"/>
        <c:tickLblPos val="nextTo"/>
        <c:crossAx val="1476120895"/>
        <c:crosses val="autoZero"/>
        <c:auto val="1"/>
        <c:lblAlgn val="ctr"/>
        <c:lblOffset val="100"/>
        <c:noMultiLvlLbl val="0"/>
      </c:catAx>
      <c:valAx>
        <c:axId val="1476120895"/>
        <c:scaling>
          <c:orientation val="minMax"/>
        </c:scaling>
        <c:delete val="1"/>
        <c:axPos val="l"/>
        <c:numFmt formatCode="_([$$-409]* #,##0_);_([$$-409]* \(#,##0\);_([$$-409]* &quot;-&quot;??_);_(@_)" sourceLinked="1"/>
        <c:majorTickMark val="none"/>
        <c:minorTickMark val="none"/>
        <c:tickLblPos val="nextTo"/>
        <c:crossAx val="1476120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 !PivotTable8</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'!$J$20</c:f>
              <c:strCache>
                <c:ptCount val="1"/>
                <c:pt idx="0">
                  <c:v>Total</c:v>
                </c:pt>
              </c:strCache>
            </c:strRef>
          </c:tx>
          <c:spPr>
            <a:ln w="28575" cap="rnd">
              <a:solidFill>
                <a:schemeClr val="accent1"/>
              </a:solidFill>
              <a:round/>
            </a:ln>
            <a:effectLst/>
          </c:spPr>
          <c:marker>
            <c:symbol val="none"/>
          </c:marker>
          <c:cat>
            <c:strRef>
              <c:f>'CALCULATIONS '!$I$21:$I$31</c:f>
              <c:strCache>
                <c:ptCount val="10"/>
                <c:pt idx="0">
                  <c:v>1</c:v>
                </c:pt>
                <c:pt idx="1">
                  <c:v>2</c:v>
                </c:pt>
                <c:pt idx="2">
                  <c:v>3</c:v>
                </c:pt>
                <c:pt idx="3">
                  <c:v>4</c:v>
                </c:pt>
                <c:pt idx="4">
                  <c:v>5</c:v>
                </c:pt>
                <c:pt idx="5">
                  <c:v>6</c:v>
                </c:pt>
                <c:pt idx="6">
                  <c:v>7</c:v>
                </c:pt>
                <c:pt idx="7">
                  <c:v>8</c:v>
                </c:pt>
                <c:pt idx="8">
                  <c:v>9</c:v>
                </c:pt>
                <c:pt idx="9">
                  <c:v>10</c:v>
                </c:pt>
              </c:strCache>
            </c:strRef>
          </c:cat>
          <c:val>
            <c:numRef>
              <c:f>'CALCULATIONS '!$J$21:$J$31</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8EC9-41B8-8287-7FFE24268BD5}"/>
            </c:ext>
          </c:extLst>
        </c:ser>
        <c:dLbls>
          <c:showLegendKey val="0"/>
          <c:showVal val="0"/>
          <c:showCatName val="0"/>
          <c:showSerName val="0"/>
          <c:showPercent val="0"/>
          <c:showBubbleSize val="0"/>
        </c:dLbls>
        <c:smooth val="0"/>
        <c:axId val="1487709791"/>
        <c:axId val="1487707391"/>
      </c:lineChart>
      <c:catAx>
        <c:axId val="1487709791"/>
        <c:scaling>
          <c:orientation val="minMax"/>
        </c:scaling>
        <c:delete val="1"/>
        <c:axPos val="b"/>
        <c:numFmt formatCode="General" sourceLinked="1"/>
        <c:majorTickMark val="none"/>
        <c:minorTickMark val="none"/>
        <c:tickLblPos val="nextTo"/>
        <c:crossAx val="1487707391"/>
        <c:crosses val="autoZero"/>
        <c:auto val="1"/>
        <c:lblAlgn val="ctr"/>
        <c:lblOffset val="100"/>
        <c:noMultiLvlLbl val="0"/>
      </c:catAx>
      <c:valAx>
        <c:axId val="1487707391"/>
        <c:scaling>
          <c:orientation val="minMax"/>
        </c:scaling>
        <c:delete val="1"/>
        <c:axPos val="l"/>
        <c:numFmt formatCode="_([$$-409]* #,##0_);_([$$-409]* \(#,##0\);_([$$-409]* &quot;-&quot;??_);_(@_)" sourceLinked="1"/>
        <c:majorTickMark val="none"/>
        <c:minorTickMark val="none"/>
        <c:tickLblPos val="nextTo"/>
        <c:crossAx val="14877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 !PivotTable2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'CALCULATIONS '!$C$16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73-4054-B342-1C7738F262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73-4054-B342-1C7738F262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73-4054-B342-1C7738F2624A}"/>
              </c:ext>
            </c:extLst>
          </c:dPt>
          <c:cat>
            <c:strRef>
              <c:f>'CALCULATIONS '!$B$17:$B$20</c:f>
              <c:strCache>
                <c:ptCount val="3"/>
                <c:pt idx="0">
                  <c:v>Data with Decision</c:v>
                </c:pt>
                <c:pt idx="1">
                  <c:v>YouTube</c:v>
                </c:pt>
                <c:pt idx="2">
                  <c:v>Teachable</c:v>
                </c:pt>
              </c:strCache>
            </c:strRef>
          </c:cat>
          <c:val>
            <c:numRef>
              <c:f>'CALCULATIONS '!$C$17:$C$20</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0-E874-4A5D-968C-A137247F6F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 - Copy.xlsx]CALCULATIONS !PivotTable4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 '!$C$38</c:f>
              <c:strCache>
                <c:ptCount val="1"/>
                <c:pt idx="0">
                  <c:v>Income</c:v>
                </c:pt>
              </c:strCache>
            </c:strRef>
          </c:tx>
          <c:spPr>
            <a:solidFill>
              <a:schemeClr val="accent1"/>
            </a:solidFill>
            <a:ln>
              <a:no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'!$C$39:$C$49</c:f>
              <c:numCache>
                <c:formatCode>_([$$-409]* #,##0_);_([$$-409]* \(#,##0\);_([$$-409]*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7EE1-413E-A6D0-C69CBC85CF63}"/>
            </c:ext>
          </c:extLst>
        </c:ser>
        <c:ser>
          <c:idx val="1"/>
          <c:order val="1"/>
          <c:tx>
            <c:strRef>
              <c:f>'CALCULATIONS '!$D$38</c:f>
              <c:strCache>
                <c:ptCount val="1"/>
                <c:pt idx="0">
                  <c:v>Spending</c:v>
                </c:pt>
              </c:strCache>
            </c:strRef>
          </c:tx>
          <c:spPr>
            <a:solidFill>
              <a:schemeClr val="accent2"/>
            </a:solidFill>
            <a:ln>
              <a:noFill/>
            </a:ln>
            <a:effectLst/>
          </c:spPr>
          <c:invertIfNegative val="0"/>
          <c:cat>
            <c:strRef>
              <c:f>'CALCULATIONS '!$B$39:$B$49</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'!$D$39:$D$49</c:f>
              <c:numCache>
                <c:formatCode>_([$$-409]* #,##0_);_([$$-409]* \(#,##0\);_([$$-409]*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7EE1-413E-A6D0-C69CBC85CF63}"/>
            </c:ext>
          </c:extLst>
        </c:ser>
        <c:dLbls>
          <c:showLegendKey val="0"/>
          <c:showVal val="0"/>
          <c:showCatName val="0"/>
          <c:showSerName val="0"/>
          <c:showPercent val="0"/>
          <c:showBubbleSize val="0"/>
        </c:dLbls>
        <c:gapWidth val="219"/>
        <c:overlap val="-27"/>
        <c:axId val="1401191823"/>
        <c:axId val="1401189903"/>
      </c:barChart>
      <c:catAx>
        <c:axId val="14011918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89903"/>
        <c:crosses val="autoZero"/>
        <c:auto val="1"/>
        <c:lblAlgn val="ctr"/>
        <c:lblOffset val="100"/>
        <c:noMultiLvlLbl val="0"/>
      </c:catAx>
      <c:valAx>
        <c:axId val="1401189903"/>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91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CONS &amp; COLOURS '!A1"/><Relationship Id="rId1" Type="http://schemas.openxmlformats.org/officeDocument/2006/relationships/hyperlink" Target="#Dashboard!A1"/><Relationship Id="rId5" Type="http://schemas.openxmlformats.org/officeDocument/2006/relationships/image" Target="../media/image2.png"/><Relationship Id="rId4" Type="http://schemas.openxmlformats.org/officeDocument/2006/relationships/hyperlink" Target="#DATASET!A1"/></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07/relationships/hdphoto" Target="../media/hdphoto3.wdp"/><Relationship Id="rId18" Type="http://schemas.openxmlformats.org/officeDocument/2006/relationships/image" Target="../media/image15.png"/><Relationship Id="rId26" Type="http://schemas.openxmlformats.org/officeDocument/2006/relationships/chart" Target="../charts/chart3.xml"/><Relationship Id="rId3" Type="http://schemas.openxmlformats.org/officeDocument/2006/relationships/image" Target="../media/image4.png"/><Relationship Id="rId21" Type="http://schemas.openxmlformats.org/officeDocument/2006/relationships/hyperlink" Target="https://github.com/Manthan2110" TargetMode="Externa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hyperlink" Target="#DATASET!A1"/><Relationship Id="rId25" Type="http://schemas.openxmlformats.org/officeDocument/2006/relationships/image" Target="../media/image18.png"/><Relationship Id="rId2" Type="http://schemas.microsoft.com/office/2007/relationships/hdphoto" Target="../media/hdphoto1.wdp"/><Relationship Id="rId16" Type="http://schemas.openxmlformats.org/officeDocument/2006/relationships/image" Target="../media/image14.png"/><Relationship Id="rId20" Type="http://schemas.openxmlformats.org/officeDocument/2006/relationships/chart" Target="../charts/chart2.xml"/><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17.png"/><Relationship Id="rId5" Type="http://schemas.microsoft.com/office/2007/relationships/hdphoto" Target="../media/hdphoto2.wdp"/><Relationship Id="rId15" Type="http://schemas.openxmlformats.org/officeDocument/2006/relationships/image" Target="../media/image13.png"/><Relationship Id="rId23" Type="http://schemas.openxmlformats.org/officeDocument/2006/relationships/hyperlink" Target="https://www.linkedin.com/in/manthanjadav/" TargetMode="External"/><Relationship Id="rId28" Type="http://schemas.openxmlformats.org/officeDocument/2006/relationships/chart" Target="../charts/chart5.xml"/><Relationship Id="rId10" Type="http://schemas.openxmlformats.org/officeDocument/2006/relationships/image" Target="../media/image10.png"/><Relationship Id="rId19" Type="http://schemas.openxmlformats.org/officeDocument/2006/relationships/chart" Target="../charts/chart1.xml"/><Relationship Id="rId4" Type="http://schemas.openxmlformats.org/officeDocument/2006/relationships/image" Target="../media/image5.png"/><Relationship Id="rId9" Type="http://schemas.openxmlformats.org/officeDocument/2006/relationships/image" Target="../media/image9.png"/><Relationship Id="rId14" Type="http://schemas.openxmlformats.org/officeDocument/2006/relationships/hyperlink" Target="#Dashboard!A1"/><Relationship Id="rId22" Type="http://schemas.openxmlformats.org/officeDocument/2006/relationships/image" Target="../media/image16.png"/><Relationship Id="rId27"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18" Type="http://schemas.openxmlformats.org/officeDocument/2006/relationships/image" Target="../media/image33.png"/><Relationship Id="rId3" Type="http://schemas.openxmlformats.org/officeDocument/2006/relationships/image" Target="../media/image19.png"/><Relationship Id="rId7" Type="http://schemas.openxmlformats.org/officeDocument/2006/relationships/image" Target="../media/image22.png"/><Relationship Id="rId12" Type="http://schemas.openxmlformats.org/officeDocument/2006/relationships/image" Target="../media/image27.png"/><Relationship Id="rId17" Type="http://schemas.openxmlformats.org/officeDocument/2006/relationships/image" Target="../media/image32.png"/><Relationship Id="rId2" Type="http://schemas.openxmlformats.org/officeDocument/2006/relationships/image" Target="../media/image15.png"/><Relationship Id="rId16" Type="http://schemas.openxmlformats.org/officeDocument/2006/relationships/image" Target="../media/image31.png"/><Relationship Id="rId1" Type="http://schemas.openxmlformats.org/officeDocument/2006/relationships/image" Target="../media/image4.png"/><Relationship Id="rId6" Type="http://schemas.openxmlformats.org/officeDocument/2006/relationships/image" Target="../media/image21.png"/><Relationship Id="rId11" Type="http://schemas.openxmlformats.org/officeDocument/2006/relationships/image" Target="../media/image26.png"/><Relationship Id="rId5" Type="http://schemas.openxmlformats.org/officeDocument/2006/relationships/image" Target="../media/image20.png"/><Relationship Id="rId15" Type="http://schemas.openxmlformats.org/officeDocument/2006/relationships/image" Target="../media/image30.png"/><Relationship Id="rId10" Type="http://schemas.openxmlformats.org/officeDocument/2006/relationships/image" Target="../media/image25.png"/><Relationship Id="rId4" Type="http://schemas.openxmlformats.org/officeDocument/2006/relationships/image" Target="../media/image18.png"/><Relationship Id="rId9" Type="http://schemas.openxmlformats.org/officeDocument/2006/relationships/image" Target="../media/image24.png"/><Relationship Id="rId14" Type="http://schemas.openxmlformats.org/officeDocument/2006/relationships/image" Target="../media/image29.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83820</xdr:colOff>
      <xdr:row>0</xdr:row>
      <xdr:rowOff>91440</xdr:rowOff>
    </xdr:from>
    <xdr:to>
      <xdr:col>5</xdr:col>
      <xdr:colOff>660180</xdr:colOff>
      <xdr:row>0</xdr:row>
      <xdr:rowOff>449580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E0AC144-8756-30AA-DDB3-FD0E4B4D0C96}"/>
            </a:ext>
          </a:extLst>
        </xdr:cNvPr>
        <xdr:cNvSpPr/>
      </xdr:nvSpPr>
      <xdr:spPr>
        <a:xfrm>
          <a:off x="4099560" y="91440"/>
          <a:ext cx="1810800" cy="358140"/>
        </a:xfrm>
        <a:prstGeom prst="roundRect">
          <a:avLst>
            <a:gd name="adj" fmla="val 50000"/>
          </a:avLst>
        </a:prstGeom>
        <a:solidFill>
          <a:srgbClr val="1212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746760</xdr:colOff>
      <xdr:row>0</xdr:row>
      <xdr:rowOff>106680</xdr:rowOff>
    </xdr:from>
    <xdr:to>
      <xdr:col>7</xdr:col>
      <xdr:colOff>515400</xdr:colOff>
      <xdr:row>0</xdr:row>
      <xdr:rowOff>464820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511D9539-4D72-4A9F-9A5F-21C17E7CEA96}"/>
            </a:ext>
          </a:extLst>
        </xdr:cNvPr>
        <xdr:cNvSpPr/>
      </xdr:nvSpPr>
      <xdr:spPr>
        <a:xfrm>
          <a:off x="5996940" y="106680"/>
          <a:ext cx="1810800" cy="358140"/>
        </a:xfrm>
        <a:prstGeom prst="roundRect">
          <a:avLst>
            <a:gd name="adj" fmla="val 50000"/>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228600</xdr:colOff>
      <xdr:row>0</xdr:row>
      <xdr:rowOff>152400</xdr:rowOff>
    </xdr:from>
    <xdr:to>
      <xdr:col>4</xdr:col>
      <xdr:colOff>465501</xdr:colOff>
      <xdr:row>0</xdr:row>
      <xdr:rowOff>389301</xdr:rowOff>
    </xdr:to>
    <xdr:pic>
      <xdr:nvPicPr>
        <xdr:cNvPr id="4" name="Picture 3">
          <a:hlinkClick xmlns:r="http://schemas.openxmlformats.org/officeDocument/2006/relationships" r:id="rId1"/>
          <a:extLst>
            <a:ext uri="{FF2B5EF4-FFF2-40B4-BE49-F238E27FC236}">
              <a16:creationId xmlns:a16="http://schemas.microsoft.com/office/drawing/2014/main" id="{DA52FC49-7975-4AAC-A6EC-22F0D9FD6C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44340" y="152400"/>
          <a:ext cx="236901" cy="236901"/>
        </a:xfrm>
        <a:prstGeom prst="rect">
          <a:avLst/>
        </a:prstGeom>
      </xdr:spPr>
    </xdr:pic>
    <xdr:clientData/>
  </xdr:twoCellAnchor>
  <xdr:twoCellAnchor editAs="oneCell">
    <xdr:from>
      <xdr:col>5</xdr:col>
      <xdr:colOff>899160</xdr:colOff>
      <xdr:row>0</xdr:row>
      <xdr:rowOff>160020</xdr:rowOff>
    </xdr:from>
    <xdr:to>
      <xdr:col>6</xdr:col>
      <xdr:colOff>169020</xdr:colOff>
      <xdr:row>0</xdr:row>
      <xdr:rowOff>397620</xdr:rowOff>
    </xdr:to>
    <xdr:pic>
      <xdr:nvPicPr>
        <xdr:cNvPr id="5" name="Picture 4">
          <a:hlinkClick xmlns:r="http://schemas.openxmlformats.org/officeDocument/2006/relationships" r:id="rId4"/>
          <a:extLst>
            <a:ext uri="{FF2B5EF4-FFF2-40B4-BE49-F238E27FC236}">
              <a16:creationId xmlns:a16="http://schemas.microsoft.com/office/drawing/2014/main" id="{15EA9230-FE3D-452A-B371-5C064D9B2A3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49340" y="160020"/>
          <a:ext cx="237600" cy="237600"/>
        </a:xfrm>
        <a:prstGeom prst="rect">
          <a:avLst/>
        </a:prstGeom>
      </xdr:spPr>
    </xdr:pic>
    <xdr:clientData/>
  </xdr:twoCellAnchor>
  <xdr:twoCellAnchor>
    <xdr:from>
      <xdr:col>4</xdr:col>
      <xdr:colOff>495300</xdr:colOff>
      <xdr:row>0</xdr:row>
      <xdr:rowOff>129540</xdr:rowOff>
    </xdr:from>
    <xdr:to>
      <xdr:col>5</xdr:col>
      <xdr:colOff>228600</xdr:colOff>
      <xdr:row>0</xdr:row>
      <xdr:rowOff>394343</xdr:rowOff>
    </xdr:to>
    <xdr:sp macro="" textlink="">
      <xdr:nvSpPr>
        <xdr:cNvPr id="6" name="TextBox 5">
          <a:hlinkClick xmlns:r="http://schemas.openxmlformats.org/officeDocument/2006/relationships" r:id="rId1"/>
          <a:extLst>
            <a:ext uri="{FF2B5EF4-FFF2-40B4-BE49-F238E27FC236}">
              <a16:creationId xmlns:a16="http://schemas.microsoft.com/office/drawing/2014/main" id="{AB0ADB13-7B58-4D39-88AC-74DE08FED4B7}"/>
            </a:ext>
          </a:extLst>
        </xdr:cNvPr>
        <xdr:cNvSpPr txBox="1"/>
      </xdr:nvSpPr>
      <xdr:spPr>
        <a:xfrm>
          <a:off x="4511040" y="129540"/>
          <a:ext cx="967740" cy="26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Dashboard</a:t>
          </a:r>
        </a:p>
      </xdr:txBody>
    </xdr:sp>
    <xdr:clientData/>
  </xdr:twoCellAnchor>
  <xdr:twoCellAnchor>
    <xdr:from>
      <xdr:col>6</xdr:col>
      <xdr:colOff>205740</xdr:colOff>
      <xdr:row>0</xdr:row>
      <xdr:rowOff>137160</xdr:rowOff>
    </xdr:from>
    <xdr:to>
      <xdr:col>7</xdr:col>
      <xdr:colOff>198120</xdr:colOff>
      <xdr:row>0</xdr:row>
      <xdr:rowOff>401963</xdr:rowOff>
    </xdr:to>
    <xdr:sp macro="" textlink="">
      <xdr:nvSpPr>
        <xdr:cNvPr id="7" name="TextBox 6">
          <a:hlinkClick xmlns:r="http://schemas.openxmlformats.org/officeDocument/2006/relationships" r:id="rId4"/>
          <a:extLst>
            <a:ext uri="{FF2B5EF4-FFF2-40B4-BE49-F238E27FC236}">
              <a16:creationId xmlns:a16="http://schemas.microsoft.com/office/drawing/2014/main" id="{79249CE0-ED30-46BF-8E82-F5E485CF760F}"/>
            </a:ext>
          </a:extLst>
        </xdr:cNvPr>
        <xdr:cNvSpPr txBox="1"/>
      </xdr:nvSpPr>
      <xdr:spPr>
        <a:xfrm>
          <a:off x="6423660" y="137160"/>
          <a:ext cx="1066800" cy="264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Spreadsheet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509821</xdr:colOff>
      <xdr:row>5</xdr:row>
      <xdr:rowOff>170328</xdr:rowOff>
    </xdr:from>
    <xdr:to>
      <xdr:col>8</xdr:col>
      <xdr:colOff>557821</xdr:colOff>
      <xdr:row>16</xdr:row>
      <xdr:rowOff>74075</xdr:rowOff>
    </xdr:to>
    <xdr:sp macro="" textlink="">
      <xdr:nvSpPr>
        <xdr:cNvPr id="2" name="Rectangle: Rounded Corners 1">
          <a:extLst>
            <a:ext uri="{FF2B5EF4-FFF2-40B4-BE49-F238E27FC236}">
              <a16:creationId xmlns:a16="http://schemas.microsoft.com/office/drawing/2014/main" id="{9D8D3332-E43F-0C46-C417-C26E91E47435}"/>
            </a:ext>
          </a:extLst>
        </xdr:cNvPr>
        <xdr:cNvSpPr/>
      </xdr:nvSpPr>
      <xdr:spPr>
        <a:xfrm>
          <a:off x="1729021" y="708210"/>
          <a:ext cx="3096000" cy="1875983"/>
        </a:xfrm>
        <a:prstGeom prst="roundRect">
          <a:avLst>
            <a:gd name="adj" fmla="val 7800"/>
          </a:avLst>
        </a:prstGeom>
        <a:blipFill dpi="0" rotWithShape="1">
          <a:blip xmlns:r="http://schemas.openxmlformats.org/officeDocument/2006/relationships" r:embed="rId1" cstate="print">
            <a:duotone>
              <a:srgbClr val="FFC000">
                <a:shade val="45000"/>
                <a:satMod val="135000"/>
              </a:srgbClr>
              <a:prstClr val="white"/>
            </a:duotone>
            <a:extLst>
              <a:ext uri="{BEBA8EAE-BF5A-486C-A8C5-ECC9F3942E4B}">
                <a14:imgProps xmlns:a14="http://schemas.microsoft.com/office/drawing/2010/main">
                  <a14:imgLayer r:embed="rId2">
                    <a14:imgEffect>
                      <a14:colorTemperature colorTemp="6489"/>
                    </a14:imgEffect>
                  </a14:imgLayer>
                </a14:imgProps>
              </a:ext>
              <a:ext uri="{28A0092B-C50C-407E-A947-70E740481C1C}">
                <a14:useLocalDpi xmlns:a14="http://schemas.microsoft.com/office/drawing/2010/main" val="0"/>
              </a:ext>
            </a:extLst>
          </a:blip>
          <a:srcRect/>
          <a:stretch>
            <a:fillRect/>
          </a:stretch>
        </a:blipFill>
        <a:ln>
          <a:solidFill>
            <a:schemeClr val="accent4">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105430</xdr:colOff>
      <xdr:row>5</xdr:row>
      <xdr:rowOff>152400</xdr:rowOff>
    </xdr:from>
    <xdr:to>
      <xdr:col>12</xdr:col>
      <xdr:colOff>76630</xdr:colOff>
      <xdr:row>10</xdr:row>
      <xdr:rowOff>129979</xdr:rowOff>
    </xdr:to>
    <xdr:sp macro="" textlink="">
      <xdr:nvSpPr>
        <xdr:cNvPr id="3" name="Rectangle: Rounded Corners 2">
          <a:extLst>
            <a:ext uri="{FF2B5EF4-FFF2-40B4-BE49-F238E27FC236}">
              <a16:creationId xmlns:a16="http://schemas.microsoft.com/office/drawing/2014/main" id="{EFCB1C45-B9DB-9DBF-703A-F469044B15C1}"/>
            </a:ext>
          </a:extLst>
        </xdr:cNvPr>
        <xdr:cNvSpPr/>
      </xdr:nvSpPr>
      <xdr:spPr>
        <a:xfrm>
          <a:off x="4982230" y="690282"/>
          <a:ext cx="1800000" cy="874050"/>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105430</xdr:colOff>
      <xdr:row>11</xdr:row>
      <xdr:rowOff>61913</xdr:rowOff>
    </xdr:from>
    <xdr:to>
      <xdr:col>12</xdr:col>
      <xdr:colOff>76630</xdr:colOff>
      <xdr:row>16</xdr:row>
      <xdr:rowOff>39492</xdr:rowOff>
    </xdr:to>
    <xdr:sp macro="" textlink="">
      <xdr:nvSpPr>
        <xdr:cNvPr id="6" name="Rectangle: Rounded Corners 5">
          <a:extLst>
            <a:ext uri="{FF2B5EF4-FFF2-40B4-BE49-F238E27FC236}">
              <a16:creationId xmlns:a16="http://schemas.microsoft.com/office/drawing/2014/main" id="{3CC67570-B3DC-43CE-A9D7-6C19B6E9FB57}"/>
            </a:ext>
          </a:extLst>
        </xdr:cNvPr>
        <xdr:cNvSpPr/>
      </xdr:nvSpPr>
      <xdr:spPr>
        <a:xfrm>
          <a:off x="5003071" y="1703144"/>
          <a:ext cx="1807815" cy="889374"/>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176041</xdr:colOff>
      <xdr:row>5</xdr:row>
      <xdr:rowOff>179105</xdr:rowOff>
    </xdr:from>
    <xdr:to>
      <xdr:col>15</xdr:col>
      <xdr:colOff>147241</xdr:colOff>
      <xdr:row>23</xdr:row>
      <xdr:rowOff>124220</xdr:rowOff>
    </xdr:to>
    <xdr:sp macro="" textlink="">
      <xdr:nvSpPr>
        <xdr:cNvPr id="7" name="Rectangle: Rounded Corners 6">
          <a:extLst>
            <a:ext uri="{FF2B5EF4-FFF2-40B4-BE49-F238E27FC236}">
              <a16:creationId xmlns:a16="http://schemas.microsoft.com/office/drawing/2014/main" id="{E76C2ECE-1AA2-43BB-8183-9C6098B5D1B2}"/>
            </a:ext>
          </a:extLst>
        </xdr:cNvPr>
        <xdr:cNvSpPr/>
      </xdr:nvSpPr>
      <xdr:spPr>
        <a:xfrm>
          <a:off x="6881641" y="716987"/>
          <a:ext cx="1800000" cy="3172409"/>
        </a:xfrm>
        <a:prstGeom prst="roundRect">
          <a:avLst>
            <a:gd name="adj" fmla="val 6674"/>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421340</xdr:colOff>
      <xdr:row>26</xdr:row>
      <xdr:rowOff>174196</xdr:rowOff>
    </xdr:from>
    <xdr:to>
      <xdr:col>9</xdr:col>
      <xdr:colOff>154935</xdr:colOff>
      <xdr:row>33</xdr:row>
      <xdr:rowOff>114777</xdr:rowOff>
    </xdr:to>
    <xdr:sp macro="" textlink="">
      <xdr:nvSpPr>
        <xdr:cNvPr id="8" name="Rectangle: Rounded Corners 7">
          <a:extLst>
            <a:ext uri="{FF2B5EF4-FFF2-40B4-BE49-F238E27FC236}">
              <a16:creationId xmlns:a16="http://schemas.microsoft.com/office/drawing/2014/main" id="{4134F749-E9C4-4544-BA5E-14ABB6C3F1D6}"/>
            </a:ext>
          </a:extLst>
        </xdr:cNvPr>
        <xdr:cNvSpPr/>
      </xdr:nvSpPr>
      <xdr:spPr>
        <a:xfrm>
          <a:off x="1030940" y="4477255"/>
          <a:ext cx="4000795" cy="1195640"/>
        </a:xfrm>
        <a:prstGeom prst="roundRect">
          <a:avLst>
            <a:gd name="adj" fmla="val 1270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548562</xdr:colOff>
      <xdr:row>24</xdr:row>
      <xdr:rowOff>106411</xdr:rowOff>
    </xdr:from>
    <xdr:to>
      <xdr:col>15</xdr:col>
      <xdr:colOff>235226</xdr:colOff>
      <xdr:row>34</xdr:row>
      <xdr:rowOff>50830</xdr:rowOff>
    </xdr:to>
    <xdr:sp macro="" textlink="">
      <xdr:nvSpPr>
        <xdr:cNvPr id="9" name="Rectangle: Rounded Corners 8">
          <a:extLst>
            <a:ext uri="{FF2B5EF4-FFF2-40B4-BE49-F238E27FC236}">
              <a16:creationId xmlns:a16="http://schemas.microsoft.com/office/drawing/2014/main" id="{95CB0FC8-A30C-4A3C-8F84-BD046EB3C7A2}"/>
            </a:ext>
          </a:extLst>
        </xdr:cNvPr>
        <xdr:cNvSpPr/>
      </xdr:nvSpPr>
      <xdr:spPr>
        <a:xfrm>
          <a:off x="2377362" y="4461534"/>
          <a:ext cx="7001864" cy="1761496"/>
        </a:xfrm>
        <a:prstGeom prst="roundRect">
          <a:avLst>
            <a:gd name="adj" fmla="val 10210"/>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321236</xdr:colOff>
      <xdr:row>5</xdr:row>
      <xdr:rowOff>146741</xdr:rowOff>
    </xdr:from>
    <xdr:to>
      <xdr:col>3</xdr:col>
      <xdr:colOff>403795</xdr:colOff>
      <xdr:row>34</xdr:row>
      <xdr:rowOff>84667</xdr:rowOff>
    </xdr:to>
    <xdr:sp macro="" textlink="">
      <xdr:nvSpPr>
        <xdr:cNvPr id="10" name="Rectangle: Rounded Corners 9">
          <a:extLst>
            <a:ext uri="{FF2B5EF4-FFF2-40B4-BE49-F238E27FC236}">
              <a16:creationId xmlns:a16="http://schemas.microsoft.com/office/drawing/2014/main" id="{92A73389-0A02-47D1-B02F-9DF0C472C186}"/>
            </a:ext>
          </a:extLst>
        </xdr:cNvPr>
        <xdr:cNvSpPr/>
      </xdr:nvSpPr>
      <xdr:spPr>
        <a:xfrm>
          <a:off x="933824" y="684623"/>
          <a:ext cx="695147" cy="5137456"/>
        </a:xfrm>
        <a:prstGeom prst="roundRect">
          <a:avLst>
            <a:gd name="adj" fmla="val 21341"/>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529148</xdr:colOff>
      <xdr:row>7</xdr:row>
      <xdr:rowOff>0</xdr:rowOff>
    </xdr:from>
    <xdr:to>
      <xdr:col>8</xdr:col>
      <xdr:colOff>377744</xdr:colOff>
      <xdr:row>8</xdr:row>
      <xdr:rowOff>103735</xdr:rowOff>
    </xdr:to>
    <xdr:pic>
      <xdr:nvPicPr>
        <xdr:cNvPr id="11" name="Picture 10">
          <a:extLst>
            <a:ext uri="{FF2B5EF4-FFF2-40B4-BE49-F238E27FC236}">
              <a16:creationId xmlns:a16="http://schemas.microsoft.com/office/drawing/2014/main" id="{372D157E-51E5-4C7E-A2DD-17A6C4902D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02379" y="911795"/>
          <a:ext cx="460800" cy="286095"/>
        </a:xfrm>
        <a:prstGeom prst="rect">
          <a:avLst/>
        </a:prstGeom>
      </xdr:spPr>
    </xdr:pic>
    <xdr:clientData/>
  </xdr:twoCellAnchor>
  <xdr:twoCellAnchor>
    <xdr:from>
      <xdr:col>7</xdr:col>
      <xdr:colOff>416822</xdr:colOff>
      <xdr:row>8</xdr:row>
      <xdr:rowOff>71642</xdr:rowOff>
    </xdr:from>
    <xdr:to>
      <xdr:col>8</xdr:col>
      <xdr:colOff>508000</xdr:colOff>
      <xdr:row>9</xdr:row>
      <xdr:rowOff>78155</xdr:rowOff>
    </xdr:to>
    <xdr:sp macro="" textlink="">
      <xdr:nvSpPr>
        <xdr:cNvPr id="12" name="TextBox 11">
          <a:extLst>
            <a:ext uri="{FF2B5EF4-FFF2-40B4-BE49-F238E27FC236}">
              <a16:creationId xmlns:a16="http://schemas.microsoft.com/office/drawing/2014/main" id="{8EDDDCD9-7D1E-9AB5-5CA1-47395B692477}"/>
            </a:ext>
          </a:extLst>
        </xdr:cNvPr>
        <xdr:cNvSpPr txBox="1"/>
      </xdr:nvSpPr>
      <xdr:spPr>
        <a:xfrm>
          <a:off x="4090053" y="1165796"/>
          <a:ext cx="703383" cy="188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Master Card</a:t>
          </a:r>
        </a:p>
      </xdr:txBody>
    </xdr:sp>
    <xdr:clientData/>
  </xdr:twoCellAnchor>
  <xdr:twoCellAnchor>
    <xdr:from>
      <xdr:col>9</xdr:col>
      <xdr:colOff>106812</xdr:colOff>
      <xdr:row>5</xdr:row>
      <xdr:rowOff>178453</xdr:rowOff>
    </xdr:from>
    <xdr:to>
      <xdr:col>10</xdr:col>
      <xdr:colOff>299590</xdr:colOff>
      <xdr:row>7</xdr:row>
      <xdr:rowOff>84667</xdr:rowOff>
    </xdr:to>
    <xdr:sp macro="" textlink="">
      <xdr:nvSpPr>
        <xdr:cNvPr id="13" name="TextBox 12">
          <a:extLst>
            <a:ext uri="{FF2B5EF4-FFF2-40B4-BE49-F238E27FC236}">
              <a16:creationId xmlns:a16="http://schemas.microsoft.com/office/drawing/2014/main" id="{410A3C3A-7C6C-43AC-9DEB-5432A07CCACB}"/>
            </a:ext>
          </a:extLst>
        </xdr:cNvPr>
        <xdr:cNvSpPr txBox="1"/>
      </xdr:nvSpPr>
      <xdr:spPr>
        <a:xfrm>
          <a:off x="4989530" y="722210"/>
          <a:ext cx="803118" cy="268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Income</a:t>
          </a:r>
        </a:p>
      </xdr:txBody>
    </xdr:sp>
    <xdr:clientData/>
  </xdr:twoCellAnchor>
  <xdr:twoCellAnchor>
    <xdr:from>
      <xdr:col>9</xdr:col>
      <xdr:colOff>109418</xdr:colOff>
      <xdr:row>11</xdr:row>
      <xdr:rowOff>89878</xdr:rowOff>
    </xdr:from>
    <xdr:to>
      <xdr:col>10</xdr:col>
      <xdr:colOff>247487</xdr:colOff>
      <xdr:row>12</xdr:row>
      <xdr:rowOff>149794</xdr:rowOff>
    </xdr:to>
    <xdr:sp macro="" textlink="">
      <xdr:nvSpPr>
        <xdr:cNvPr id="14" name="TextBox 13">
          <a:extLst>
            <a:ext uri="{FF2B5EF4-FFF2-40B4-BE49-F238E27FC236}">
              <a16:creationId xmlns:a16="http://schemas.microsoft.com/office/drawing/2014/main" id="{CB9B71E8-4BD4-40ED-813D-86C5CD51A125}"/>
            </a:ext>
          </a:extLst>
        </xdr:cNvPr>
        <xdr:cNvSpPr txBox="1"/>
      </xdr:nvSpPr>
      <xdr:spPr>
        <a:xfrm>
          <a:off x="4986218" y="1703525"/>
          <a:ext cx="747669" cy="239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Spending</a:t>
          </a:r>
        </a:p>
      </xdr:txBody>
    </xdr:sp>
    <xdr:clientData/>
  </xdr:twoCellAnchor>
  <xdr:twoCellAnchor>
    <xdr:from>
      <xdr:col>13</xdr:col>
      <xdr:colOff>46761</xdr:colOff>
      <xdr:row>6</xdr:row>
      <xdr:rowOff>25857</xdr:rowOff>
    </xdr:from>
    <xdr:to>
      <xdr:col>14</xdr:col>
      <xdr:colOff>377048</xdr:colOff>
      <xdr:row>7</xdr:row>
      <xdr:rowOff>84667</xdr:rowOff>
    </xdr:to>
    <xdr:sp macro="" textlink="">
      <xdr:nvSpPr>
        <xdr:cNvPr id="15" name="TextBox 14">
          <a:extLst>
            <a:ext uri="{FF2B5EF4-FFF2-40B4-BE49-F238E27FC236}">
              <a16:creationId xmlns:a16="http://schemas.microsoft.com/office/drawing/2014/main" id="{99D99A07-3D78-4016-ABED-634487B195B6}"/>
            </a:ext>
          </a:extLst>
        </xdr:cNvPr>
        <xdr:cNvSpPr txBox="1"/>
      </xdr:nvSpPr>
      <xdr:spPr>
        <a:xfrm>
          <a:off x="7370839" y="750867"/>
          <a:ext cx="940626" cy="24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Top Spending</a:t>
          </a:r>
        </a:p>
      </xdr:txBody>
    </xdr:sp>
    <xdr:clientData/>
  </xdr:twoCellAnchor>
  <xdr:twoCellAnchor>
    <xdr:from>
      <xdr:col>3</xdr:col>
      <xdr:colOff>583550</xdr:colOff>
      <xdr:row>17</xdr:row>
      <xdr:rowOff>3909</xdr:rowOff>
    </xdr:from>
    <xdr:to>
      <xdr:col>6</xdr:col>
      <xdr:colOff>169333</xdr:colOff>
      <xdr:row>18</xdr:row>
      <xdr:rowOff>63825</xdr:rowOff>
    </xdr:to>
    <xdr:sp macro="" textlink="">
      <xdr:nvSpPr>
        <xdr:cNvPr id="16" name="TextBox 15">
          <a:extLst>
            <a:ext uri="{FF2B5EF4-FFF2-40B4-BE49-F238E27FC236}">
              <a16:creationId xmlns:a16="http://schemas.microsoft.com/office/drawing/2014/main" id="{C511C0BA-1A47-445C-B432-FBDCD6133107}"/>
            </a:ext>
          </a:extLst>
        </xdr:cNvPr>
        <xdr:cNvSpPr txBox="1"/>
      </xdr:nvSpPr>
      <xdr:spPr>
        <a:xfrm>
          <a:off x="1807960" y="2739294"/>
          <a:ext cx="1422399" cy="24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Income Sources</a:t>
          </a:r>
        </a:p>
      </xdr:txBody>
    </xdr:sp>
    <xdr:clientData/>
  </xdr:twoCellAnchor>
  <xdr:twoCellAnchor>
    <xdr:from>
      <xdr:col>11</xdr:col>
      <xdr:colOff>499536</xdr:colOff>
      <xdr:row>24</xdr:row>
      <xdr:rowOff>102254</xdr:rowOff>
    </xdr:from>
    <xdr:to>
      <xdr:col>15</xdr:col>
      <xdr:colOff>274190</xdr:colOff>
      <xdr:row>25</xdr:row>
      <xdr:rowOff>162170</xdr:rowOff>
    </xdr:to>
    <xdr:sp macro="" textlink="">
      <xdr:nvSpPr>
        <xdr:cNvPr id="18" name="TextBox 17">
          <a:extLst>
            <a:ext uri="{FF2B5EF4-FFF2-40B4-BE49-F238E27FC236}">
              <a16:creationId xmlns:a16="http://schemas.microsoft.com/office/drawing/2014/main" id="{55FB21BE-9A93-46A5-A5BF-BE3B1A7358A2}"/>
            </a:ext>
          </a:extLst>
        </xdr:cNvPr>
        <xdr:cNvSpPr txBox="1"/>
      </xdr:nvSpPr>
      <xdr:spPr>
        <a:xfrm>
          <a:off x="6595536" y="4200121"/>
          <a:ext cx="2213054" cy="246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solidFill>
                <a:schemeClr val="bg1"/>
              </a:solidFill>
            </a:rPr>
            <a:t>Weekly Trends Income &amp; Spending</a:t>
          </a:r>
          <a:endParaRPr lang="en-US" sz="1050">
            <a:solidFill>
              <a:schemeClr val="bg1"/>
            </a:solidFill>
          </a:endParaRPr>
        </a:p>
      </xdr:txBody>
    </xdr:sp>
    <xdr:clientData/>
  </xdr:twoCellAnchor>
  <xdr:twoCellAnchor editAs="oneCell">
    <xdr:from>
      <xdr:col>12</xdr:col>
      <xdr:colOff>354298</xdr:colOff>
      <xdr:row>8</xdr:row>
      <xdr:rowOff>55080</xdr:rowOff>
    </xdr:from>
    <xdr:to>
      <xdr:col>13</xdr:col>
      <xdr:colOff>176430</xdr:colOff>
      <xdr:row>10</xdr:row>
      <xdr:rowOff>124701</xdr:rowOff>
    </xdr:to>
    <xdr:pic>
      <xdr:nvPicPr>
        <xdr:cNvPr id="19" name="Picture 18">
          <a:extLst>
            <a:ext uri="{FF2B5EF4-FFF2-40B4-BE49-F238E27FC236}">
              <a16:creationId xmlns:a16="http://schemas.microsoft.com/office/drawing/2014/main" id="{8BC23C59-0346-41D3-9BFF-E5A6ACFEEBF6}"/>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BEBA8EAE-BF5A-486C-A8C5-ECC9F3942E4B}">
              <a14:imgProps xmlns:a14="http://schemas.microsoft.com/office/drawing/2010/main">
                <a14:imgLayer r:embed="rId5">
                  <a14:imgEffect>
                    <a14:saturation sat="200000"/>
                  </a14:imgEffect>
                </a14:imgLayer>
              </a14:imgProps>
            </a:ext>
            <a:ext uri="{28A0092B-C50C-407E-A947-70E740481C1C}">
              <a14:useLocalDpi xmlns:a14="http://schemas.microsoft.com/office/drawing/2010/main" val="0"/>
            </a:ext>
          </a:extLst>
        </a:blip>
        <a:stretch>
          <a:fillRect/>
        </a:stretch>
      </xdr:blipFill>
      <xdr:spPr>
        <a:xfrm>
          <a:off x="7059898" y="1143651"/>
          <a:ext cx="431733" cy="432479"/>
        </a:xfrm>
        <a:prstGeom prst="rect">
          <a:avLst/>
        </a:prstGeom>
      </xdr:spPr>
    </xdr:pic>
    <xdr:clientData/>
  </xdr:twoCellAnchor>
  <xdr:twoCellAnchor editAs="oneCell">
    <xdr:from>
      <xdr:col>12</xdr:col>
      <xdr:colOff>354298</xdr:colOff>
      <xdr:row>11</xdr:row>
      <xdr:rowOff>33737</xdr:rowOff>
    </xdr:from>
    <xdr:to>
      <xdr:col>13</xdr:col>
      <xdr:colOff>174091</xdr:colOff>
      <xdr:row>13</xdr:row>
      <xdr:rowOff>101019</xdr:rowOff>
    </xdr:to>
    <xdr:pic>
      <xdr:nvPicPr>
        <xdr:cNvPr id="20" name="Picture 19">
          <a:extLst>
            <a:ext uri="{FF2B5EF4-FFF2-40B4-BE49-F238E27FC236}">
              <a16:creationId xmlns:a16="http://schemas.microsoft.com/office/drawing/2014/main" id="{5D45B451-9CF9-4453-9BED-87D5234F4F7B}"/>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7059898" y="1666594"/>
          <a:ext cx="429394" cy="430139"/>
        </a:xfrm>
        <a:prstGeom prst="rect">
          <a:avLst/>
        </a:prstGeom>
      </xdr:spPr>
    </xdr:pic>
    <xdr:clientData/>
  </xdr:twoCellAnchor>
  <xdr:twoCellAnchor editAs="oneCell">
    <xdr:from>
      <xdr:col>12</xdr:col>
      <xdr:colOff>354298</xdr:colOff>
      <xdr:row>14</xdr:row>
      <xdr:rowOff>10985</xdr:rowOff>
    </xdr:from>
    <xdr:to>
      <xdr:col>13</xdr:col>
      <xdr:colOff>177691</xdr:colOff>
      <xdr:row>16</xdr:row>
      <xdr:rowOff>79750</xdr:rowOff>
    </xdr:to>
    <xdr:pic>
      <xdr:nvPicPr>
        <xdr:cNvPr id="21" name="Picture 20">
          <a:extLst>
            <a:ext uri="{FF2B5EF4-FFF2-40B4-BE49-F238E27FC236}">
              <a16:creationId xmlns:a16="http://schemas.microsoft.com/office/drawing/2014/main" id="{966E9C5D-512B-4320-94F7-D9E595C8C568}"/>
            </a:ext>
          </a:extLst>
        </xdr:cNvPr>
        <xdr:cNvPicPr>
          <a:picLocks noChangeAspect="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7059898" y="2188128"/>
          <a:ext cx="432994" cy="432809"/>
        </a:xfrm>
        <a:prstGeom prst="rect">
          <a:avLst/>
        </a:prstGeom>
      </xdr:spPr>
    </xdr:pic>
    <xdr:clientData/>
  </xdr:twoCellAnchor>
  <xdr:twoCellAnchor editAs="oneCell">
    <xdr:from>
      <xdr:col>12</xdr:col>
      <xdr:colOff>354298</xdr:colOff>
      <xdr:row>16</xdr:row>
      <xdr:rowOff>172332</xdr:rowOff>
    </xdr:from>
    <xdr:to>
      <xdr:col>13</xdr:col>
      <xdr:colOff>177691</xdr:colOff>
      <xdr:row>19</xdr:row>
      <xdr:rowOff>60854</xdr:rowOff>
    </xdr:to>
    <xdr:pic>
      <xdr:nvPicPr>
        <xdr:cNvPr id="22" name="Picture 21">
          <a:extLst>
            <a:ext uri="{FF2B5EF4-FFF2-40B4-BE49-F238E27FC236}">
              <a16:creationId xmlns:a16="http://schemas.microsoft.com/office/drawing/2014/main" id="{B7BB99D6-F7A5-4460-91B7-E387D644FE26}"/>
            </a:ext>
          </a:extLs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059898" y="2712332"/>
          <a:ext cx="432994" cy="432809"/>
        </a:xfrm>
        <a:prstGeom prst="rect">
          <a:avLst/>
        </a:prstGeom>
      </xdr:spPr>
    </xdr:pic>
    <xdr:clientData/>
  </xdr:twoCellAnchor>
  <xdr:twoCellAnchor editAs="oneCell">
    <xdr:from>
      <xdr:col>12</xdr:col>
      <xdr:colOff>354298</xdr:colOff>
      <xdr:row>19</xdr:row>
      <xdr:rowOff>152251</xdr:rowOff>
    </xdr:from>
    <xdr:to>
      <xdr:col>13</xdr:col>
      <xdr:colOff>177691</xdr:colOff>
      <xdr:row>22</xdr:row>
      <xdr:rowOff>40774</xdr:rowOff>
    </xdr:to>
    <xdr:pic>
      <xdr:nvPicPr>
        <xdr:cNvPr id="23" name="Picture 22">
          <a:extLst>
            <a:ext uri="{FF2B5EF4-FFF2-40B4-BE49-F238E27FC236}">
              <a16:creationId xmlns:a16="http://schemas.microsoft.com/office/drawing/2014/main" id="{48878B51-76D2-4D53-BE36-5148394005E2}"/>
            </a:ext>
          </a:extLst>
        </xdr:cNvPr>
        <xdr:cNvPicPr>
          <a:picLocks noChangeAspect="1"/>
        </xdr:cNvPicPr>
      </xdr:nvPicPr>
      <xdr:blipFill>
        <a:blip xmlns:r="http://schemas.openxmlformats.org/officeDocument/2006/relationships" r:embed="rId9"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7059898" y="3236537"/>
          <a:ext cx="432994" cy="432809"/>
        </a:xfrm>
        <a:prstGeom prst="rect">
          <a:avLst/>
        </a:prstGeom>
      </xdr:spPr>
    </xdr:pic>
    <xdr:clientData/>
  </xdr:twoCellAnchor>
  <xdr:twoCellAnchor editAs="oneCell">
    <xdr:from>
      <xdr:col>4</xdr:col>
      <xdr:colOff>79017</xdr:colOff>
      <xdr:row>20</xdr:row>
      <xdr:rowOff>19600</xdr:rowOff>
    </xdr:from>
    <xdr:to>
      <xdr:col>4</xdr:col>
      <xdr:colOff>331017</xdr:colOff>
      <xdr:row>21</xdr:row>
      <xdr:rowOff>88241</xdr:rowOff>
    </xdr:to>
    <xdr:pic>
      <xdr:nvPicPr>
        <xdr:cNvPr id="24" name="Picture 23">
          <a:extLst>
            <a:ext uri="{FF2B5EF4-FFF2-40B4-BE49-F238E27FC236}">
              <a16:creationId xmlns:a16="http://schemas.microsoft.com/office/drawing/2014/main" id="{4C679CBC-1C7E-48CF-8FBA-8D48B55792C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V="1">
          <a:off x="1910845" y="3289640"/>
          <a:ext cx="252000" cy="250310"/>
        </a:xfrm>
        <a:prstGeom prst="rect">
          <a:avLst/>
        </a:prstGeom>
      </xdr:spPr>
    </xdr:pic>
    <xdr:clientData/>
  </xdr:twoCellAnchor>
  <xdr:twoCellAnchor editAs="oneCell">
    <xdr:from>
      <xdr:col>4</xdr:col>
      <xdr:colOff>79017</xdr:colOff>
      <xdr:row>21</xdr:row>
      <xdr:rowOff>136963</xdr:rowOff>
    </xdr:from>
    <xdr:to>
      <xdr:col>4</xdr:col>
      <xdr:colOff>331017</xdr:colOff>
      <xdr:row>23</xdr:row>
      <xdr:rowOff>23936</xdr:rowOff>
    </xdr:to>
    <xdr:pic>
      <xdr:nvPicPr>
        <xdr:cNvPr id="25" name="Picture 24">
          <a:extLst>
            <a:ext uri="{FF2B5EF4-FFF2-40B4-BE49-F238E27FC236}">
              <a16:creationId xmlns:a16="http://schemas.microsoft.com/office/drawing/2014/main" id="{5A342A55-DD21-46B9-8EC2-F1C2524A964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10800000" flipV="1">
          <a:off x="1910845" y="3588672"/>
          <a:ext cx="252000" cy="250310"/>
        </a:xfrm>
        <a:prstGeom prst="rect">
          <a:avLst/>
        </a:prstGeom>
      </xdr:spPr>
    </xdr:pic>
    <xdr:clientData/>
  </xdr:twoCellAnchor>
  <xdr:twoCellAnchor editAs="oneCell">
    <xdr:from>
      <xdr:col>4</xdr:col>
      <xdr:colOff>80479</xdr:colOff>
      <xdr:row>18</xdr:row>
      <xdr:rowOff>82765</xdr:rowOff>
    </xdr:from>
    <xdr:to>
      <xdr:col>4</xdr:col>
      <xdr:colOff>329555</xdr:colOff>
      <xdr:row>19</xdr:row>
      <xdr:rowOff>152547</xdr:rowOff>
    </xdr:to>
    <xdr:pic>
      <xdr:nvPicPr>
        <xdr:cNvPr id="26" name="Picture 25">
          <a:extLst>
            <a:ext uri="{FF2B5EF4-FFF2-40B4-BE49-F238E27FC236}">
              <a16:creationId xmlns:a16="http://schemas.microsoft.com/office/drawing/2014/main" id="{87F87C50-3BCE-43EF-85A6-91C262B0AE0E}"/>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colorTemperature colorTemp="11200"/>
                  </a14:imgEffect>
                  <a14:imgEffect>
                    <a14:saturation sat="400000"/>
                  </a14:imgEffect>
                </a14:imgLayer>
              </a14:imgProps>
            </a:ext>
            <a:ext uri="{28A0092B-C50C-407E-A947-70E740481C1C}">
              <a14:useLocalDpi xmlns:a14="http://schemas.microsoft.com/office/drawing/2010/main" val="0"/>
            </a:ext>
          </a:extLst>
        </a:blip>
        <a:srcRect/>
        <a:stretch/>
      </xdr:blipFill>
      <xdr:spPr>
        <a:xfrm flipV="1">
          <a:off x="1909279" y="2951471"/>
          <a:ext cx="249076" cy="249076"/>
        </a:xfrm>
        <a:prstGeom prst="rect">
          <a:avLst/>
        </a:prstGeom>
      </xdr:spPr>
    </xdr:pic>
    <xdr:clientData/>
  </xdr:twoCellAnchor>
  <xdr:twoCellAnchor>
    <xdr:from>
      <xdr:col>4</xdr:col>
      <xdr:colOff>338874</xdr:colOff>
      <xdr:row>18</xdr:row>
      <xdr:rowOff>79390</xdr:rowOff>
    </xdr:from>
    <xdr:to>
      <xdr:col>6</xdr:col>
      <xdr:colOff>343123</xdr:colOff>
      <xdr:row>19</xdr:row>
      <xdr:rowOff>115860</xdr:rowOff>
    </xdr:to>
    <xdr:sp macro="" textlink="">
      <xdr:nvSpPr>
        <xdr:cNvPr id="27" name="TextBox 26">
          <a:extLst>
            <a:ext uri="{FF2B5EF4-FFF2-40B4-BE49-F238E27FC236}">
              <a16:creationId xmlns:a16="http://schemas.microsoft.com/office/drawing/2014/main" id="{9305F343-4CA1-4E63-8757-3C468B861ED9}"/>
            </a:ext>
          </a:extLst>
        </xdr:cNvPr>
        <xdr:cNvSpPr txBox="1"/>
      </xdr:nvSpPr>
      <xdr:spPr>
        <a:xfrm>
          <a:off x="2170348" y="3002618"/>
          <a:ext cx="1225231"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Data with Decision</a:t>
          </a:r>
        </a:p>
      </xdr:txBody>
    </xdr:sp>
    <xdr:clientData/>
  </xdr:twoCellAnchor>
  <xdr:twoCellAnchor>
    <xdr:from>
      <xdr:col>4</xdr:col>
      <xdr:colOff>338874</xdr:colOff>
      <xdr:row>20</xdr:row>
      <xdr:rowOff>11210</xdr:rowOff>
    </xdr:from>
    <xdr:to>
      <xdr:col>6</xdr:col>
      <xdr:colOff>328864</xdr:colOff>
      <xdr:row>21</xdr:row>
      <xdr:rowOff>47681</xdr:rowOff>
    </xdr:to>
    <xdr:sp macro="" textlink="">
      <xdr:nvSpPr>
        <xdr:cNvPr id="28" name="TextBox 27">
          <a:extLst>
            <a:ext uri="{FF2B5EF4-FFF2-40B4-BE49-F238E27FC236}">
              <a16:creationId xmlns:a16="http://schemas.microsoft.com/office/drawing/2014/main" id="{8D154A99-1EA6-45C7-BC98-7CDE4B5B4BD9}"/>
            </a:ext>
          </a:extLst>
        </xdr:cNvPr>
        <xdr:cNvSpPr txBox="1"/>
      </xdr:nvSpPr>
      <xdr:spPr>
        <a:xfrm>
          <a:off x="2170348" y="3299842"/>
          <a:ext cx="1210972"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YouTube</a:t>
          </a:r>
        </a:p>
      </xdr:txBody>
    </xdr:sp>
    <xdr:clientData/>
  </xdr:twoCellAnchor>
  <xdr:twoCellAnchor>
    <xdr:from>
      <xdr:col>4</xdr:col>
      <xdr:colOff>338874</xdr:colOff>
      <xdr:row>21</xdr:row>
      <xdr:rowOff>125734</xdr:rowOff>
    </xdr:from>
    <xdr:to>
      <xdr:col>6</xdr:col>
      <xdr:colOff>430463</xdr:colOff>
      <xdr:row>22</xdr:row>
      <xdr:rowOff>162204</xdr:rowOff>
    </xdr:to>
    <xdr:sp macro="" textlink="">
      <xdr:nvSpPr>
        <xdr:cNvPr id="29" name="TextBox 28">
          <a:extLst>
            <a:ext uri="{FF2B5EF4-FFF2-40B4-BE49-F238E27FC236}">
              <a16:creationId xmlns:a16="http://schemas.microsoft.com/office/drawing/2014/main" id="{1C2B559B-459C-428F-814B-D8B842EAC5A9}"/>
            </a:ext>
          </a:extLst>
        </xdr:cNvPr>
        <xdr:cNvSpPr txBox="1"/>
      </xdr:nvSpPr>
      <xdr:spPr>
        <a:xfrm>
          <a:off x="2170348" y="3597067"/>
          <a:ext cx="1312571" cy="21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1DBE8"/>
              </a:solidFill>
            </a:rPr>
            <a:t>Teachable</a:t>
          </a:r>
        </a:p>
      </xdr:txBody>
    </xdr:sp>
    <xdr:clientData/>
  </xdr:twoCellAnchor>
  <xdr:twoCellAnchor>
    <xdr:from>
      <xdr:col>9</xdr:col>
      <xdr:colOff>98710</xdr:colOff>
      <xdr:row>3</xdr:row>
      <xdr:rowOff>67179</xdr:rowOff>
    </xdr:from>
    <xdr:to>
      <xdr:col>12</xdr:col>
      <xdr:colOff>69910</xdr:colOff>
      <xdr:row>5</xdr:row>
      <xdr:rowOff>40533</xdr:rowOff>
    </xdr:to>
    <xdr:sp macro="" textlink="">
      <xdr:nvSpPr>
        <xdr:cNvPr id="30" name="Rectangle: Rounded Corners 29">
          <a:hlinkClick xmlns:r="http://schemas.openxmlformats.org/officeDocument/2006/relationships" r:id="rId14"/>
          <a:extLst>
            <a:ext uri="{FF2B5EF4-FFF2-40B4-BE49-F238E27FC236}">
              <a16:creationId xmlns:a16="http://schemas.microsoft.com/office/drawing/2014/main" id="{47324A91-87A7-49C6-B705-9D795E212B1E}"/>
            </a:ext>
          </a:extLst>
        </xdr:cNvPr>
        <xdr:cNvSpPr/>
      </xdr:nvSpPr>
      <xdr:spPr>
        <a:xfrm>
          <a:off x="4970067" y="250875"/>
          <a:ext cx="1797959" cy="340747"/>
        </a:xfrm>
        <a:prstGeom prst="roundRect">
          <a:avLst>
            <a:gd name="adj" fmla="val 50000"/>
          </a:avLst>
        </a:prstGeom>
        <a:solidFill>
          <a:schemeClr val="accent4"/>
        </a:solidFill>
        <a:ln>
          <a:solidFill>
            <a:schemeClr val="accent4">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206843</xdr:colOff>
      <xdr:row>3</xdr:row>
      <xdr:rowOff>67179</xdr:rowOff>
    </xdr:from>
    <xdr:to>
      <xdr:col>15</xdr:col>
      <xdr:colOff>178043</xdr:colOff>
      <xdr:row>5</xdr:row>
      <xdr:rowOff>40533</xdr:rowOff>
    </xdr:to>
    <xdr:sp macro="" textlink="">
      <xdr:nvSpPr>
        <xdr:cNvPr id="31" name="Rectangle: Rounded Corners 30">
          <a:extLst>
            <a:ext uri="{FF2B5EF4-FFF2-40B4-BE49-F238E27FC236}">
              <a16:creationId xmlns:a16="http://schemas.microsoft.com/office/drawing/2014/main" id="{F2269125-BA41-4FED-8026-74278CC50B40}"/>
            </a:ext>
          </a:extLst>
        </xdr:cNvPr>
        <xdr:cNvSpPr/>
      </xdr:nvSpPr>
      <xdr:spPr>
        <a:xfrm>
          <a:off x="6912443" y="248608"/>
          <a:ext cx="1800000" cy="336211"/>
        </a:xfrm>
        <a:prstGeom prst="roundRect">
          <a:avLst>
            <a:gd name="adj" fmla="val 50000"/>
          </a:avLst>
        </a:prstGeom>
        <a:solidFill>
          <a:srgbClr val="1212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214313</xdr:colOff>
      <xdr:row>3</xdr:row>
      <xdr:rowOff>139577</xdr:rowOff>
    </xdr:from>
    <xdr:to>
      <xdr:col>9</xdr:col>
      <xdr:colOff>401411</xdr:colOff>
      <xdr:row>4</xdr:row>
      <xdr:rowOff>142978</xdr:rowOff>
    </xdr:to>
    <xdr:pic>
      <xdr:nvPicPr>
        <xdr:cNvPr id="32" name="Picture 31">
          <a:hlinkClick xmlns:r="http://schemas.openxmlformats.org/officeDocument/2006/relationships" r:id="rId14"/>
          <a:extLst>
            <a:ext uri="{FF2B5EF4-FFF2-40B4-BE49-F238E27FC236}">
              <a16:creationId xmlns:a16="http://schemas.microsoft.com/office/drawing/2014/main" id="{0F7F5214-7831-4A5C-B4BA-01A15A2D235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091113" y="318871"/>
          <a:ext cx="187098" cy="182695"/>
        </a:xfrm>
        <a:prstGeom prst="rect">
          <a:avLst/>
        </a:prstGeom>
      </xdr:spPr>
    </xdr:pic>
    <xdr:clientData/>
  </xdr:twoCellAnchor>
  <xdr:twoCellAnchor editAs="oneCell">
    <xdr:from>
      <xdr:col>12</xdr:col>
      <xdr:colOff>326571</xdr:colOff>
      <xdr:row>3</xdr:row>
      <xdr:rowOff>139475</xdr:rowOff>
    </xdr:from>
    <xdr:to>
      <xdr:col>12</xdr:col>
      <xdr:colOff>513771</xdr:colOff>
      <xdr:row>4</xdr:row>
      <xdr:rowOff>142978</xdr:rowOff>
    </xdr:to>
    <xdr:pic>
      <xdr:nvPicPr>
        <xdr:cNvPr id="33" name="Picture 32">
          <a:extLst>
            <a:ext uri="{FF2B5EF4-FFF2-40B4-BE49-F238E27FC236}">
              <a16:creationId xmlns:a16="http://schemas.microsoft.com/office/drawing/2014/main" id="{C73F93D5-772F-4874-B35C-A1342B041AD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024687" y="323171"/>
          <a:ext cx="187200" cy="187200"/>
        </a:xfrm>
        <a:prstGeom prst="rect">
          <a:avLst/>
        </a:prstGeom>
      </xdr:spPr>
    </xdr:pic>
    <xdr:clientData/>
  </xdr:twoCellAnchor>
  <xdr:twoCellAnchor>
    <xdr:from>
      <xdr:col>9</xdr:col>
      <xdr:colOff>378275</xdr:colOff>
      <xdr:row>3</xdr:row>
      <xdr:rowOff>115860</xdr:rowOff>
    </xdr:from>
    <xdr:to>
      <xdr:col>10</xdr:col>
      <xdr:colOff>571053</xdr:colOff>
      <xdr:row>4</xdr:row>
      <xdr:rowOff>138792</xdr:rowOff>
    </xdr:to>
    <xdr:sp macro="" textlink="">
      <xdr:nvSpPr>
        <xdr:cNvPr id="34" name="TextBox 33">
          <a:hlinkClick xmlns:r="http://schemas.openxmlformats.org/officeDocument/2006/relationships" r:id="rId14"/>
          <a:extLst>
            <a:ext uri="{FF2B5EF4-FFF2-40B4-BE49-F238E27FC236}">
              <a16:creationId xmlns:a16="http://schemas.microsoft.com/office/drawing/2014/main" id="{63661273-826F-4319-9B38-ACE7EBE00E83}"/>
            </a:ext>
          </a:extLst>
        </xdr:cNvPr>
        <xdr:cNvSpPr txBox="1"/>
      </xdr:nvSpPr>
      <xdr:spPr>
        <a:xfrm>
          <a:off x="5249632" y="299556"/>
          <a:ext cx="801698" cy="20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rPr>
            <a:t>Dashboard</a:t>
          </a:r>
        </a:p>
      </xdr:txBody>
    </xdr:sp>
    <xdr:clientData/>
  </xdr:twoCellAnchor>
  <xdr:twoCellAnchor>
    <xdr:from>
      <xdr:col>12</xdr:col>
      <xdr:colOff>496654</xdr:colOff>
      <xdr:row>3</xdr:row>
      <xdr:rowOff>115860</xdr:rowOff>
    </xdr:from>
    <xdr:to>
      <xdr:col>14</xdr:col>
      <xdr:colOff>207508</xdr:colOff>
      <xdr:row>4</xdr:row>
      <xdr:rowOff>138792</xdr:rowOff>
    </xdr:to>
    <xdr:sp macro="" textlink="">
      <xdr:nvSpPr>
        <xdr:cNvPr id="35" name="TextBox 34">
          <a:hlinkClick xmlns:r="http://schemas.openxmlformats.org/officeDocument/2006/relationships" r:id="rId17"/>
          <a:extLst>
            <a:ext uri="{FF2B5EF4-FFF2-40B4-BE49-F238E27FC236}">
              <a16:creationId xmlns:a16="http://schemas.microsoft.com/office/drawing/2014/main" id="{52DE8E0C-AAAA-4DE2-BD82-7DB96FED78C2}"/>
            </a:ext>
          </a:extLst>
        </xdr:cNvPr>
        <xdr:cNvSpPr txBox="1"/>
      </xdr:nvSpPr>
      <xdr:spPr>
        <a:xfrm>
          <a:off x="7194770" y="299556"/>
          <a:ext cx="928693" cy="20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rPr>
            <a:t>Spreadsheet</a:t>
          </a:r>
        </a:p>
      </xdr:txBody>
    </xdr:sp>
    <xdr:clientData/>
  </xdr:twoCellAnchor>
  <xdr:twoCellAnchor>
    <xdr:from>
      <xdr:col>4</xdr:col>
      <xdr:colOff>16936</xdr:colOff>
      <xdr:row>24</xdr:row>
      <xdr:rowOff>107602</xdr:rowOff>
    </xdr:from>
    <xdr:to>
      <xdr:col>7</xdr:col>
      <xdr:colOff>399852</xdr:colOff>
      <xdr:row>25</xdr:row>
      <xdr:rowOff>167518</xdr:rowOff>
    </xdr:to>
    <xdr:sp macro="" textlink="">
      <xdr:nvSpPr>
        <xdr:cNvPr id="36" name="TextBox 35">
          <a:extLst>
            <a:ext uri="{FF2B5EF4-FFF2-40B4-BE49-F238E27FC236}">
              <a16:creationId xmlns:a16="http://schemas.microsoft.com/office/drawing/2014/main" id="{DDCB66AB-AD93-FED1-20CA-2481F4B3492E}"/>
            </a:ext>
          </a:extLst>
        </xdr:cNvPr>
        <xdr:cNvSpPr txBox="1"/>
      </xdr:nvSpPr>
      <xdr:spPr>
        <a:xfrm>
          <a:off x="1841725" y="4078023"/>
          <a:ext cx="2207706" cy="240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aseline="0">
              <a:solidFill>
                <a:schemeClr val="bg1"/>
              </a:solidFill>
            </a:rPr>
            <a:t>Monthly Trends Income &amp; Spending</a:t>
          </a:r>
          <a:endParaRPr lang="en-US" sz="1050">
            <a:solidFill>
              <a:schemeClr val="bg1"/>
            </a:solidFill>
          </a:endParaRPr>
        </a:p>
      </xdr:txBody>
    </xdr:sp>
    <xdr:clientData/>
  </xdr:twoCellAnchor>
  <xdr:twoCellAnchor>
    <xdr:from>
      <xdr:col>13</xdr:col>
      <xdr:colOff>186717</xdr:colOff>
      <xdr:row>8</xdr:row>
      <xdr:rowOff>20811</xdr:rowOff>
    </xdr:from>
    <xdr:to>
      <xdr:col>15</xdr:col>
      <xdr:colOff>224118</xdr:colOff>
      <xdr:row>9</xdr:row>
      <xdr:rowOff>107576</xdr:rowOff>
    </xdr:to>
    <xdr:sp macro="" textlink="">
      <xdr:nvSpPr>
        <xdr:cNvPr id="37" name="TextBox 36">
          <a:extLst>
            <a:ext uri="{FF2B5EF4-FFF2-40B4-BE49-F238E27FC236}">
              <a16:creationId xmlns:a16="http://schemas.microsoft.com/office/drawing/2014/main" id="{558FA2B6-9A91-4554-82F0-DE82C32BA53D}"/>
            </a:ext>
          </a:extLst>
        </xdr:cNvPr>
        <xdr:cNvSpPr txBox="1"/>
      </xdr:nvSpPr>
      <xdr:spPr>
        <a:xfrm>
          <a:off x="7501917" y="1096576"/>
          <a:ext cx="1256601" cy="266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House</a:t>
          </a:r>
          <a:r>
            <a:rPr lang="en-US" sz="1050" baseline="0">
              <a:solidFill>
                <a:srgbClr val="D1DBE8"/>
              </a:solidFill>
            </a:rPr>
            <a:t> </a:t>
          </a:r>
          <a:r>
            <a:rPr lang="en-US" sz="1050">
              <a:solidFill>
                <a:srgbClr val="D1DBE8"/>
              </a:solidFill>
            </a:rPr>
            <a:t>Rent</a:t>
          </a:r>
        </a:p>
      </xdr:txBody>
    </xdr:sp>
    <xdr:clientData/>
  </xdr:twoCellAnchor>
  <xdr:twoCellAnchor>
    <xdr:from>
      <xdr:col>13</xdr:col>
      <xdr:colOff>186717</xdr:colOff>
      <xdr:row>10</xdr:row>
      <xdr:rowOff>180520</xdr:rowOff>
    </xdr:from>
    <xdr:to>
      <xdr:col>14</xdr:col>
      <xdr:colOff>379494</xdr:colOff>
      <xdr:row>12</xdr:row>
      <xdr:rowOff>88115</xdr:rowOff>
    </xdr:to>
    <xdr:sp macro="" textlink="">
      <xdr:nvSpPr>
        <xdr:cNvPr id="38" name="TextBox 37">
          <a:extLst>
            <a:ext uri="{FF2B5EF4-FFF2-40B4-BE49-F238E27FC236}">
              <a16:creationId xmlns:a16="http://schemas.microsoft.com/office/drawing/2014/main" id="{AD92BE06-3D1D-413A-AD48-C00ECCC28F66}"/>
            </a:ext>
          </a:extLst>
        </xdr:cNvPr>
        <xdr:cNvSpPr txBox="1"/>
      </xdr:nvSpPr>
      <xdr:spPr>
        <a:xfrm>
          <a:off x="7512934" y="1649436"/>
          <a:ext cx="803295" cy="2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Groceries</a:t>
          </a:r>
        </a:p>
      </xdr:txBody>
    </xdr:sp>
    <xdr:clientData/>
  </xdr:twoCellAnchor>
  <xdr:twoCellAnchor>
    <xdr:from>
      <xdr:col>13</xdr:col>
      <xdr:colOff>186717</xdr:colOff>
      <xdr:row>13</xdr:row>
      <xdr:rowOff>156617</xdr:rowOff>
    </xdr:from>
    <xdr:to>
      <xdr:col>14</xdr:col>
      <xdr:colOff>379494</xdr:colOff>
      <xdr:row>15</xdr:row>
      <xdr:rowOff>62831</xdr:rowOff>
    </xdr:to>
    <xdr:sp macro="" textlink="">
      <xdr:nvSpPr>
        <xdr:cNvPr id="39" name="TextBox 38">
          <a:extLst>
            <a:ext uri="{FF2B5EF4-FFF2-40B4-BE49-F238E27FC236}">
              <a16:creationId xmlns:a16="http://schemas.microsoft.com/office/drawing/2014/main" id="{F8759185-893B-41AC-85BF-3A02B4006D8A}"/>
            </a:ext>
          </a:extLst>
        </xdr:cNvPr>
        <xdr:cNvSpPr txBox="1"/>
      </xdr:nvSpPr>
      <xdr:spPr>
        <a:xfrm>
          <a:off x="7512934" y="2176376"/>
          <a:ext cx="803295" cy="27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Clothes</a:t>
          </a:r>
        </a:p>
      </xdr:txBody>
    </xdr:sp>
    <xdr:clientData/>
  </xdr:twoCellAnchor>
  <xdr:twoCellAnchor>
    <xdr:from>
      <xdr:col>13</xdr:col>
      <xdr:colOff>186717</xdr:colOff>
      <xdr:row>16</xdr:row>
      <xdr:rowOff>131333</xdr:rowOff>
    </xdr:from>
    <xdr:to>
      <xdr:col>14</xdr:col>
      <xdr:colOff>587612</xdr:colOff>
      <xdr:row>18</xdr:row>
      <xdr:rowOff>37547</xdr:rowOff>
    </xdr:to>
    <xdr:sp macro="" textlink="">
      <xdr:nvSpPr>
        <xdr:cNvPr id="40" name="TextBox 39">
          <a:extLst>
            <a:ext uri="{FF2B5EF4-FFF2-40B4-BE49-F238E27FC236}">
              <a16:creationId xmlns:a16="http://schemas.microsoft.com/office/drawing/2014/main" id="{5FE2D551-423B-412F-903B-6760D15B27ED}"/>
            </a:ext>
          </a:extLst>
        </xdr:cNvPr>
        <xdr:cNvSpPr txBox="1"/>
      </xdr:nvSpPr>
      <xdr:spPr>
        <a:xfrm>
          <a:off x="7512934" y="2701935"/>
          <a:ext cx="1011413" cy="27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Entertainment</a:t>
          </a:r>
        </a:p>
      </xdr:txBody>
    </xdr:sp>
    <xdr:clientData/>
  </xdr:twoCellAnchor>
  <xdr:twoCellAnchor>
    <xdr:from>
      <xdr:col>13</xdr:col>
      <xdr:colOff>186717</xdr:colOff>
      <xdr:row>19</xdr:row>
      <xdr:rowOff>106049</xdr:rowOff>
    </xdr:from>
    <xdr:to>
      <xdr:col>14</xdr:col>
      <xdr:colOff>587612</xdr:colOff>
      <xdr:row>21</xdr:row>
      <xdr:rowOff>12264</xdr:rowOff>
    </xdr:to>
    <xdr:sp macro="" textlink="">
      <xdr:nvSpPr>
        <xdr:cNvPr id="41" name="TextBox 40">
          <a:extLst>
            <a:ext uri="{FF2B5EF4-FFF2-40B4-BE49-F238E27FC236}">
              <a16:creationId xmlns:a16="http://schemas.microsoft.com/office/drawing/2014/main" id="{06BA0039-8811-4571-AB4B-44054A5959D7}"/>
            </a:ext>
          </a:extLst>
        </xdr:cNvPr>
        <xdr:cNvSpPr txBox="1"/>
      </xdr:nvSpPr>
      <xdr:spPr>
        <a:xfrm>
          <a:off x="7512934" y="3227495"/>
          <a:ext cx="1011413" cy="273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D1DBE8"/>
              </a:solidFill>
            </a:rPr>
            <a:t>Cash loan</a:t>
          </a:r>
        </a:p>
      </xdr:txBody>
    </xdr:sp>
    <xdr:clientData/>
  </xdr:twoCellAnchor>
  <xdr:twoCellAnchor editAs="oneCell">
    <xdr:from>
      <xdr:col>2</xdr:col>
      <xdr:colOff>493329</xdr:colOff>
      <xdr:row>6</xdr:row>
      <xdr:rowOff>78036</xdr:rowOff>
    </xdr:from>
    <xdr:to>
      <xdr:col>3</xdr:col>
      <xdr:colOff>242812</xdr:colOff>
      <xdr:row>8</xdr:row>
      <xdr:rowOff>70806</xdr:rowOff>
    </xdr:to>
    <xdr:pic>
      <xdr:nvPicPr>
        <xdr:cNvPr id="42" name="Picture 41">
          <a:extLst>
            <a:ext uri="{FF2B5EF4-FFF2-40B4-BE49-F238E27FC236}">
              <a16:creationId xmlns:a16="http://schemas.microsoft.com/office/drawing/2014/main" id="{7EA81C9B-165A-47FD-B635-A416990137E7}"/>
            </a:ext>
          </a:extLst>
        </xdr:cNvPr>
        <xdr:cNvPicPr>
          <a:picLocks noChangeAspect="1"/>
        </xdr:cNvPicPr>
      </xdr:nvPicPr>
      <xdr:blipFill>
        <a:blip xmlns:r="http://schemas.openxmlformats.org/officeDocument/2006/relationships" r:embed="rId18">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102929" y="820158"/>
          <a:ext cx="359082" cy="363832"/>
        </a:xfrm>
        <a:prstGeom prst="rect">
          <a:avLst/>
        </a:prstGeom>
        <a:noFill/>
      </xdr:spPr>
    </xdr:pic>
    <xdr:clientData/>
  </xdr:twoCellAnchor>
  <xdr:twoCellAnchor>
    <xdr:from>
      <xdr:col>2</xdr:col>
      <xdr:colOff>434646</xdr:colOff>
      <xdr:row>8</xdr:row>
      <xdr:rowOff>56866</xdr:rowOff>
    </xdr:from>
    <xdr:to>
      <xdr:col>3</xdr:col>
      <xdr:colOff>351029</xdr:colOff>
      <xdr:row>9</xdr:row>
      <xdr:rowOff>116783</xdr:rowOff>
    </xdr:to>
    <xdr:sp macro="" textlink="">
      <xdr:nvSpPr>
        <xdr:cNvPr id="44" name="TextBox 43">
          <a:extLst>
            <a:ext uri="{FF2B5EF4-FFF2-40B4-BE49-F238E27FC236}">
              <a16:creationId xmlns:a16="http://schemas.microsoft.com/office/drawing/2014/main" id="{E53E8C67-2202-4289-8DA5-81781C2C70DA}"/>
            </a:ext>
          </a:extLst>
        </xdr:cNvPr>
        <xdr:cNvSpPr txBox="1"/>
      </xdr:nvSpPr>
      <xdr:spPr>
        <a:xfrm>
          <a:off x="1044246" y="1132631"/>
          <a:ext cx="525983" cy="239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accent4"/>
              </a:solidFill>
            </a:rPr>
            <a:t>Finance</a:t>
          </a:r>
          <a:endParaRPr lang="en-US" sz="800">
            <a:solidFill>
              <a:schemeClr val="accent4"/>
            </a:solidFill>
          </a:endParaRPr>
        </a:p>
      </xdr:txBody>
    </xdr:sp>
    <xdr:clientData/>
  </xdr:twoCellAnchor>
  <xdr:twoCellAnchor>
    <xdr:from>
      <xdr:col>9</xdr:col>
      <xdr:colOff>41565</xdr:colOff>
      <xdr:row>6</xdr:row>
      <xdr:rowOff>173181</xdr:rowOff>
    </xdr:from>
    <xdr:to>
      <xdr:col>10</xdr:col>
      <xdr:colOff>408709</xdr:colOff>
      <xdr:row>8</xdr:row>
      <xdr:rowOff>173181</xdr:rowOff>
    </xdr:to>
    <xdr:sp macro="" textlink="Income">
      <xdr:nvSpPr>
        <xdr:cNvPr id="45" name="Rectangle 44">
          <a:extLst>
            <a:ext uri="{FF2B5EF4-FFF2-40B4-BE49-F238E27FC236}">
              <a16:creationId xmlns:a16="http://schemas.microsoft.com/office/drawing/2014/main" id="{3C0A2422-8177-9374-32D7-EA086FB4E5E0}"/>
            </a:ext>
          </a:extLst>
        </xdr:cNvPr>
        <xdr:cNvSpPr/>
      </xdr:nvSpPr>
      <xdr:spPr>
        <a:xfrm>
          <a:off x="4918365" y="893617"/>
          <a:ext cx="976744"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497EC1-A0D6-463A-84A8-145D9CE6DC2B}" type="TxLink">
            <a:rPr lang="en-US" sz="1600" b="1" i="0" u="none" strike="noStrike">
              <a:solidFill>
                <a:schemeClr val="bg1"/>
              </a:solidFill>
              <a:latin typeface="Calibri"/>
              <a:ea typeface="Calibri"/>
              <a:cs typeface="Calibri"/>
            </a:rPr>
            <a:pPr algn="l"/>
            <a:t> $65,440 </a:t>
          </a:fld>
          <a:endParaRPr lang="en-US" sz="1600" b="1">
            <a:solidFill>
              <a:schemeClr val="bg1"/>
            </a:solidFill>
          </a:endParaRPr>
        </a:p>
      </xdr:txBody>
    </xdr:sp>
    <xdr:clientData/>
  </xdr:twoCellAnchor>
  <xdr:twoCellAnchor>
    <xdr:from>
      <xdr:col>9</xdr:col>
      <xdr:colOff>27710</xdr:colOff>
      <xdr:row>12</xdr:row>
      <xdr:rowOff>96981</xdr:rowOff>
    </xdr:from>
    <xdr:to>
      <xdr:col>10</xdr:col>
      <xdr:colOff>394854</xdr:colOff>
      <xdr:row>14</xdr:row>
      <xdr:rowOff>96982</xdr:rowOff>
    </xdr:to>
    <xdr:sp macro="" textlink="Spending">
      <xdr:nvSpPr>
        <xdr:cNvPr id="46" name="Rectangle 45">
          <a:extLst>
            <a:ext uri="{FF2B5EF4-FFF2-40B4-BE49-F238E27FC236}">
              <a16:creationId xmlns:a16="http://schemas.microsoft.com/office/drawing/2014/main" id="{1685E7E7-119B-40BA-BE26-CCD250C3078F}"/>
            </a:ext>
          </a:extLst>
        </xdr:cNvPr>
        <xdr:cNvSpPr/>
      </xdr:nvSpPr>
      <xdr:spPr>
        <a:xfrm>
          <a:off x="4904510" y="1889922"/>
          <a:ext cx="976744" cy="3585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56A279-0CD8-42F6-8CC3-DA0706330E54}" type="TxLink">
            <a:rPr lang="en-US" sz="1600" b="1" i="0" u="none" strike="noStrike">
              <a:solidFill>
                <a:schemeClr val="bg1"/>
              </a:solidFill>
              <a:latin typeface="Calibri"/>
              <a:ea typeface="Calibri"/>
              <a:cs typeface="Calibri"/>
            </a:rPr>
            <a:pPr algn="l"/>
            <a:t> $30,191 </a:t>
          </a:fld>
          <a:endParaRPr lang="en-US" sz="1600" b="1">
            <a:solidFill>
              <a:schemeClr val="bg1"/>
            </a:solidFill>
          </a:endParaRPr>
        </a:p>
      </xdr:txBody>
    </xdr:sp>
    <xdr:clientData/>
  </xdr:twoCellAnchor>
  <xdr:twoCellAnchor>
    <xdr:from>
      <xdr:col>4</xdr:col>
      <xdr:colOff>19560</xdr:colOff>
      <xdr:row>7</xdr:row>
      <xdr:rowOff>148731</xdr:rowOff>
    </xdr:from>
    <xdr:to>
      <xdr:col>5</xdr:col>
      <xdr:colOff>580667</xdr:colOff>
      <xdr:row>9</xdr:row>
      <xdr:rowOff>155660</xdr:rowOff>
    </xdr:to>
    <xdr:sp macro="" textlink="Balance">
      <xdr:nvSpPr>
        <xdr:cNvPr id="47" name="Rectangle 46">
          <a:extLst>
            <a:ext uri="{FF2B5EF4-FFF2-40B4-BE49-F238E27FC236}">
              <a16:creationId xmlns:a16="http://schemas.microsoft.com/office/drawing/2014/main" id="{FF6801A3-2F87-4066-8E65-5260D381E67E}"/>
            </a:ext>
          </a:extLst>
        </xdr:cNvPr>
        <xdr:cNvSpPr/>
      </xdr:nvSpPr>
      <xdr:spPr>
        <a:xfrm>
          <a:off x="1848360" y="1045202"/>
          <a:ext cx="1170707" cy="3655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88DDFD9-5E3D-4066-ABB0-34D63E906B03}" type="TxLink">
            <a:rPr lang="en-US" sz="2000" b="1" i="0" u="none" strike="noStrike">
              <a:solidFill>
                <a:schemeClr val="bg1"/>
              </a:solidFill>
              <a:latin typeface="Calibri"/>
              <a:ea typeface="Calibri"/>
              <a:cs typeface="Calibri"/>
            </a:rPr>
            <a:pPr algn="l"/>
            <a:t> $35,249 </a:t>
          </a:fld>
          <a:endParaRPr lang="en-US" sz="2000" b="1">
            <a:solidFill>
              <a:schemeClr val="bg1"/>
            </a:solidFill>
          </a:endParaRPr>
        </a:p>
      </xdr:txBody>
    </xdr:sp>
    <xdr:clientData/>
  </xdr:twoCellAnchor>
  <xdr:twoCellAnchor>
    <xdr:from>
      <xdr:col>4</xdr:col>
      <xdr:colOff>33416</xdr:colOff>
      <xdr:row>6</xdr:row>
      <xdr:rowOff>142764</xdr:rowOff>
    </xdr:from>
    <xdr:to>
      <xdr:col>5</xdr:col>
      <xdr:colOff>592631</xdr:colOff>
      <xdr:row>8</xdr:row>
      <xdr:rowOff>49792</xdr:rowOff>
    </xdr:to>
    <xdr:sp macro="" textlink="">
      <xdr:nvSpPr>
        <xdr:cNvPr id="48" name="TextBox 47">
          <a:extLst>
            <a:ext uri="{FF2B5EF4-FFF2-40B4-BE49-F238E27FC236}">
              <a16:creationId xmlns:a16="http://schemas.microsoft.com/office/drawing/2014/main" id="{B21C5B4A-AF07-48A0-9970-1B4F25EA7D19}"/>
            </a:ext>
          </a:extLst>
        </xdr:cNvPr>
        <xdr:cNvSpPr txBox="1"/>
      </xdr:nvSpPr>
      <xdr:spPr>
        <a:xfrm>
          <a:off x="1862216" y="859940"/>
          <a:ext cx="1168815" cy="265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chemeClr val="bg1"/>
              </a:solidFill>
            </a:rPr>
            <a:t>Available Balance</a:t>
          </a:r>
        </a:p>
      </xdr:txBody>
    </xdr:sp>
    <xdr:clientData/>
  </xdr:twoCellAnchor>
  <xdr:twoCellAnchor>
    <xdr:from>
      <xdr:col>4</xdr:col>
      <xdr:colOff>55419</xdr:colOff>
      <xdr:row>13</xdr:row>
      <xdr:rowOff>34635</xdr:rowOff>
    </xdr:from>
    <xdr:to>
      <xdr:col>7</xdr:col>
      <xdr:colOff>533400</xdr:colOff>
      <xdr:row>15</xdr:row>
      <xdr:rowOff>41564</xdr:rowOff>
    </xdr:to>
    <xdr:sp macro="" textlink="CardNumber">
      <xdr:nvSpPr>
        <xdr:cNvPr id="49" name="Rectangle 48">
          <a:extLst>
            <a:ext uri="{FF2B5EF4-FFF2-40B4-BE49-F238E27FC236}">
              <a16:creationId xmlns:a16="http://schemas.microsoft.com/office/drawing/2014/main" id="{1049C857-C03F-47DB-9B1F-51FC7810A4EB}"/>
            </a:ext>
          </a:extLst>
        </xdr:cNvPr>
        <xdr:cNvSpPr/>
      </xdr:nvSpPr>
      <xdr:spPr>
        <a:xfrm>
          <a:off x="1884219" y="2006870"/>
          <a:ext cx="2306781" cy="3655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012BF7C-F27D-41DD-BD21-64EE7EF4583F}" type="TxLink">
            <a:rPr lang="en-US" sz="1400" b="0" i="0" u="none" strike="noStrike">
              <a:solidFill>
                <a:schemeClr val="bg1"/>
              </a:solidFill>
              <a:latin typeface="Bahnschrift"/>
              <a:ea typeface="Calibri"/>
              <a:cs typeface="Calibri"/>
            </a:rPr>
            <a:pPr algn="l"/>
            <a:t>**** **** **** 0000</a:t>
          </a:fld>
          <a:endParaRPr lang="en-US" sz="1400" b="1">
            <a:solidFill>
              <a:schemeClr val="bg1"/>
            </a:solidFill>
          </a:endParaRPr>
        </a:p>
      </xdr:txBody>
    </xdr:sp>
    <xdr:clientData/>
  </xdr:twoCellAnchor>
  <xdr:twoCellAnchor>
    <xdr:from>
      <xdr:col>7</xdr:col>
      <xdr:colOff>491838</xdr:colOff>
      <xdr:row>13</xdr:row>
      <xdr:rowOff>34635</xdr:rowOff>
    </xdr:from>
    <xdr:to>
      <xdr:col>8</xdr:col>
      <xdr:colOff>561110</xdr:colOff>
      <xdr:row>15</xdr:row>
      <xdr:rowOff>41564</xdr:rowOff>
    </xdr:to>
    <xdr:sp macro="" textlink="ValidThru">
      <xdr:nvSpPr>
        <xdr:cNvPr id="50" name="Rectangle 49">
          <a:extLst>
            <a:ext uri="{FF2B5EF4-FFF2-40B4-BE49-F238E27FC236}">
              <a16:creationId xmlns:a16="http://schemas.microsoft.com/office/drawing/2014/main" id="{D2793B06-40D5-4C85-A9B4-EBD9A5E35AA7}"/>
            </a:ext>
          </a:extLst>
        </xdr:cNvPr>
        <xdr:cNvSpPr/>
      </xdr:nvSpPr>
      <xdr:spPr>
        <a:xfrm>
          <a:off x="4149438" y="2006870"/>
          <a:ext cx="678872" cy="3655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11/27</a:t>
          </a:r>
        </a:p>
      </xdr:txBody>
    </xdr:sp>
    <xdr:clientData/>
  </xdr:twoCellAnchor>
  <xdr:twoCellAnchor>
    <xdr:from>
      <xdr:col>13</xdr:col>
      <xdr:colOff>116226</xdr:colOff>
      <xdr:row>9</xdr:row>
      <xdr:rowOff>6926</xdr:rowOff>
    </xdr:from>
    <xdr:to>
      <xdr:col>14</xdr:col>
      <xdr:colOff>483370</xdr:colOff>
      <xdr:row>11</xdr:row>
      <xdr:rowOff>6927</xdr:rowOff>
    </xdr:to>
    <xdr:sp macro="" textlink="Rent">
      <xdr:nvSpPr>
        <xdr:cNvPr id="51" name="Rectangle 50">
          <a:extLst>
            <a:ext uri="{FF2B5EF4-FFF2-40B4-BE49-F238E27FC236}">
              <a16:creationId xmlns:a16="http://schemas.microsoft.com/office/drawing/2014/main" id="{8324500B-5041-4B04-A60D-431F15419D54}"/>
            </a:ext>
          </a:extLst>
        </xdr:cNvPr>
        <xdr:cNvSpPr/>
      </xdr:nvSpPr>
      <xdr:spPr>
        <a:xfrm>
          <a:off x="7397559" y="129103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51CF736-0CA7-4746-AABA-5D7A52E86CDF}" type="TxLink">
            <a:rPr lang="en-US" sz="1400" b="1" i="0" u="none" strike="noStrike">
              <a:solidFill>
                <a:schemeClr val="bg1"/>
              </a:solidFill>
              <a:latin typeface="Calibri"/>
              <a:ea typeface="Calibri"/>
              <a:cs typeface="Calibri"/>
            </a:rPr>
            <a:pPr algn="l"/>
            <a:t> $9,000 </a:t>
          </a:fld>
          <a:endParaRPr lang="en-US" sz="1400" b="1">
            <a:solidFill>
              <a:schemeClr val="bg1"/>
            </a:solidFill>
          </a:endParaRPr>
        </a:p>
      </xdr:txBody>
    </xdr:sp>
    <xdr:clientData/>
  </xdr:twoCellAnchor>
  <xdr:twoCellAnchor>
    <xdr:from>
      <xdr:col>10</xdr:col>
      <xdr:colOff>193964</xdr:colOff>
      <xdr:row>11</xdr:row>
      <xdr:rowOff>96981</xdr:rowOff>
    </xdr:from>
    <xdr:to>
      <xdr:col>12</xdr:col>
      <xdr:colOff>145472</xdr:colOff>
      <xdr:row>16</xdr:row>
      <xdr:rowOff>62345</xdr:rowOff>
    </xdr:to>
    <xdr:graphicFrame macro="">
      <xdr:nvGraphicFramePr>
        <xdr:cNvPr id="53" name="Chart 52">
          <a:extLst>
            <a:ext uri="{FF2B5EF4-FFF2-40B4-BE49-F238E27FC236}">
              <a16:creationId xmlns:a16="http://schemas.microsoft.com/office/drawing/2014/main" id="{848CC06A-54FD-45F8-92F2-6C928EC09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76973</xdr:colOff>
      <xdr:row>25</xdr:row>
      <xdr:rowOff>113030</xdr:rowOff>
    </xdr:from>
    <xdr:to>
      <xdr:col>9</xdr:col>
      <xdr:colOff>533400</xdr:colOff>
      <xdr:row>26</xdr:row>
      <xdr:rowOff>172946</xdr:rowOff>
    </xdr:to>
    <xdr:sp macro="" textlink="">
      <xdr:nvSpPr>
        <xdr:cNvPr id="54" name="TextBox 53">
          <a:extLst>
            <a:ext uri="{FF2B5EF4-FFF2-40B4-BE49-F238E27FC236}">
              <a16:creationId xmlns:a16="http://schemas.microsoft.com/office/drawing/2014/main" id="{C110F3F2-612E-4E0D-ADA3-C7E80A23DB3E}"/>
            </a:ext>
          </a:extLst>
        </xdr:cNvPr>
        <xdr:cNvSpPr txBox="1"/>
      </xdr:nvSpPr>
      <xdr:spPr>
        <a:xfrm>
          <a:off x="4344173" y="4255539"/>
          <a:ext cx="1066027" cy="24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50" baseline="0">
              <a:solidFill>
                <a:srgbClr val="F3BC0D"/>
              </a:solidFill>
            </a:rPr>
            <a:t>Max Spending</a:t>
          </a:r>
          <a:endParaRPr lang="en-US" sz="1050">
            <a:solidFill>
              <a:srgbClr val="F3BC0D"/>
            </a:solidFill>
          </a:endParaRPr>
        </a:p>
      </xdr:txBody>
    </xdr:sp>
    <xdr:clientData/>
  </xdr:twoCellAnchor>
  <xdr:twoCellAnchor>
    <xdr:from>
      <xdr:col>9</xdr:col>
      <xdr:colOff>437191</xdr:colOff>
      <xdr:row>25</xdr:row>
      <xdr:rowOff>113030</xdr:rowOff>
    </xdr:from>
    <xdr:to>
      <xdr:col>11</xdr:col>
      <xdr:colOff>124691</xdr:colOff>
      <xdr:row>26</xdr:row>
      <xdr:rowOff>172946</xdr:rowOff>
    </xdr:to>
    <xdr:sp macro="" textlink="">
      <xdr:nvSpPr>
        <xdr:cNvPr id="55" name="TextBox 54">
          <a:extLst>
            <a:ext uri="{FF2B5EF4-FFF2-40B4-BE49-F238E27FC236}">
              <a16:creationId xmlns:a16="http://schemas.microsoft.com/office/drawing/2014/main" id="{FF492D4A-6282-4A06-B3AF-A6BF7D8ADC3C}"/>
            </a:ext>
          </a:extLst>
        </xdr:cNvPr>
        <xdr:cNvSpPr txBox="1"/>
      </xdr:nvSpPr>
      <xdr:spPr>
        <a:xfrm>
          <a:off x="5313991" y="4255539"/>
          <a:ext cx="906700" cy="24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US" sz="1050" baseline="0">
              <a:solidFill>
                <a:srgbClr val="F3BC0D"/>
              </a:solidFill>
            </a:rPr>
            <a:t>Max Income</a:t>
          </a:r>
          <a:endParaRPr lang="en-US" sz="1050">
            <a:solidFill>
              <a:srgbClr val="F3BC0D"/>
            </a:solidFill>
          </a:endParaRPr>
        </a:p>
      </xdr:txBody>
    </xdr:sp>
    <xdr:clientData/>
  </xdr:twoCellAnchor>
  <xdr:twoCellAnchor>
    <xdr:from>
      <xdr:col>8</xdr:col>
      <xdr:colOff>228601</xdr:colOff>
      <xdr:row>24</xdr:row>
      <xdr:rowOff>62345</xdr:rowOff>
    </xdr:from>
    <xdr:to>
      <xdr:col>9</xdr:col>
      <xdr:colOff>311728</xdr:colOff>
      <xdr:row>26</xdr:row>
      <xdr:rowOff>62346</xdr:rowOff>
    </xdr:to>
    <xdr:sp macro="" textlink="MaxSpending">
      <xdr:nvSpPr>
        <xdr:cNvPr id="56" name="Rectangle 55">
          <a:extLst>
            <a:ext uri="{FF2B5EF4-FFF2-40B4-BE49-F238E27FC236}">
              <a16:creationId xmlns:a16="http://schemas.microsoft.com/office/drawing/2014/main" id="{7F1E9193-446D-4F0F-89F7-B709237A70D2}"/>
            </a:ext>
          </a:extLst>
        </xdr:cNvPr>
        <xdr:cNvSpPr/>
      </xdr:nvSpPr>
      <xdr:spPr>
        <a:xfrm>
          <a:off x="4495801" y="4024745"/>
          <a:ext cx="692727"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53AE324-BDE4-4832-BCB9-AF91518A8C9B}" type="TxLink">
            <a:rPr lang="en-US" sz="1600" b="1" i="0" u="none" strike="noStrike">
              <a:solidFill>
                <a:schemeClr val="bg1"/>
              </a:solidFill>
              <a:latin typeface="Calibri"/>
              <a:ea typeface="Calibri"/>
              <a:cs typeface="Calibri"/>
            </a:rPr>
            <a:pPr algn="l"/>
            <a:t> $900 </a:t>
          </a:fld>
          <a:endParaRPr lang="en-US" sz="1600" b="1">
            <a:solidFill>
              <a:schemeClr val="bg1"/>
            </a:solidFill>
          </a:endParaRPr>
        </a:p>
      </xdr:txBody>
    </xdr:sp>
    <xdr:clientData/>
  </xdr:twoCellAnchor>
  <xdr:twoCellAnchor>
    <xdr:from>
      <xdr:col>9</xdr:col>
      <xdr:colOff>436418</xdr:colOff>
      <xdr:row>24</xdr:row>
      <xdr:rowOff>62345</xdr:rowOff>
    </xdr:from>
    <xdr:to>
      <xdr:col>11</xdr:col>
      <xdr:colOff>34636</xdr:colOff>
      <xdr:row>26</xdr:row>
      <xdr:rowOff>62346</xdr:rowOff>
    </xdr:to>
    <xdr:sp macro="" textlink="MaxIncome">
      <xdr:nvSpPr>
        <xdr:cNvPr id="57" name="Rectangle 56">
          <a:extLst>
            <a:ext uri="{FF2B5EF4-FFF2-40B4-BE49-F238E27FC236}">
              <a16:creationId xmlns:a16="http://schemas.microsoft.com/office/drawing/2014/main" id="{E8A7D8A1-1FD3-4694-A02E-4FBCC3937B31}"/>
            </a:ext>
          </a:extLst>
        </xdr:cNvPr>
        <xdr:cNvSpPr/>
      </xdr:nvSpPr>
      <xdr:spPr>
        <a:xfrm>
          <a:off x="5313218" y="4024745"/>
          <a:ext cx="817418" cy="3602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D3999CD-9CA5-49F9-924C-FF70A809AE6E}" type="TxLink">
            <a:rPr lang="en-US" sz="1600" b="1" i="0" u="none" strike="noStrike">
              <a:solidFill>
                <a:schemeClr val="bg1"/>
              </a:solidFill>
              <a:latin typeface="Calibri"/>
              <a:ea typeface="Calibri"/>
              <a:cs typeface="Calibri"/>
            </a:rPr>
            <a:pPr algn="l"/>
            <a:t> $5,000 </a:t>
          </a:fld>
          <a:endParaRPr lang="en-US" sz="1600" b="1">
            <a:solidFill>
              <a:schemeClr val="bg1"/>
            </a:solidFill>
          </a:endParaRPr>
        </a:p>
      </xdr:txBody>
    </xdr:sp>
    <xdr:clientData/>
  </xdr:twoCellAnchor>
  <xdr:twoCellAnchor>
    <xdr:from>
      <xdr:col>6</xdr:col>
      <xdr:colOff>271728</xdr:colOff>
      <xdr:row>18</xdr:row>
      <xdr:rowOff>73408</xdr:rowOff>
    </xdr:from>
    <xdr:to>
      <xdr:col>7</xdr:col>
      <xdr:colOff>478317</xdr:colOff>
      <xdr:row>19</xdr:row>
      <xdr:rowOff>122905</xdr:rowOff>
    </xdr:to>
    <xdr:sp macro="" textlink="DataWithDecision">
      <xdr:nvSpPr>
        <xdr:cNvPr id="58" name="Rectangle 57">
          <a:extLst>
            <a:ext uri="{FF2B5EF4-FFF2-40B4-BE49-F238E27FC236}">
              <a16:creationId xmlns:a16="http://schemas.microsoft.com/office/drawing/2014/main" id="{7E9212C3-5295-4989-9B92-F9370EDB4B03}"/>
            </a:ext>
          </a:extLst>
        </xdr:cNvPr>
        <xdr:cNvSpPr/>
      </xdr:nvSpPr>
      <xdr:spPr>
        <a:xfrm>
          <a:off x="3313583" y="3023085"/>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E2ACC9D-AE0D-46AF-869C-933AB97C8391}" type="TxLink">
            <a:rPr lang="en-US" sz="1100" b="1" i="0" u="none" strike="noStrike">
              <a:solidFill>
                <a:schemeClr val="bg1"/>
              </a:solidFill>
              <a:latin typeface="Calibri"/>
              <a:ea typeface="Calibri"/>
              <a:cs typeface="Calibri"/>
            </a:rPr>
            <a:pPr algn="l"/>
            <a:t> $50,000 </a:t>
          </a:fld>
          <a:endParaRPr lang="en-US" sz="1600" b="1">
            <a:solidFill>
              <a:schemeClr val="bg1"/>
            </a:solidFill>
          </a:endParaRPr>
        </a:p>
      </xdr:txBody>
    </xdr:sp>
    <xdr:clientData/>
  </xdr:twoCellAnchor>
  <xdr:twoCellAnchor>
    <xdr:from>
      <xdr:col>6</xdr:col>
      <xdr:colOff>271728</xdr:colOff>
      <xdr:row>19</xdr:row>
      <xdr:rowOff>176646</xdr:rowOff>
    </xdr:from>
    <xdr:to>
      <xdr:col>7</xdr:col>
      <xdr:colOff>478317</xdr:colOff>
      <xdr:row>21</xdr:row>
      <xdr:rowOff>41788</xdr:rowOff>
    </xdr:to>
    <xdr:sp macro="" textlink="YouTube">
      <xdr:nvSpPr>
        <xdr:cNvPr id="59" name="Rectangle 58">
          <a:extLst>
            <a:ext uri="{FF2B5EF4-FFF2-40B4-BE49-F238E27FC236}">
              <a16:creationId xmlns:a16="http://schemas.microsoft.com/office/drawing/2014/main" id="{09EE9962-36D8-4DA0-A432-343AA6C58C7E}"/>
            </a:ext>
          </a:extLst>
        </xdr:cNvPr>
        <xdr:cNvSpPr/>
      </xdr:nvSpPr>
      <xdr:spPr>
        <a:xfrm>
          <a:off x="3313583" y="3310678"/>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C52A37B-E3BE-45C6-B52E-E2ABECD57F66}" type="TxLink">
            <a:rPr lang="en-US" sz="1100" b="1" i="0" u="none" strike="noStrike">
              <a:solidFill>
                <a:schemeClr val="bg1"/>
              </a:solidFill>
              <a:latin typeface="Calibri"/>
              <a:ea typeface="Calibri"/>
              <a:cs typeface="Calibri"/>
            </a:rPr>
            <a:pPr algn="l"/>
            <a:t> $10,940 </a:t>
          </a:fld>
          <a:endParaRPr lang="en-US" sz="1600" b="1">
            <a:solidFill>
              <a:schemeClr val="bg1"/>
            </a:solidFill>
          </a:endParaRPr>
        </a:p>
      </xdr:txBody>
    </xdr:sp>
    <xdr:clientData/>
  </xdr:twoCellAnchor>
  <xdr:twoCellAnchor>
    <xdr:from>
      <xdr:col>6</xdr:col>
      <xdr:colOff>271728</xdr:colOff>
      <xdr:row>21</xdr:row>
      <xdr:rowOff>95529</xdr:rowOff>
    </xdr:from>
    <xdr:to>
      <xdr:col>7</xdr:col>
      <xdr:colOff>478317</xdr:colOff>
      <xdr:row>22</xdr:row>
      <xdr:rowOff>145026</xdr:rowOff>
    </xdr:to>
    <xdr:sp macro="" textlink="Teachable">
      <xdr:nvSpPr>
        <xdr:cNvPr id="60" name="Rectangle 59">
          <a:extLst>
            <a:ext uri="{FF2B5EF4-FFF2-40B4-BE49-F238E27FC236}">
              <a16:creationId xmlns:a16="http://schemas.microsoft.com/office/drawing/2014/main" id="{D013193E-9B3F-4F69-8311-3E18CD7BEE95}"/>
            </a:ext>
          </a:extLst>
        </xdr:cNvPr>
        <xdr:cNvSpPr/>
      </xdr:nvSpPr>
      <xdr:spPr>
        <a:xfrm>
          <a:off x="3313583" y="3598271"/>
          <a:ext cx="814960" cy="2338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8C2D822-FEF9-424F-99FF-8B6FEAAEA555}" type="TxLink">
            <a:rPr lang="en-US" sz="1100" b="1" i="0" u="none" strike="noStrike">
              <a:solidFill>
                <a:schemeClr val="bg1"/>
              </a:solidFill>
              <a:latin typeface="Calibri"/>
              <a:ea typeface="Calibri"/>
              <a:cs typeface="Calibri"/>
            </a:rPr>
            <a:pPr algn="l"/>
            <a:t> $4,500 </a:t>
          </a:fld>
          <a:endParaRPr lang="en-US" sz="1600" b="1">
            <a:solidFill>
              <a:schemeClr val="bg1"/>
            </a:solidFill>
          </a:endParaRPr>
        </a:p>
      </xdr:txBody>
    </xdr:sp>
    <xdr:clientData/>
  </xdr:twoCellAnchor>
  <xdr:twoCellAnchor>
    <xdr:from>
      <xdr:col>7</xdr:col>
      <xdr:colOff>525939</xdr:colOff>
      <xdr:row>16</xdr:row>
      <xdr:rowOff>42097</xdr:rowOff>
    </xdr:from>
    <xdr:to>
      <xdr:col>11</xdr:col>
      <xdr:colOff>412792</xdr:colOff>
      <xdr:row>24</xdr:row>
      <xdr:rowOff>49627</xdr:rowOff>
    </xdr:to>
    <xdr:graphicFrame macro="">
      <xdr:nvGraphicFramePr>
        <xdr:cNvPr id="61" name="Chart 60">
          <a:extLst>
            <a:ext uri="{FF2B5EF4-FFF2-40B4-BE49-F238E27FC236}">
              <a16:creationId xmlns:a16="http://schemas.microsoft.com/office/drawing/2014/main" id="{F6B7992A-094D-4520-A593-33FC20B69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108242</xdr:colOff>
      <xdr:row>19</xdr:row>
      <xdr:rowOff>105158</xdr:rowOff>
    </xdr:from>
    <xdr:to>
      <xdr:col>10</xdr:col>
      <xdr:colOff>312210</xdr:colOff>
      <xdr:row>21</xdr:row>
      <xdr:rowOff>10583</xdr:rowOff>
    </xdr:to>
    <xdr:sp macro="" textlink="Income">
      <xdr:nvSpPr>
        <xdr:cNvPr id="63" name="Rectangle 62">
          <a:extLst>
            <a:ext uri="{FF2B5EF4-FFF2-40B4-BE49-F238E27FC236}">
              <a16:creationId xmlns:a16="http://schemas.microsoft.com/office/drawing/2014/main" id="{36ACEC54-3DA9-4A19-A98F-91002F17CCFD}"/>
            </a:ext>
          </a:extLst>
        </xdr:cNvPr>
        <xdr:cNvSpPr/>
      </xdr:nvSpPr>
      <xdr:spPr>
        <a:xfrm>
          <a:off x="4976575" y="3253700"/>
          <a:ext cx="812510" cy="2758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497EC1-A0D6-463A-84A8-145D9CE6DC2B}" type="TxLink">
            <a:rPr lang="en-US" sz="1100" b="1" i="0" u="none" strike="noStrike">
              <a:solidFill>
                <a:schemeClr val="bg1"/>
              </a:solidFill>
              <a:latin typeface="Calibri"/>
              <a:ea typeface="Calibri"/>
              <a:cs typeface="Calibri"/>
            </a:rPr>
            <a:pPr algn="l"/>
            <a:t> $65,440 </a:t>
          </a:fld>
          <a:endParaRPr lang="en-US" sz="1100" b="1">
            <a:solidFill>
              <a:schemeClr val="bg1"/>
            </a:solidFill>
          </a:endParaRPr>
        </a:p>
      </xdr:txBody>
    </xdr:sp>
    <xdr:clientData/>
  </xdr:twoCellAnchor>
  <xdr:twoCellAnchor>
    <xdr:from>
      <xdr:col>13</xdr:col>
      <xdr:colOff>116226</xdr:colOff>
      <xdr:row>11</xdr:row>
      <xdr:rowOff>173597</xdr:rowOff>
    </xdr:from>
    <xdr:to>
      <xdr:col>14</xdr:col>
      <xdr:colOff>483370</xdr:colOff>
      <xdr:row>13</xdr:row>
      <xdr:rowOff>173598</xdr:rowOff>
    </xdr:to>
    <xdr:sp macro="" textlink="Groceries">
      <xdr:nvSpPr>
        <xdr:cNvPr id="65" name="Rectangle 64">
          <a:extLst>
            <a:ext uri="{FF2B5EF4-FFF2-40B4-BE49-F238E27FC236}">
              <a16:creationId xmlns:a16="http://schemas.microsoft.com/office/drawing/2014/main" id="{8CBB2956-545D-42DD-9436-81BEE32C5389}"/>
            </a:ext>
          </a:extLst>
        </xdr:cNvPr>
        <xdr:cNvSpPr/>
      </xdr:nvSpPr>
      <xdr:spPr>
        <a:xfrm>
          <a:off x="7397559" y="182459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A48BDE-FDFC-488C-8C55-BC74133F1304}" type="TxLink">
            <a:rPr lang="en-US" sz="1400" b="1" i="0" u="none" strike="noStrike">
              <a:solidFill>
                <a:schemeClr val="bg1"/>
              </a:solidFill>
              <a:latin typeface="Calibri"/>
              <a:ea typeface="Calibri"/>
              <a:cs typeface="Calibri"/>
            </a:rPr>
            <a:pPr algn="l"/>
            <a:t> $6,454 </a:t>
          </a:fld>
          <a:endParaRPr lang="en-US" sz="1400" b="1">
            <a:solidFill>
              <a:schemeClr val="bg1"/>
            </a:solidFill>
          </a:endParaRPr>
        </a:p>
      </xdr:txBody>
    </xdr:sp>
    <xdr:clientData/>
  </xdr:twoCellAnchor>
  <xdr:twoCellAnchor>
    <xdr:from>
      <xdr:col>13</xdr:col>
      <xdr:colOff>116226</xdr:colOff>
      <xdr:row>14</xdr:row>
      <xdr:rowOff>156824</xdr:rowOff>
    </xdr:from>
    <xdr:to>
      <xdr:col>14</xdr:col>
      <xdr:colOff>483370</xdr:colOff>
      <xdr:row>16</xdr:row>
      <xdr:rowOff>156825</xdr:rowOff>
    </xdr:to>
    <xdr:sp macro="" textlink="Clothes">
      <xdr:nvSpPr>
        <xdr:cNvPr id="66" name="Rectangle 65">
          <a:extLst>
            <a:ext uri="{FF2B5EF4-FFF2-40B4-BE49-F238E27FC236}">
              <a16:creationId xmlns:a16="http://schemas.microsoft.com/office/drawing/2014/main" id="{B74552B9-A350-4205-AEB7-7B1F566AFA06}"/>
            </a:ext>
          </a:extLst>
        </xdr:cNvPr>
        <xdr:cNvSpPr/>
      </xdr:nvSpPr>
      <xdr:spPr>
        <a:xfrm>
          <a:off x="7397559" y="235815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55D99DF-0579-4714-8943-65EF5E8AF6FF}" type="TxLink">
            <a:rPr lang="en-US" sz="1400" b="1" i="0" u="none" strike="noStrike">
              <a:solidFill>
                <a:schemeClr val="bg1"/>
              </a:solidFill>
              <a:latin typeface="Calibri"/>
              <a:ea typeface="Calibri"/>
              <a:cs typeface="Calibri"/>
            </a:rPr>
            <a:pPr algn="l"/>
            <a:t> $4,304 </a:t>
          </a:fld>
          <a:endParaRPr lang="en-US" sz="1400" b="1">
            <a:solidFill>
              <a:schemeClr val="bg1"/>
            </a:solidFill>
          </a:endParaRPr>
        </a:p>
      </xdr:txBody>
    </xdr:sp>
    <xdr:clientData/>
  </xdr:twoCellAnchor>
  <xdr:twoCellAnchor>
    <xdr:from>
      <xdr:col>13</xdr:col>
      <xdr:colOff>116226</xdr:colOff>
      <xdr:row>17</xdr:row>
      <xdr:rowOff>140050</xdr:rowOff>
    </xdr:from>
    <xdr:to>
      <xdr:col>14</xdr:col>
      <xdr:colOff>483370</xdr:colOff>
      <xdr:row>19</xdr:row>
      <xdr:rowOff>140051</xdr:rowOff>
    </xdr:to>
    <xdr:sp macro="" textlink="Entertainment">
      <xdr:nvSpPr>
        <xdr:cNvPr id="67" name="Rectangle 66">
          <a:extLst>
            <a:ext uri="{FF2B5EF4-FFF2-40B4-BE49-F238E27FC236}">
              <a16:creationId xmlns:a16="http://schemas.microsoft.com/office/drawing/2014/main" id="{037CDA3A-C555-46A5-9CBE-CF3C1FA3962C}"/>
            </a:ext>
          </a:extLst>
        </xdr:cNvPr>
        <xdr:cNvSpPr/>
      </xdr:nvSpPr>
      <xdr:spPr>
        <a:xfrm>
          <a:off x="7397559" y="2891717"/>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3F10769-1988-419D-9263-7813BD687BD2}" type="TxLink">
            <a:rPr lang="en-US" sz="1400" b="1" i="0" u="none" strike="noStrike">
              <a:solidFill>
                <a:schemeClr val="bg1"/>
              </a:solidFill>
              <a:latin typeface="Calibri"/>
              <a:ea typeface="Calibri"/>
              <a:cs typeface="Calibri"/>
            </a:rPr>
            <a:pPr algn="l"/>
            <a:t> $1,813 </a:t>
          </a:fld>
          <a:endParaRPr lang="en-US" sz="1400" b="1">
            <a:solidFill>
              <a:schemeClr val="bg1"/>
            </a:solidFill>
          </a:endParaRPr>
        </a:p>
      </xdr:txBody>
    </xdr:sp>
    <xdr:clientData/>
  </xdr:twoCellAnchor>
  <xdr:twoCellAnchor>
    <xdr:from>
      <xdr:col>13</xdr:col>
      <xdr:colOff>116226</xdr:colOff>
      <xdr:row>20</xdr:row>
      <xdr:rowOff>123278</xdr:rowOff>
    </xdr:from>
    <xdr:to>
      <xdr:col>14</xdr:col>
      <xdr:colOff>483370</xdr:colOff>
      <xdr:row>22</xdr:row>
      <xdr:rowOff>123279</xdr:rowOff>
    </xdr:to>
    <xdr:sp macro="" textlink="CashLoan">
      <xdr:nvSpPr>
        <xdr:cNvPr id="68" name="Rectangle 67">
          <a:extLst>
            <a:ext uri="{FF2B5EF4-FFF2-40B4-BE49-F238E27FC236}">
              <a16:creationId xmlns:a16="http://schemas.microsoft.com/office/drawing/2014/main" id="{205F7C08-776D-493B-9F8F-EE45401793C9}"/>
            </a:ext>
          </a:extLst>
        </xdr:cNvPr>
        <xdr:cNvSpPr/>
      </xdr:nvSpPr>
      <xdr:spPr>
        <a:xfrm>
          <a:off x="7397559" y="3425278"/>
          <a:ext cx="973922" cy="3668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C633142-BB9A-4899-85DA-5B66AA34BFFD}" type="TxLink">
            <a:rPr lang="en-US" sz="1400" b="1" i="0" u="none" strike="noStrike">
              <a:solidFill>
                <a:schemeClr val="bg1"/>
              </a:solidFill>
              <a:latin typeface="Calibri"/>
              <a:ea typeface="Calibri"/>
              <a:cs typeface="Calibri"/>
            </a:rPr>
            <a:pPr algn="l"/>
            <a:t> $1,500 </a:t>
          </a:fld>
          <a:endParaRPr lang="en-US" sz="1400" b="1">
            <a:solidFill>
              <a:schemeClr val="bg1"/>
            </a:solidFill>
          </a:endParaRPr>
        </a:p>
      </xdr:txBody>
    </xdr:sp>
    <xdr:clientData/>
  </xdr:twoCellAnchor>
  <xdr:twoCellAnchor editAs="oneCell">
    <xdr:from>
      <xdr:col>2</xdr:col>
      <xdr:colOff>351120</xdr:colOff>
      <xdr:row>12</xdr:row>
      <xdr:rowOff>171823</xdr:rowOff>
    </xdr:from>
    <xdr:to>
      <xdr:col>3</xdr:col>
      <xdr:colOff>403413</xdr:colOff>
      <xdr:row>28</xdr:row>
      <xdr:rowOff>7472</xdr:rowOff>
    </xdr:to>
    <mc:AlternateContent xmlns:mc="http://schemas.openxmlformats.org/markup-compatibility/2006" xmlns:a14="http://schemas.microsoft.com/office/drawing/2010/main">
      <mc:Choice Requires="a14">
        <xdr:graphicFrame macro="">
          <xdr:nvGraphicFramePr>
            <xdr:cNvPr id="71" name="Month Name 1">
              <a:extLst>
                <a:ext uri="{FF2B5EF4-FFF2-40B4-BE49-F238E27FC236}">
                  <a16:creationId xmlns:a16="http://schemas.microsoft.com/office/drawing/2014/main" id="{EE2FA219-2924-44EC-B5FD-0CA63506040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563393" y="2353914"/>
              <a:ext cx="658429" cy="2736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526144</xdr:colOff>
      <xdr:row>3</xdr:row>
      <xdr:rowOff>83645</xdr:rowOff>
    </xdr:from>
    <xdr:to>
      <xdr:col>8</xdr:col>
      <xdr:colOff>447524</xdr:colOff>
      <xdr:row>4</xdr:row>
      <xdr:rowOff>169968</xdr:rowOff>
    </xdr:to>
    <xdr:sp macro="" textlink="">
      <xdr:nvSpPr>
        <xdr:cNvPr id="73" name="TextBox 72">
          <a:extLst>
            <a:ext uri="{FF2B5EF4-FFF2-40B4-BE49-F238E27FC236}">
              <a16:creationId xmlns:a16="http://schemas.microsoft.com/office/drawing/2014/main" id="{1202EAE1-CD01-4E79-896C-783A20798913}"/>
            </a:ext>
          </a:extLst>
        </xdr:cNvPr>
        <xdr:cNvSpPr txBox="1"/>
      </xdr:nvSpPr>
      <xdr:spPr>
        <a:xfrm>
          <a:off x="1747763" y="265074"/>
          <a:ext cx="2975428" cy="26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D1DBE8"/>
              </a:solidFill>
            </a:rPr>
            <a:t>Personal</a:t>
          </a:r>
          <a:r>
            <a:rPr lang="en-US" sz="2000" b="1" baseline="0">
              <a:solidFill>
                <a:srgbClr val="D1DBE8"/>
              </a:solidFill>
            </a:rPr>
            <a:t> Finance </a:t>
          </a:r>
          <a:r>
            <a:rPr lang="en-US" sz="2000" b="1" baseline="0">
              <a:solidFill>
                <a:schemeClr val="accent4"/>
              </a:solidFill>
            </a:rPr>
            <a:t>Tracker</a:t>
          </a:r>
          <a:endParaRPr lang="en-US" sz="2000" b="1">
            <a:solidFill>
              <a:schemeClr val="accent4"/>
            </a:solidFill>
          </a:endParaRPr>
        </a:p>
      </xdr:txBody>
    </xdr:sp>
    <xdr:clientData/>
  </xdr:twoCellAnchor>
  <xdr:twoCellAnchor editAs="oneCell">
    <xdr:from>
      <xdr:col>2</xdr:col>
      <xdr:colOff>493708</xdr:colOff>
      <xdr:row>31</xdr:row>
      <xdr:rowOff>106003</xdr:rowOff>
    </xdr:from>
    <xdr:to>
      <xdr:col>3</xdr:col>
      <xdr:colOff>253238</xdr:colOff>
      <xdr:row>33</xdr:row>
      <xdr:rowOff>106671</xdr:rowOff>
    </xdr:to>
    <xdr:pic>
      <xdr:nvPicPr>
        <xdr:cNvPr id="4" name="Picture 3">
          <a:hlinkClick xmlns:r="http://schemas.openxmlformats.org/officeDocument/2006/relationships" r:id="rId21"/>
          <a:extLst>
            <a:ext uri="{FF2B5EF4-FFF2-40B4-BE49-F238E27FC236}">
              <a16:creationId xmlns:a16="http://schemas.microsoft.com/office/drawing/2014/main" id="{E0B6A6AF-DDAF-4761-BBB7-CE0BEF81197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flipH="1">
          <a:off x="1103308" y="5401903"/>
          <a:ext cx="369129" cy="366428"/>
        </a:xfrm>
        <a:prstGeom prst="rect">
          <a:avLst/>
        </a:prstGeom>
      </xdr:spPr>
    </xdr:pic>
    <xdr:clientData/>
  </xdr:twoCellAnchor>
  <xdr:twoCellAnchor editAs="oneCell">
    <xdr:from>
      <xdr:col>2</xdr:col>
      <xdr:colOff>493708</xdr:colOff>
      <xdr:row>28</xdr:row>
      <xdr:rowOff>167543</xdr:rowOff>
    </xdr:from>
    <xdr:to>
      <xdr:col>3</xdr:col>
      <xdr:colOff>251798</xdr:colOff>
      <xdr:row>30</xdr:row>
      <xdr:rowOff>166771</xdr:rowOff>
    </xdr:to>
    <xdr:pic>
      <xdr:nvPicPr>
        <xdr:cNvPr id="5" name="Picture 4">
          <a:hlinkClick xmlns:r="http://schemas.openxmlformats.org/officeDocument/2006/relationships" r:id="rId23"/>
          <a:extLst>
            <a:ext uri="{FF2B5EF4-FFF2-40B4-BE49-F238E27FC236}">
              <a16:creationId xmlns:a16="http://schemas.microsoft.com/office/drawing/2014/main" id="{B9553AC6-C501-40A5-8CDE-49702A2FCAE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103308" y="4914803"/>
          <a:ext cx="367689" cy="364989"/>
        </a:xfrm>
        <a:prstGeom prst="rect">
          <a:avLst/>
        </a:prstGeom>
      </xdr:spPr>
    </xdr:pic>
    <xdr:clientData/>
  </xdr:twoCellAnchor>
  <xdr:twoCellAnchor editAs="oneCell">
    <xdr:from>
      <xdr:col>4</xdr:col>
      <xdr:colOff>178127</xdr:colOff>
      <xdr:row>10</xdr:row>
      <xdr:rowOff>107574</xdr:rowOff>
    </xdr:from>
    <xdr:to>
      <xdr:col>4</xdr:col>
      <xdr:colOff>498166</xdr:colOff>
      <xdr:row>12</xdr:row>
      <xdr:rowOff>69025</xdr:rowOff>
    </xdr:to>
    <xdr:pic>
      <xdr:nvPicPr>
        <xdr:cNvPr id="72" name="Picture 71">
          <a:extLst>
            <a:ext uri="{FF2B5EF4-FFF2-40B4-BE49-F238E27FC236}">
              <a16:creationId xmlns:a16="http://schemas.microsoft.com/office/drawing/2014/main" id="{45F0E4B0-56EB-4350-96B9-FBB5BDE2EE3D}"/>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006927" y="1541927"/>
          <a:ext cx="320039" cy="320039"/>
        </a:xfrm>
        <a:prstGeom prst="rect">
          <a:avLst/>
        </a:prstGeom>
      </xdr:spPr>
    </xdr:pic>
    <xdr:clientData/>
  </xdr:twoCellAnchor>
  <xdr:twoCellAnchor>
    <xdr:from>
      <xdr:col>3</xdr:col>
      <xdr:colOff>541936</xdr:colOff>
      <xdr:row>26</xdr:row>
      <xdr:rowOff>143435</xdr:rowOff>
    </xdr:from>
    <xdr:to>
      <xdr:col>9</xdr:col>
      <xdr:colOff>331410</xdr:colOff>
      <xdr:row>33</xdr:row>
      <xdr:rowOff>59635</xdr:rowOff>
    </xdr:to>
    <xdr:graphicFrame macro="">
      <xdr:nvGraphicFramePr>
        <xdr:cNvPr id="62" name="Chart 61">
          <a:extLst>
            <a:ext uri="{FF2B5EF4-FFF2-40B4-BE49-F238E27FC236}">
              <a16:creationId xmlns:a16="http://schemas.microsoft.com/office/drawing/2014/main" id="{75E01309-1F81-4AD3-BBE2-DB32C4BE9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567301</xdr:colOff>
      <xdr:row>26</xdr:row>
      <xdr:rowOff>57156</xdr:rowOff>
    </xdr:from>
    <xdr:to>
      <xdr:col>15</xdr:col>
      <xdr:colOff>90223</xdr:colOff>
      <xdr:row>33</xdr:row>
      <xdr:rowOff>113101</xdr:rowOff>
    </xdr:to>
    <xdr:graphicFrame macro="">
      <xdr:nvGraphicFramePr>
        <xdr:cNvPr id="64" name="Chart 63">
          <a:extLst>
            <a:ext uri="{FF2B5EF4-FFF2-40B4-BE49-F238E27FC236}">
              <a16:creationId xmlns:a16="http://schemas.microsoft.com/office/drawing/2014/main" id="{5FB41752-34FA-4DD1-B8A9-13A763E70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116541</xdr:colOff>
      <xdr:row>6</xdr:row>
      <xdr:rowOff>0</xdr:rowOff>
    </xdr:from>
    <xdr:to>
      <xdr:col>12</xdr:col>
      <xdr:colOff>26894</xdr:colOff>
      <xdr:row>10</xdr:row>
      <xdr:rowOff>89646</xdr:rowOff>
    </xdr:to>
    <xdr:graphicFrame macro="">
      <xdr:nvGraphicFramePr>
        <xdr:cNvPr id="74" name="Chart 73">
          <a:extLst>
            <a:ext uri="{FF2B5EF4-FFF2-40B4-BE49-F238E27FC236}">
              <a16:creationId xmlns:a16="http://schemas.microsoft.com/office/drawing/2014/main" id="{B0288090-0240-4511-A070-066129D81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426720</xdr:colOff>
      <xdr:row>1</xdr:row>
      <xdr:rowOff>68580</xdr:rowOff>
    </xdr:from>
    <xdr:to>
      <xdr:col>12</xdr:col>
      <xdr:colOff>518160</xdr:colOff>
      <xdr:row>21</xdr:row>
      <xdr:rowOff>83820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426720" y="251460"/>
          <a:ext cx="8100060" cy="37871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129540</xdr:colOff>
      <xdr:row>4</xdr:row>
      <xdr:rowOff>106680</xdr:rowOff>
    </xdr:from>
    <xdr:to>
      <xdr:col>9</xdr:col>
      <xdr:colOff>489540</xdr:colOff>
      <xdr:row>6</xdr:row>
      <xdr:rowOff>100920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15940" y="952500"/>
          <a:ext cx="360000" cy="360000"/>
        </a:xfrm>
        <a:prstGeom prst="rect">
          <a:avLst/>
        </a:prstGeom>
      </xdr:spPr>
    </xdr:pic>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5</xdr:col>
      <xdr:colOff>403860</xdr:colOff>
      <xdr:row>4</xdr:row>
      <xdr:rowOff>22860</xdr:rowOff>
    </xdr:from>
    <xdr:to>
      <xdr:col>6</xdr:col>
      <xdr:colOff>228600</xdr:colOff>
      <xdr:row>6</xdr:row>
      <xdr:rowOff>15240</xdr:rowOff>
    </xdr:to>
    <xdr:sp macro="" textlink="">
      <xdr:nvSpPr>
        <xdr:cNvPr id="18" name="Rectangle: Rounded Corners 17">
          <a:extLst>
            <a:ext uri="{FF2B5EF4-FFF2-40B4-BE49-F238E27FC236}">
              <a16:creationId xmlns:a16="http://schemas.microsoft.com/office/drawing/2014/main" id="{C4B69F02-4704-48DF-1229-C133EE625127}"/>
            </a:ext>
          </a:extLst>
        </xdr:cNvPr>
        <xdr:cNvSpPr/>
      </xdr:nvSpPr>
      <xdr:spPr>
        <a:xfrm>
          <a:off x="3451860" y="868680"/>
          <a:ext cx="434340" cy="358140"/>
        </a:xfrm>
        <a:prstGeom prst="roundRect">
          <a:avLst/>
        </a:prstGeom>
        <a:solidFill>
          <a:srgbClr val="2525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213360</xdr:colOff>
      <xdr:row>4</xdr:row>
      <xdr:rowOff>30480</xdr:rowOff>
    </xdr:from>
    <xdr:to>
      <xdr:col>7</xdr:col>
      <xdr:colOff>38099</xdr:colOff>
      <xdr:row>6</xdr:row>
      <xdr:rowOff>99059</xdr:rowOff>
    </xdr:to>
    <xdr:pic>
      <xdr:nvPicPr>
        <xdr:cNvPr id="20" name="Picture 19">
          <a:extLst>
            <a:ext uri="{FF2B5EF4-FFF2-40B4-BE49-F238E27FC236}">
              <a16:creationId xmlns:a16="http://schemas.microsoft.com/office/drawing/2014/main" id="{723B0B5A-677A-2556-BAA3-B684D305CC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70960" y="876300"/>
          <a:ext cx="434339" cy="434339"/>
        </a:xfrm>
        <a:prstGeom prst="rect">
          <a:avLst/>
        </a:prstGeom>
      </xdr:spPr>
    </xdr:pic>
    <xdr:clientData/>
  </xdr:twoCellAnchor>
  <xdr:twoCellAnchor editAs="oneCell">
    <xdr:from>
      <xdr:col>6</xdr:col>
      <xdr:colOff>213360</xdr:colOff>
      <xdr:row>7</xdr:row>
      <xdr:rowOff>7574</xdr:rowOff>
    </xdr:from>
    <xdr:to>
      <xdr:col>7</xdr:col>
      <xdr:colOff>35760</xdr:colOff>
      <xdr:row>9</xdr:row>
      <xdr:rowOff>73814</xdr:rowOff>
    </xdr:to>
    <xdr:pic>
      <xdr:nvPicPr>
        <xdr:cNvPr id="22" name="Picture 21">
          <a:extLst>
            <a:ext uri="{FF2B5EF4-FFF2-40B4-BE49-F238E27FC236}">
              <a16:creationId xmlns:a16="http://schemas.microsoft.com/office/drawing/2014/main" id="{5F1F1735-6EFE-15C5-28FB-02AE6850B4D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70960" y="1402034"/>
          <a:ext cx="432000" cy="432000"/>
        </a:xfrm>
        <a:prstGeom prst="rect">
          <a:avLst/>
        </a:prstGeom>
      </xdr:spPr>
    </xdr:pic>
    <xdr:clientData/>
  </xdr:twoCellAnchor>
  <xdr:twoCellAnchor editAs="oneCell">
    <xdr:from>
      <xdr:col>6</xdr:col>
      <xdr:colOff>213360</xdr:colOff>
      <xdr:row>9</xdr:row>
      <xdr:rowOff>165209</xdr:rowOff>
    </xdr:from>
    <xdr:to>
      <xdr:col>7</xdr:col>
      <xdr:colOff>39360</xdr:colOff>
      <xdr:row>12</xdr:row>
      <xdr:rowOff>52169</xdr:rowOff>
    </xdr:to>
    <xdr:pic>
      <xdr:nvPicPr>
        <xdr:cNvPr id="24" name="Picture 23">
          <a:extLst>
            <a:ext uri="{FF2B5EF4-FFF2-40B4-BE49-F238E27FC236}">
              <a16:creationId xmlns:a16="http://schemas.microsoft.com/office/drawing/2014/main" id="{7116448B-BC45-2B16-2871-A03E3FE051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70960" y="1925429"/>
          <a:ext cx="435600" cy="435600"/>
        </a:xfrm>
        <a:prstGeom prst="rect">
          <a:avLst/>
        </a:prstGeom>
      </xdr:spPr>
    </xdr:pic>
    <xdr:clientData/>
  </xdr:twoCellAnchor>
  <xdr:twoCellAnchor editAs="oneCell">
    <xdr:from>
      <xdr:col>6</xdr:col>
      <xdr:colOff>213360</xdr:colOff>
      <xdr:row>12</xdr:row>
      <xdr:rowOff>143564</xdr:rowOff>
    </xdr:from>
    <xdr:to>
      <xdr:col>7</xdr:col>
      <xdr:colOff>39360</xdr:colOff>
      <xdr:row>15</xdr:row>
      <xdr:rowOff>30524</xdr:rowOff>
    </xdr:to>
    <xdr:pic>
      <xdr:nvPicPr>
        <xdr:cNvPr id="26" name="Picture 25">
          <a:extLst>
            <a:ext uri="{FF2B5EF4-FFF2-40B4-BE49-F238E27FC236}">
              <a16:creationId xmlns:a16="http://schemas.microsoft.com/office/drawing/2014/main" id="{9FF026F2-972A-050B-8209-C7698529F25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870960" y="2452424"/>
          <a:ext cx="435600" cy="435600"/>
        </a:xfrm>
        <a:prstGeom prst="rect">
          <a:avLst/>
        </a:prstGeom>
      </xdr:spPr>
    </xdr:pic>
    <xdr:clientData/>
  </xdr:twoCellAnchor>
  <xdr:twoCellAnchor editAs="oneCell">
    <xdr:from>
      <xdr:col>6</xdr:col>
      <xdr:colOff>213360</xdr:colOff>
      <xdr:row>15</xdr:row>
      <xdr:rowOff>121920</xdr:rowOff>
    </xdr:from>
    <xdr:to>
      <xdr:col>7</xdr:col>
      <xdr:colOff>39360</xdr:colOff>
      <xdr:row>18</xdr:row>
      <xdr:rowOff>8880</xdr:rowOff>
    </xdr:to>
    <xdr:pic>
      <xdr:nvPicPr>
        <xdr:cNvPr id="28" name="Picture 27">
          <a:extLst>
            <a:ext uri="{FF2B5EF4-FFF2-40B4-BE49-F238E27FC236}">
              <a16:creationId xmlns:a16="http://schemas.microsoft.com/office/drawing/2014/main" id="{5B4428C6-762E-658F-13F9-47CE58B62EF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70960" y="2979420"/>
          <a:ext cx="435600" cy="435600"/>
        </a:xfrm>
        <a:prstGeom prst="rect">
          <a:avLst/>
        </a:prstGeom>
      </xdr:spPr>
    </xdr:pic>
    <xdr:clientData/>
  </xdr:twoCellAnchor>
  <xdr:twoCellAnchor editAs="oneCell">
    <xdr:from>
      <xdr:col>7</xdr:col>
      <xdr:colOff>274320</xdr:colOff>
      <xdr:row>7</xdr:row>
      <xdr:rowOff>41951</xdr:rowOff>
    </xdr:from>
    <xdr:to>
      <xdr:col>8</xdr:col>
      <xdr:colOff>46320</xdr:colOff>
      <xdr:row>9</xdr:row>
      <xdr:rowOff>57791</xdr:rowOff>
    </xdr:to>
    <xdr:pic>
      <xdr:nvPicPr>
        <xdr:cNvPr id="46" name="Picture 45">
          <a:extLst>
            <a:ext uri="{FF2B5EF4-FFF2-40B4-BE49-F238E27FC236}">
              <a16:creationId xmlns:a16="http://schemas.microsoft.com/office/drawing/2014/main" id="{C88D9223-50D0-0A17-E848-3FB150F63C2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541520" y="1436411"/>
          <a:ext cx="381600" cy="381600"/>
        </a:xfrm>
        <a:prstGeom prst="rect">
          <a:avLst/>
        </a:prstGeom>
      </xdr:spPr>
    </xdr:pic>
    <xdr:clientData/>
  </xdr:twoCellAnchor>
  <xdr:twoCellAnchor editAs="oneCell">
    <xdr:from>
      <xdr:col>7</xdr:col>
      <xdr:colOff>274320</xdr:colOff>
      <xdr:row>9</xdr:row>
      <xdr:rowOff>160020</xdr:rowOff>
    </xdr:from>
    <xdr:to>
      <xdr:col>8</xdr:col>
      <xdr:colOff>46320</xdr:colOff>
      <xdr:row>11</xdr:row>
      <xdr:rowOff>175860</xdr:rowOff>
    </xdr:to>
    <xdr:pic>
      <xdr:nvPicPr>
        <xdr:cNvPr id="57" name="Picture 56">
          <a:extLst>
            <a:ext uri="{FF2B5EF4-FFF2-40B4-BE49-F238E27FC236}">
              <a16:creationId xmlns:a16="http://schemas.microsoft.com/office/drawing/2014/main" id="{B1FA2F11-F793-B827-FE81-7573B66594B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541520" y="1920240"/>
          <a:ext cx="381600" cy="381600"/>
        </a:xfrm>
        <a:prstGeom prst="rect">
          <a:avLst/>
        </a:prstGeom>
      </xdr:spPr>
    </xdr:pic>
    <xdr:clientData/>
  </xdr:twoCellAnchor>
  <xdr:twoCellAnchor editAs="oneCell">
    <xdr:from>
      <xdr:col>7</xdr:col>
      <xdr:colOff>274320</xdr:colOff>
      <xdr:row>4</xdr:row>
      <xdr:rowOff>106680</xdr:rowOff>
    </xdr:from>
    <xdr:to>
      <xdr:col>8</xdr:col>
      <xdr:colOff>46401</xdr:colOff>
      <xdr:row>6</xdr:row>
      <xdr:rowOff>122601</xdr:rowOff>
    </xdr:to>
    <xdr:pic>
      <xdr:nvPicPr>
        <xdr:cNvPr id="59" name="Picture 58">
          <a:extLst>
            <a:ext uri="{FF2B5EF4-FFF2-40B4-BE49-F238E27FC236}">
              <a16:creationId xmlns:a16="http://schemas.microsoft.com/office/drawing/2014/main" id="{BF6BCD54-317D-20D8-64A2-A11067C0C29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41520" y="952500"/>
          <a:ext cx="381681" cy="381681"/>
        </a:xfrm>
        <a:prstGeom prst="rect">
          <a:avLst/>
        </a:prstGeom>
      </xdr:spPr>
    </xdr:pic>
    <xdr:clientData/>
  </xdr:twoCellAnchor>
  <xdr:twoCellAnchor editAs="oneCell">
    <xdr:from>
      <xdr:col>8</xdr:col>
      <xdr:colOff>342900</xdr:colOff>
      <xdr:row>4</xdr:row>
      <xdr:rowOff>144780</xdr:rowOff>
    </xdr:from>
    <xdr:to>
      <xdr:col>9</xdr:col>
      <xdr:colOff>681</xdr:colOff>
      <xdr:row>6</xdr:row>
      <xdr:rowOff>46401</xdr:rowOff>
    </xdr:to>
    <xdr:pic>
      <xdr:nvPicPr>
        <xdr:cNvPr id="61" name="Picture 60">
          <a:extLst>
            <a:ext uri="{FF2B5EF4-FFF2-40B4-BE49-F238E27FC236}">
              <a16:creationId xmlns:a16="http://schemas.microsoft.com/office/drawing/2014/main" id="{742EA040-2B82-7DA8-F48C-4A28AC06D71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219700" y="990600"/>
          <a:ext cx="267381" cy="267381"/>
        </a:xfrm>
        <a:prstGeom prst="rect">
          <a:avLst/>
        </a:prstGeom>
      </xdr:spPr>
    </xdr:pic>
    <xdr:clientData/>
  </xdr:twoCellAnchor>
  <xdr:twoCellAnchor editAs="oneCell">
    <xdr:from>
      <xdr:col>8</xdr:col>
      <xdr:colOff>312420</xdr:colOff>
      <xdr:row>7</xdr:row>
      <xdr:rowOff>83820</xdr:rowOff>
    </xdr:from>
    <xdr:to>
      <xdr:col>9</xdr:col>
      <xdr:colOff>69261</xdr:colOff>
      <xdr:row>9</xdr:row>
      <xdr:rowOff>84501</xdr:rowOff>
    </xdr:to>
    <xdr:pic>
      <xdr:nvPicPr>
        <xdr:cNvPr id="63" name="Picture 62">
          <a:extLst>
            <a:ext uri="{FF2B5EF4-FFF2-40B4-BE49-F238E27FC236}">
              <a16:creationId xmlns:a16="http://schemas.microsoft.com/office/drawing/2014/main" id="{9871C067-3345-4068-BE3E-547A28266CB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189220" y="1478280"/>
          <a:ext cx="366441" cy="366441"/>
        </a:xfrm>
        <a:prstGeom prst="rect">
          <a:avLst/>
        </a:prstGeom>
      </xdr:spPr>
    </xdr:pic>
    <xdr:clientData/>
  </xdr:twoCellAnchor>
  <xdr:twoCellAnchor editAs="oneCell">
    <xdr:from>
      <xdr:col>10</xdr:col>
      <xdr:colOff>114981</xdr:colOff>
      <xdr:row>7</xdr:row>
      <xdr:rowOff>144780</xdr:rowOff>
    </xdr:from>
    <xdr:to>
      <xdr:col>10</xdr:col>
      <xdr:colOff>473802</xdr:colOff>
      <xdr:row>9</xdr:row>
      <xdr:rowOff>137841</xdr:rowOff>
    </xdr:to>
    <xdr:pic>
      <xdr:nvPicPr>
        <xdr:cNvPr id="21" name="Picture 20">
          <a:extLst>
            <a:ext uri="{FF2B5EF4-FFF2-40B4-BE49-F238E27FC236}">
              <a16:creationId xmlns:a16="http://schemas.microsoft.com/office/drawing/2014/main" id="{4E483A53-F5F5-36CD-EFB6-6A51AC0244A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6210981" y="1539240"/>
          <a:ext cx="358821" cy="358821"/>
        </a:xfrm>
        <a:prstGeom prst="rect">
          <a:avLst/>
        </a:prstGeom>
      </xdr:spPr>
    </xdr:pic>
    <xdr:clientData/>
  </xdr:twoCellAnchor>
  <xdr:twoCellAnchor editAs="oneCell">
    <xdr:from>
      <xdr:col>10</xdr:col>
      <xdr:colOff>114301</xdr:colOff>
      <xdr:row>4</xdr:row>
      <xdr:rowOff>99061</xdr:rowOff>
    </xdr:from>
    <xdr:to>
      <xdr:col>10</xdr:col>
      <xdr:colOff>480061</xdr:colOff>
      <xdr:row>6</xdr:row>
      <xdr:rowOff>99061</xdr:rowOff>
    </xdr:to>
    <xdr:pic>
      <xdr:nvPicPr>
        <xdr:cNvPr id="25" name="Picture 24">
          <a:extLst>
            <a:ext uri="{FF2B5EF4-FFF2-40B4-BE49-F238E27FC236}">
              <a16:creationId xmlns:a16="http://schemas.microsoft.com/office/drawing/2014/main" id="{C18C6DE1-B888-098F-22B6-4163B81754A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210301" y="944881"/>
          <a:ext cx="365760" cy="365760"/>
        </a:xfrm>
        <a:prstGeom prst="rect">
          <a:avLst/>
        </a:prstGeom>
      </xdr:spPr>
    </xdr:pic>
    <xdr:clientData/>
  </xdr:twoCellAnchor>
  <xdr:twoCellAnchor editAs="oneCell">
    <xdr:from>
      <xdr:col>17</xdr:col>
      <xdr:colOff>182880</xdr:colOff>
      <xdr:row>4</xdr:row>
      <xdr:rowOff>160020</xdr:rowOff>
    </xdr:from>
    <xdr:to>
      <xdr:col>21</xdr:col>
      <xdr:colOff>487680</xdr:colOff>
      <xdr:row>10</xdr:row>
      <xdr:rowOff>145390</xdr:rowOff>
    </xdr:to>
    <xdr:pic>
      <xdr:nvPicPr>
        <xdr:cNvPr id="5" name="Picture 4">
          <a:extLst>
            <a:ext uri="{FF2B5EF4-FFF2-40B4-BE49-F238E27FC236}">
              <a16:creationId xmlns:a16="http://schemas.microsoft.com/office/drawing/2014/main" id="{F434EFE0-1861-4F19-E3F7-A2CDC8616B7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658600" y="1005840"/>
          <a:ext cx="2743200" cy="1082650"/>
        </a:xfrm>
        <a:prstGeom prst="rect">
          <a:avLst/>
        </a:prstGeom>
        <a:effectLst>
          <a:outerShdw blurRad="50800" dist="50800" algn="ctr" rotWithShape="0">
            <a:srgbClr val="000000">
              <a:alpha val="43137"/>
            </a:srgbClr>
          </a:outerShdw>
        </a:effectLst>
      </xdr:spPr>
    </xdr:pic>
    <xdr:clientData/>
  </xdr:twoCellAnchor>
  <xdr:twoCellAnchor editAs="oneCell">
    <xdr:from>
      <xdr:col>8</xdr:col>
      <xdr:colOff>312420</xdr:colOff>
      <xdr:row>10</xdr:row>
      <xdr:rowOff>45720</xdr:rowOff>
    </xdr:from>
    <xdr:to>
      <xdr:col>8</xdr:col>
      <xdr:colOff>577596</xdr:colOff>
      <xdr:row>11</xdr:row>
      <xdr:rowOff>128016</xdr:rowOff>
    </xdr:to>
    <xdr:pic>
      <xdr:nvPicPr>
        <xdr:cNvPr id="8" name="Picture 7">
          <a:extLst>
            <a:ext uri="{FF2B5EF4-FFF2-40B4-BE49-F238E27FC236}">
              <a16:creationId xmlns:a16="http://schemas.microsoft.com/office/drawing/2014/main" id="{BEB15ADA-4F71-56DA-A7EE-E882EE73C3D8}"/>
            </a:ext>
          </a:extLst>
        </xdr:cNvPr>
        <xdr:cNvPicPr>
          <a:picLocks noChangeAspect="1"/>
        </xdr:cNvPicPr>
      </xdr:nvPicPr>
      <xdr:blipFill>
        <a:blip xmlns:r="http://schemas.openxmlformats.org/officeDocument/2006/relationships" r:embed="rId18"/>
        <a:stretch>
          <a:fillRect/>
        </a:stretch>
      </xdr:blipFill>
      <xdr:spPr>
        <a:xfrm>
          <a:off x="5189220" y="1988820"/>
          <a:ext cx="265176" cy="265176"/>
        </a:xfrm>
        <a:prstGeom prst="rect">
          <a:avLst/>
        </a:prstGeom>
        <a:solidFill>
          <a:schemeClr val="tx1">
            <a:lumMod val="85000"/>
            <a:lumOff val="15000"/>
          </a:schemeClr>
        </a:solid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236220</xdr:colOff>
      <xdr:row>2</xdr:row>
      <xdr:rowOff>171450</xdr:rowOff>
    </xdr:from>
    <xdr:to>
      <xdr:col>14</xdr:col>
      <xdr:colOff>480060</xdr:colOff>
      <xdr:row>14</xdr:row>
      <xdr:rowOff>0</xdr:rowOff>
    </xdr:to>
    <xdr:graphicFrame macro="">
      <xdr:nvGraphicFramePr>
        <xdr:cNvPr id="2" name="Chart 1">
          <a:extLst>
            <a:ext uri="{FF2B5EF4-FFF2-40B4-BE49-F238E27FC236}">
              <a16:creationId xmlns:a16="http://schemas.microsoft.com/office/drawing/2014/main" id="{15667956-EF75-ADD2-7A85-BC3D9DEA2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537410</xdr:colOff>
      <xdr:row>20</xdr:row>
      <xdr:rowOff>136357</xdr:rowOff>
    </xdr:from>
    <xdr:to>
      <xdr:col>15</xdr:col>
      <xdr:colOff>216569</xdr:colOff>
      <xdr:row>30</xdr:row>
      <xdr:rowOff>124326</xdr:rowOff>
    </xdr:to>
    <xdr:graphicFrame macro="">
      <xdr:nvGraphicFramePr>
        <xdr:cNvPr id="4" name="Chart 3">
          <a:extLst>
            <a:ext uri="{FF2B5EF4-FFF2-40B4-BE49-F238E27FC236}">
              <a16:creationId xmlns:a16="http://schemas.microsoft.com/office/drawing/2014/main" id="{E8A2017A-20E1-0490-C468-2D6E7FF8F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842209</xdr:colOff>
      <xdr:row>13</xdr:row>
      <xdr:rowOff>64167</xdr:rowOff>
    </xdr:from>
    <xdr:to>
      <xdr:col>6</xdr:col>
      <xdr:colOff>152399</xdr:colOff>
      <xdr:row>21</xdr:row>
      <xdr:rowOff>144379</xdr:rowOff>
    </xdr:to>
    <xdr:graphicFrame macro="">
      <xdr:nvGraphicFramePr>
        <xdr:cNvPr id="5" name="Chart 4">
          <a:extLst>
            <a:ext uri="{FF2B5EF4-FFF2-40B4-BE49-F238E27FC236}">
              <a16:creationId xmlns:a16="http://schemas.microsoft.com/office/drawing/2014/main" id="{B5B0102B-EDB5-0762-E011-DE776C48E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473242</xdr:colOff>
      <xdr:row>49</xdr:row>
      <xdr:rowOff>40106</xdr:rowOff>
    </xdr:from>
    <xdr:to>
      <xdr:col>6</xdr:col>
      <xdr:colOff>826168</xdr:colOff>
      <xdr:row>64</xdr:row>
      <xdr:rowOff>16043</xdr:rowOff>
    </xdr:to>
    <xdr:graphicFrame macro="">
      <xdr:nvGraphicFramePr>
        <xdr:cNvPr id="6" name="Chart 5">
          <a:extLst>
            <a:ext uri="{FF2B5EF4-FFF2-40B4-BE49-F238E27FC236}">
              <a16:creationId xmlns:a16="http://schemas.microsoft.com/office/drawing/2014/main" id="{95AE2067-0940-E7F0-2051-A58BD85B3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360948</xdr:colOff>
      <xdr:row>34</xdr:row>
      <xdr:rowOff>128337</xdr:rowOff>
    </xdr:from>
    <xdr:to>
      <xdr:col>14</xdr:col>
      <xdr:colOff>280738</xdr:colOff>
      <xdr:row>49</xdr:row>
      <xdr:rowOff>104274</xdr:rowOff>
    </xdr:to>
    <xdr:graphicFrame macro="">
      <xdr:nvGraphicFramePr>
        <xdr:cNvPr id="7" name="Chart 6">
          <a:extLst>
            <a:ext uri="{FF2B5EF4-FFF2-40B4-BE49-F238E27FC236}">
              <a16:creationId xmlns:a16="http://schemas.microsoft.com/office/drawing/2014/main" id="{8416C827-36BD-64C9-75A7-FF8F03669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254268</xdr:colOff>
      <xdr:row>2</xdr:row>
      <xdr:rowOff>28475</xdr:rowOff>
    </xdr:from>
    <xdr:to>
      <xdr:col>16</xdr:col>
      <xdr:colOff>505328</xdr:colOff>
      <xdr:row>16</xdr:row>
      <xdr:rowOff>144379</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A46BC7A9-F541-985A-B07A-3024C2EC1C9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130815" y="397443"/>
              <a:ext cx="860660" cy="2698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th" refreshedDate="45756.780468171295" createdVersion="8" refreshedVersion="8" minRefreshableVersion="3" recordCount="486" xr:uid="{758DEC11-121B-40E2-915E-D8615734FA7A}">
  <cacheSource type="worksheet">
    <worksheetSource name="Dataset"/>
  </cacheSource>
  <cacheFields count="13">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12"/>
    </cacheField>
    <cacheField name="Description" numFmtId="0">
      <sharedItems count="27">
        <s v="Data With Decision"/>
        <s v="Drink"/>
        <s v="Estate Mangement"/>
        <s v="Financail upgrade"/>
        <s v="Green's"/>
        <s v="Power source"/>
        <s v="Fuel"/>
        <s v="Cinemas"/>
        <s v="Fashionistas"/>
        <s v="Burger"/>
        <s v="Uba"/>
        <s v="Onlne earning"/>
        <s v="Phone"/>
        <s v="Sallah give away"/>
        <s v="Online streaming"/>
        <s v="Suya"/>
        <s v="Oha soup/White soup"/>
        <s v="Orphanage"/>
        <s v="Trainers"/>
        <s v="Hangingout/Ticket"/>
        <s v="Global Fashion"/>
        <s v="Taken medication"/>
        <s v="Sport ware"/>
        <s v="Foodary"/>
        <s v="Clubing"/>
        <s v="Home décor"/>
        <s v="Feedings"/>
      </sharedItems>
    </cacheField>
    <cacheField name="Debit" numFmtId="164">
      <sharedItems containsString="0" containsBlank="1" containsNumber="1" minValue="5" maxValue="900" count="177">
        <m/>
        <n v="5"/>
        <n v="900"/>
        <n v="150"/>
        <n v="155"/>
        <n v="50"/>
        <n v="77"/>
        <n v="135"/>
        <n v="40"/>
        <n v="98"/>
        <n v="52"/>
        <n v="28"/>
        <n v="45"/>
        <n v="32"/>
        <n v="170"/>
        <n v="37"/>
        <n v="12"/>
        <n v="55"/>
        <n v="63"/>
        <n v="162"/>
        <n v="125"/>
        <n v="175"/>
        <n v="145"/>
        <n v="23"/>
        <n v="205"/>
        <n v="51.1"/>
        <n v="78"/>
        <n v="135.9"/>
        <n v="40.9"/>
        <n v="99"/>
        <n v="53"/>
        <n v="28.9"/>
        <n v="45.9"/>
        <n v="35"/>
        <n v="171"/>
        <n v="37.9"/>
        <n v="12.9"/>
        <n v="64.099999999999994"/>
        <n v="162.9"/>
        <n v="125.9"/>
        <n v="137"/>
        <n v="146.1"/>
        <n v="24.1"/>
        <n v="149"/>
        <n v="52.1"/>
        <n v="78.900000000000006"/>
        <n v="41.8"/>
        <n v="99.9"/>
        <n v="54"/>
        <n v="30"/>
        <n v="75"/>
        <n v="46.8"/>
        <n v="171.9"/>
        <n v="39"/>
        <n v="14"/>
        <n v="65"/>
        <n v="209"/>
        <n v="127"/>
        <n v="177.2"/>
        <n v="147.1"/>
        <n v="25"/>
        <n v="15"/>
        <n v="158.19999999999999"/>
        <n v="53.2"/>
        <n v="79.900000000000006"/>
        <n v="42.8"/>
        <n v="100.9"/>
        <n v="54.9"/>
        <n v="31"/>
        <n v="47.9"/>
        <n v="173"/>
        <n v="40.1"/>
        <n v="15.1"/>
        <n v="66"/>
        <n v="164.9"/>
        <n v="127.9"/>
        <n v="300"/>
        <n v="148.1"/>
        <n v="26.1"/>
        <n v="54.1"/>
        <n v="81"/>
        <n v="139.1"/>
        <n v="43.9"/>
        <n v="101.80000000000001"/>
        <n v="55.9"/>
        <n v="49"/>
        <n v="174"/>
        <n v="41.1"/>
        <n v="16.2"/>
        <n v="67"/>
        <n v="165.8"/>
        <n v="128.80000000000001"/>
        <n v="235"/>
        <n v="149.19999999999999"/>
        <n v="27.200000000000003"/>
        <n v="119"/>
        <n v="82.1"/>
        <n v="140.19999999999999"/>
        <n v="44.9"/>
        <n v="102.9"/>
        <n v="56.9"/>
        <n v="33.1"/>
        <n v="50.1"/>
        <n v="234"/>
        <n v="42.1"/>
        <n v="17.099999999999998"/>
        <n v="67.900000000000006"/>
        <n v="166.9"/>
        <n v="129.9"/>
        <n v="180.29999999999998"/>
        <n v="150.1"/>
        <n v="28.200000000000003"/>
        <n v="180"/>
        <n v="56.1"/>
        <n v="83.1"/>
        <n v="141.1"/>
        <n v="45.8"/>
        <n v="103.80000000000001"/>
        <n v="58"/>
        <n v="34.200000000000003"/>
        <n v="176"/>
        <n v="43.1"/>
        <n v="18.2"/>
        <n v="68.800000000000011"/>
        <n v="193"/>
        <n v="130.80000000000001"/>
        <n v="181.39999999999998"/>
        <n v="151.19999999999999"/>
        <n v="29.300000000000004"/>
        <n v="57"/>
        <n v="84.199999999999989"/>
        <n v="142.1"/>
        <n v="104.70000000000002"/>
        <n v="59.1"/>
        <n v="35.1"/>
        <n v="177"/>
        <n v="44.2"/>
        <n v="19.2"/>
        <n v="69.700000000000017"/>
        <n v="117"/>
        <n v="131.9"/>
        <n v="182.39999999999998"/>
        <n v="152.29999999999998"/>
        <n v="30.300000000000004"/>
        <n v="163.39999999999998"/>
        <n v="58.1"/>
        <n v="85.299999999999983"/>
        <n v="143"/>
        <n v="47.8"/>
        <n v="105.80000000000001"/>
        <n v="60.1"/>
        <n v="36.200000000000003"/>
        <n v="177.9"/>
        <n v="45.300000000000004"/>
        <n v="20.099999999999998"/>
        <n v="70.600000000000023"/>
        <n v="223"/>
        <n v="132.9"/>
        <n v="153.39999999999998"/>
        <n v="31.200000000000003"/>
        <n v="105"/>
        <n v="59"/>
        <n v="86.399999999999977"/>
        <n v="143.9"/>
        <n v="48.8"/>
        <n v="106.70000000000002"/>
        <n v="61.1"/>
        <n v="37.200000000000003"/>
        <n v="178.9"/>
        <n v="46.2"/>
        <n v="21.099999999999998"/>
        <n v="71.500000000000028"/>
        <n v="189"/>
        <n v="133.80000000000001"/>
        <n v="184.39999999999998"/>
        <n v="154.49999999999997"/>
        <n v="32.1"/>
      </sharedItems>
    </cacheField>
    <cacheField name="Credit" numFmtId="164">
      <sharedItems containsString="0" containsBlank="1" containsNumber="1" containsInteger="1" minValue="100" maxValue="5000" count="8">
        <n v="5000"/>
        <m/>
        <n v="4500"/>
        <n v="800"/>
        <n v="1000"/>
        <n v="2340"/>
        <n v="100"/>
        <n v="200"/>
      </sharedItems>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 name="Days (Date)" numFmtId="0" databaseField="0">
      <fieldGroup base="0">
        <rangePr groupBy="days" startDate="2021-01-04T00:00:00" endDate="2021-11-01T00:00:00"/>
        <groupItems count="368">
          <s v="&lt;1/4/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2021"/>
        </groupItems>
      </fieldGroup>
    </cacheField>
    <cacheField name="Months (Date)" numFmtId="0" databaseField="0">
      <fieldGroup base="0">
        <rangePr groupBy="months" startDate="2021-01-04T00:00:00" endDate="2021-11-01T00:00:00"/>
        <groupItems count="14">
          <s v="&lt;1/4/2021"/>
          <s v="Jan"/>
          <s v="Feb"/>
          <s v="Mar"/>
          <s v="Apr"/>
          <s v="May"/>
          <s v="Jun"/>
          <s v="Jul"/>
          <s v="Aug"/>
          <s v="Sep"/>
          <s v="Oct"/>
          <s v="Nov"/>
          <s v="Dec"/>
          <s v="&gt;11/1/2021"/>
        </groupItems>
      </fieldGroup>
    </cacheField>
  </cacheFields>
  <extLst>
    <ext xmlns:x14="http://schemas.microsoft.com/office/spreadsheetml/2009/9/main" uri="{725AE2AE-9491-48be-B2B4-4EB974FC3084}">
      <x14:pivotCacheDefinition pivotCacheId="1671551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x v="0"/>
    <x v="0"/>
    <x v="0"/>
    <x v="0"/>
    <x v="0"/>
    <x v="0"/>
    <x v="0"/>
    <x v="0"/>
    <n v="5000"/>
  </r>
  <r>
    <x v="0"/>
    <x v="1"/>
    <x v="1"/>
    <x v="1"/>
    <x v="1"/>
    <x v="1"/>
    <x v="1"/>
    <x v="0"/>
    <x v="0"/>
    <x v="0"/>
    <n v="-5"/>
  </r>
  <r>
    <x v="1"/>
    <x v="2"/>
    <x v="2"/>
    <x v="1"/>
    <x v="2"/>
    <x v="2"/>
    <x v="1"/>
    <x v="0"/>
    <x v="0"/>
    <x v="1"/>
    <n v="-900"/>
  </r>
  <r>
    <x v="1"/>
    <x v="3"/>
    <x v="3"/>
    <x v="1"/>
    <x v="3"/>
    <x v="3"/>
    <x v="1"/>
    <x v="0"/>
    <x v="0"/>
    <x v="1"/>
    <n v="-150"/>
  </r>
  <r>
    <x v="1"/>
    <x v="1"/>
    <x v="1"/>
    <x v="1"/>
    <x v="1"/>
    <x v="1"/>
    <x v="1"/>
    <x v="0"/>
    <x v="0"/>
    <x v="1"/>
    <n v="-5"/>
  </r>
  <r>
    <x v="2"/>
    <x v="1"/>
    <x v="1"/>
    <x v="1"/>
    <x v="1"/>
    <x v="1"/>
    <x v="1"/>
    <x v="0"/>
    <x v="0"/>
    <x v="2"/>
    <n v="-5"/>
  </r>
  <r>
    <x v="3"/>
    <x v="1"/>
    <x v="1"/>
    <x v="1"/>
    <x v="1"/>
    <x v="1"/>
    <x v="1"/>
    <x v="0"/>
    <x v="0"/>
    <x v="3"/>
    <n v="-5"/>
  </r>
  <r>
    <x v="4"/>
    <x v="1"/>
    <x v="1"/>
    <x v="1"/>
    <x v="1"/>
    <x v="1"/>
    <x v="1"/>
    <x v="0"/>
    <x v="0"/>
    <x v="4"/>
    <n v="-5"/>
  </r>
  <r>
    <x v="4"/>
    <x v="4"/>
    <x v="4"/>
    <x v="1"/>
    <x v="4"/>
    <x v="2"/>
    <x v="1"/>
    <x v="0"/>
    <x v="0"/>
    <x v="4"/>
    <n v="-155"/>
  </r>
  <r>
    <x v="5"/>
    <x v="5"/>
    <x v="5"/>
    <x v="1"/>
    <x v="5"/>
    <x v="2"/>
    <x v="1"/>
    <x v="0"/>
    <x v="0"/>
    <x v="0"/>
    <n v="-50"/>
  </r>
  <r>
    <x v="5"/>
    <x v="1"/>
    <x v="1"/>
    <x v="1"/>
    <x v="1"/>
    <x v="1"/>
    <x v="1"/>
    <x v="0"/>
    <x v="0"/>
    <x v="0"/>
    <n v="-5"/>
  </r>
  <r>
    <x v="6"/>
    <x v="1"/>
    <x v="1"/>
    <x v="1"/>
    <x v="1"/>
    <x v="1"/>
    <x v="1"/>
    <x v="0"/>
    <x v="0"/>
    <x v="1"/>
    <n v="-5"/>
  </r>
  <r>
    <x v="7"/>
    <x v="6"/>
    <x v="6"/>
    <x v="1"/>
    <x v="1"/>
    <x v="1"/>
    <x v="1"/>
    <x v="0"/>
    <x v="0"/>
    <x v="2"/>
    <n v="-77"/>
  </r>
  <r>
    <x v="7"/>
    <x v="1"/>
    <x v="1"/>
    <x v="1"/>
    <x v="1"/>
    <x v="1"/>
    <x v="1"/>
    <x v="0"/>
    <x v="0"/>
    <x v="2"/>
    <n v="-5"/>
  </r>
  <r>
    <x v="8"/>
    <x v="1"/>
    <x v="1"/>
    <x v="1"/>
    <x v="1"/>
    <x v="1"/>
    <x v="1"/>
    <x v="0"/>
    <x v="0"/>
    <x v="3"/>
    <n v="-5"/>
  </r>
  <r>
    <x v="9"/>
    <x v="4"/>
    <x v="7"/>
    <x v="1"/>
    <x v="4"/>
    <x v="2"/>
    <x v="1"/>
    <x v="0"/>
    <x v="0"/>
    <x v="4"/>
    <n v="-135"/>
  </r>
  <r>
    <x v="9"/>
    <x v="1"/>
    <x v="1"/>
    <x v="1"/>
    <x v="1"/>
    <x v="1"/>
    <x v="1"/>
    <x v="0"/>
    <x v="0"/>
    <x v="4"/>
    <n v="-5"/>
  </r>
  <r>
    <x v="10"/>
    <x v="1"/>
    <x v="1"/>
    <x v="1"/>
    <x v="1"/>
    <x v="1"/>
    <x v="1"/>
    <x v="0"/>
    <x v="0"/>
    <x v="5"/>
    <n v="-5"/>
  </r>
  <r>
    <x v="10"/>
    <x v="7"/>
    <x v="8"/>
    <x v="1"/>
    <x v="6"/>
    <x v="4"/>
    <x v="1"/>
    <x v="0"/>
    <x v="0"/>
    <x v="5"/>
    <n v="-40"/>
  </r>
  <r>
    <x v="10"/>
    <x v="8"/>
    <x v="9"/>
    <x v="1"/>
    <x v="7"/>
    <x v="4"/>
    <x v="1"/>
    <x v="0"/>
    <x v="0"/>
    <x v="5"/>
    <n v="-98"/>
  </r>
  <r>
    <x v="10"/>
    <x v="9"/>
    <x v="10"/>
    <x v="1"/>
    <x v="8"/>
    <x v="1"/>
    <x v="1"/>
    <x v="0"/>
    <x v="0"/>
    <x v="5"/>
    <n v="-52"/>
  </r>
  <r>
    <x v="11"/>
    <x v="10"/>
    <x v="11"/>
    <x v="1"/>
    <x v="9"/>
    <x v="3"/>
    <x v="1"/>
    <x v="0"/>
    <x v="0"/>
    <x v="6"/>
    <n v="-28"/>
  </r>
  <r>
    <x v="12"/>
    <x v="11"/>
    <x v="0"/>
    <x v="2"/>
    <x v="10"/>
    <x v="5"/>
    <x v="0"/>
    <x v="0"/>
    <x v="0"/>
    <x v="0"/>
    <n v="4500"/>
  </r>
  <r>
    <x v="12"/>
    <x v="1"/>
    <x v="1"/>
    <x v="1"/>
    <x v="1"/>
    <x v="1"/>
    <x v="1"/>
    <x v="0"/>
    <x v="0"/>
    <x v="0"/>
    <n v="-5"/>
  </r>
  <r>
    <x v="13"/>
    <x v="1"/>
    <x v="1"/>
    <x v="1"/>
    <x v="1"/>
    <x v="1"/>
    <x v="1"/>
    <x v="0"/>
    <x v="0"/>
    <x v="1"/>
    <n v="-5"/>
  </r>
  <r>
    <x v="13"/>
    <x v="11"/>
    <x v="0"/>
    <x v="2"/>
    <x v="11"/>
    <x v="5"/>
    <x v="0"/>
    <x v="0"/>
    <x v="0"/>
    <x v="1"/>
    <n v="4500"/>
  </r>
  <r>
    <x v="13"/>
    <x v="12"/>
    <x v="8"/>
    <x v="1"/>
    <x v="12"/>
    <x v="2"/>
    <x v="1"/>
    <x v="0"/>
    <x v="0"/>
    <x v="1"/>
    <n v="-40"/>
  </r>
  <r>
    <x v="14"/>
    <x v="13"/>
    <x v="12"/>
    <x v="1"/>
    <x v="13"/>
    <x v="4"/>
    <x v="1"/>
    <x v="0"/>
    <x v="0"/>
    <x v="2"/>
    <n v="-45"/>
  </r>
  <r>
    <x v="14"/>
    <x v="14"/>
    <x v="13"/>
    <x v="1"/>
    <x v="6"/>
    <x v="4"/>
    <x v="1"/>
    <x v="0"/>
    <x v="0"/>
    <x v="2"/>
    <n v="-32"/>
  </r>
  <r>
    <x v="14"/>
    <x v="1"/>
    <x v="1"/>
    <x v="1"/>
    <x v="1"/>
    <x v="1"/>
    <x v="1"/>
    <x v="0"/>
    <x v="0"/>
    <x v="2"/>
    <n v="-5"/>
  </r>
  <r>
    <x v="15"/>
    <x v="1"/>
    <x v="1"/>
    <x v="1"/>
    <x v="1"/>
    <x v="1"/>
    <x v="1"/>
    <x v="0"/>
    <x v="0"/>
    <x v="3"/>
    <n v="-5"/>
  </r>
  <r>
    <x v="16"/>
    <x v="1"/>
    <x v="1"/>
    <x v="1"/>
    <x v="1"/>
    <x v="1"/>
    <x v="1"/>
    <x v="0"/>
    <x v="0"/>
    <x v="4"/>
    <n v="-5"/>
  </r>
  <r>
    <x v="16"/>
    <x v="4"/>
    <x v="14"/>
    <x v="1"/>
    <x v="4"/>
    <x v="2"/>
    <x v="1"/>
    <x v="0"/>
    <x v="0"/>
    <x v="4"/>
    <n v="-170"/>
  </r>
  <r>
    <x v="17"/>
    <x v="15"/>
    <x v="15"/>
    <x v="1"/>
    <x v="8"/>
    <x v="1"/>
    <x v="1"/>
    <x v="0"/>
    <x v="0"/>
    <x v="5"/>
    <n v="-37"/>
  </r>
  <r>
    <x v="18"/>
    <x v="16"/>
    <x v="16"/>
    <x v="1"/>
    <x v="8"/>
    <x v="1"/>
    <x v="1"/>
    <x v="0"/>
    <x v="0"/>
    <x v="6"/>
    <n v="-12"/>
  </r>
  <r>
    <x v="19"/>
    <x v="17"/>
    <x v="17"/>
    <x v="1"/>
    <x v="14"/>
    <x v="6"/>
    <x v="1"/>
    <x v="0"/>
    <x v="0"/>
    <x v="0"/>
    <n v="-55"/>
  </r>
  <r>
    <x v="19"/>
    <x v="6"/>
    <x v="18"/>
    <x v="1"/>
    <x v="15"/>
    <x v="3"/>
    <x v="1"/>
    <x v="0"/>
    <x v="0"/>
    <x v="0"/>
    <n v="-63"/>
  </r>
  <r>
    <x v="19"/>
    <x v="1"/>
    <x v="1"/>
    <x v="1"/>
    <x v="1"/>
    <x v="1"/>
    <x v="1"/>
    <x v="0"/>
    <x v="0"/>
    <x v="0"/>
    <n v="-5"/>
  </r>
  <r>
    <x v="20"/>
    <x v="1"/>
    <x v="1"/>
    <x v="1"/>
    <x v="1"/>
    <x v="1"/>
    <x v="1"/>
    <x v="0"/>
    <x v="0"/>
    <x v="1"/>
    <n v="-5"/>
  </r>
  <r>
    <x v="21"/>
    <x v="1"/>
    <x v="1"/>
    <x v="1"/>
    <x v="1"/>
    <x v="1"/>
    <x v="1"/>
    <x v="0"/>
    <x v="0"/>
    <x v="2"/>
    <n v="-5"/>
  </r>
  <r>
    <x v="22"/>
    <x v="1"/>
    <x v="1"/>
    <x v="1"/>
    <x v="1"/>
    <x v="1"/>
    <x v="1"/>
    <x v="0"/>
    <x v="0"/>
    <x v="3"/>
    <n v="-5"/>
  </r>
  <r>
    <x v="23"/>
    <x v="1"/>
    <x v="1"/>
    <x v="1"/>
    <x v="1"/>
    <x v="1"/>
    <x v="1"/>
    <x v="0"/>
    <x v="0"/>
    <x v="4"/>
    <n v="-5"/>
  </r>
  <r>
    <x v="23"/>
    <x v="4"/>
    <x v="19"/>
    <x v="1"/>
    <x v="4"/>
    <x v="2"/>
    <x v="1"/>
    <x v="0"/>
    <x v="0"/>
    <x v="4"/>
    <n v="-162"/>
  </r>
  <r>
    <x v="24"/>
    <x v="18"/>
    <x v="20"/>
    <x v="1"/>
    <x v="7"/>
    <x v="4"/>
    <x v="1"/>
    <x v="0"/>
    <x v="0"/>
    <x v="5"/>
    <n v="-125"/>
  </r>
  <r>
    <x v="24"/>
    <x v="19"/>
    <x v="21"/>
    <x v="1"/>
    <x v="6"/>
    <x v="4"/>
    <x v="1"/>
    <x v="0"/>
    <x v="0"/>
    <x v="5"/>
    <n v="-175"/>
  </r>
  <r>
    <x v="25"/>
    <x v="8"/>
    <x v="22"/>
    <x v="1"/>
    <x v="7"/>
    <x v="4"/>
    <x v="1"/>
    <x v="0"/>
    <x v="0"/>
    <x v="6"/>
    <n v="-145"/>
  </r>
  <r>
    <x v="25"/>
    <x v="10"/>
    <x v="23"/>
    <x v="1"/>
    <x v="9"/>
    <x v="3"/>
    <x v="1"/>
    <x v="0"/>
    <x v="0"/>
    <x v="6"/>
    <n v="-23"/>
  </r>
  <r>
    <x v="26"/>
    <x v="0"/>
    <x v="0"/>
    <x v="0"/>
    <x v="0"/>
    <x v="0"/>
    <x v="0"/>
    <x v="1"/>
    <x v="1"/>
    <x v="0"/>
    <n v="5000"/>
  </r>
  <r>
    <x v="26"/>
    <x v="1"/>
    <x v="1"/>
    <x v="1"/>
    <x v="1"/>
    <x v="1"/>
    <x v="1"/>
    <x v="1"/>
    <x v="1"/>
    <x v="0"/>
    <n v="-5"/>
  </r>
  <r>
    <x v="27"/>
    <x v="2"/>
    <x v="2"/>
    <x v="1"/>
    <x v="2"/>
    <x v="2"/>
    <x v="1"/>
    <x v="1"/>
    <x v="1"/>
    <x v="1"/>
    <n v="-900"/>
  </r>
  <r>
    <x v="27"/>
    <x v="3"/>
    <x v="3"/>
    <x v="1"/>
    <x v="3"/>
    <x v="3"/>
    <x v="1"/>
    <x v="1"/>
    <x v="1"/>
    <x v="1"/>
    <n v="-150"/>
  </r>
  <r>
    <x v="27"/>
    <x v="1"/>
    <x v="1"/>
    <x v="1"/>
    <x v="1"/>
    <x v="1"/>
    <x v="1"/>
    <x v="1"/>
    <x v="1"/>
    <x v="1"/>
    <n v="-5"/>
  </r>
  <r>
    <x v="28"/>
    <x v="1"/>
    <x v="1"/>
    <x v="1"/>
    <x v="1"/>
    <x v="1"/>
    <x v="1"/>
    <x v="1"/>
    <x v="1"/>
    <x v="2"/>
    <n v="-5"/>
  </r>
  <r>
    <x v="29"/>
    <x v="1"/>
    <x v="1"/>
    <x v="1"/>
    <x v="1"/>
    <x v="1"/>
    <x v="1"/>
    <x v="1"/>
    <x v="1"/>
    <x v="3"/>
    <n v="-5"/>
  </r>
  <r>
    <x v="30"/>
    <x v="1"/>
    <x v="1"/>
    <x v="1"/>
    <x v="1"/>
    <x v="1"/>
    <x v="1"/>
    <x v="1"/>
    <x v="1"/>
    <x v="4"/>
    <n v="-5"/>
  </r>
  <r>
    <x v="30"/>
    <x v="4"/>
    <x v="24"/>
    <x v="1"/>
    <x v="4"/>
    <x v="2"/>
    <x v="1"/>
    <x v="1"/>
    <x v="1"/>
    <x v="4"/>
    <n v="-205"/>
  </r>
  <r>
    <x v="31"/>
    <x v="5"/>
    <x v="25"/>
    <x v="1"/>
    <x v="5"/>
    <x v="2"/>
    <x v="1"/>
    <x v="1"/>
    <x v="1"/>
    <x v="0"/>
    <n v="-51.1"/>
  </r>
  <r>
    <x v="31"/>
    <x v="1"/>
    <x v="1"/>
    <x v="1"/>
    <x v="1"/>
    <x v="1"/>
    <x v="1"/>
    <x v="1"/>
    <x v="1"/>
    <x v="0"/>
    <n v="-5"/>
  </r>
  <r>
    <x v="32"/>
    <x v="1"/>
    <x v="1"/>
    <x v="1"/>
    <x v="1"/>
    <x v="1"/>
    <x v="1"/>
    <x v="1"/>
    <x v="1"/>
    <x v="1"/>
    <n v="-5"/>
  </r>
  <r>
    <x v="33"/>
    <x v="6"/>
    <x v="26"/>
    <x v="1"/>
    <x v="15"/>
    <x v="3"/>
    <x v="1"/>
    <x v="1"/>
    <x v="1"/>
    <x v="2"/>
    <n v="-78"/>
  </r>
  <r>
    <x v="33"/>
    <x v="1"/>
    <x v="1"/>
    <x v="1"/>
    <x v="1"/>
    <x v="1"/>
    <x v="1"/>
    <x v="1"/>
    <x v="1"/>
    <x v="2"/>
    <n v="-5"/>
  </r>
  <r>
    <x v="34"/>
    <x v="1"/>
    <x v="1"/>
    <x v="1"/>
    <x v="1"/>
    <x v="1"/>
    <x v="1"/>
    <x v="1"/>
    <x v="1"/>
    <x v="3"/>
    <n v="-5"/>
  </r>
  <r>
    <x v="35"/>
    <x v="4"/>
    <x v="27"/>
    <x v="1"/>
    <x v="4"/>
    <x v="2"/>
    <x v="1"/>
    <x v="1"/>
    <x v="1"/>
    <x v="4"/>
    <n v="-135.9"/>
  </r>
  <r>
    <x v="35"/>
    <x v="1"/>
    <x v="1"/>
    <x v="1"/>
    <x v="1"/>
    <x v="1"/>
    <x v="1"/>
    <x v="1"/>
    <x v="1"/>
    <x v="4"/>
    <n v="-5"/>
  </r>
  <r>
    <x v="36"/>
    <x v="1"/>
    <x v="1"/>
    <x v="1"/>
    <x v="1"/>
    <x v="1"/>
    <x v="1"/>
    <x v="1"/>
    <x v="1"/>
    <x v="5"/>
    <n v="-5"/>
  </r>
  <r>
    <x v="36"/>
    <x v="7"/>
    <x v="28"/>
    <x v="1"/>
    <x v="6"/>
    <x v="4"/>
    <x v="1"/>
    <x v="1"/>
    <x v="1"/>
    <x v="5"/>
    <n v="-40.9"/>
  </r>
  <r>
    <x v="36"/>
    <x v="8"/>
    <x v="29"/>
    <x v="1"/>
    <x v="7"/>
    <x v="4"/>
    <x v="1"/>
    <x v="1"/>
    <x v="1"/>
    <x v="5"/>
    <n v="-99"/>
  </r>
  <r>
    <x v="36"/>
    <x v="9"/>
    <x v="30"/>
    <x v="1"/>
    <x v="8"/>
    <x v="1"/>
    <x v="1"/>
    <x v="1"/>
    <x v="1"/>
    <x v="5"/>
    <n v="-53"/>
  </r>
  <r>
    <x v="37"/>
    <x v="10"/>
    <x v="31"/>
    <x v="1"/>
    <x v="9"/>
    <x v="3"/>
    <x v="1"/>
    <x v="1"/>
    <x v="1"/>
    <x v="6"/>
    <n v="-28.9"/>
  </r>
  <r>
    <x v="38"/>
    <x v="11"/>
    <x v="0"/>
    <x v="3"/>
    <x v="10"/>
    <x v="5"/>
    <x v="0"/>
    <x v="1"/>
    <x v="1"/>
    <x v="0"/>
    <n v="800"/>
  </r>
  <r>
    <x v="38"/>
    <x v="1"/>
    <x v="1"/>
    <x v="1"/>
    <x v="1"/>
    <x v="1"/>
    <x v="1"/>
    <x v="1"/>
    <x v="1"/>
    <x v="0"/>
    <n v="-5"/>
  </r>
  <r>
    <x v="39"/>
    <x v="1"/>
    <x v="1"/>
    <x v="1"/>
    <x v="1"/>
    <x v="1"/>
    <x v="1"/>
    <x v="1"/>
    <x v="1"/>
    <x v="1"/>
    <n v="-5"/>
  </r>
  <r>
    <x v="39"/>
    <x v="12"/>
    <x v="8"/>
    <x v="1"/>
    <x v="12"/>
    <x v="2"/>
    <x v="1"/>
    <x v="1"/>
    <x v="1"/>
    <x v="1"/>
    <n v="-40"/>
  </r>
  <r>
    <x v="40"/>
    <x v="13"/>
    <x v="32"/>
    <x v="1"/>
    <x v="13"/>
    <x v="4"/>
    <x v="1"/>
    <x v="1"/>
    <x v="1"/>
    <x v="2"/>
    <n v="-45.9"/>
  </r>
  <r>
    <x v="40"/>
    <x v="14"/>
    <x v="33"/>
    <x v="1"/>
    <x v="6"/>
    <x v="4"/>
    <x v="1"/>
    <x v="1"/>
    <x v="1"/>
    <x v="2"/>
    <n v="-35"/>
  </r>
  <r>
    <x v="40"/>
    <x v="1"/>
    <x v="1"/>
    <x v="1"/>
    <x v="1"/>
    <x v="1"/>
    <x v="1"/>
    <x v="1"/>
    <x v="1"/>
    <x v="2"/>
    <n v="-5"/>
  </r>
  <r>
    <x v="41"/>
    <x v="1"/>
    <x v="1"/>
    <x v="1"/>
    <x v="1"/>
    <x v="1"/>
    <x v="1"/>
    <x v="1"/>
    <x v="1"/>
    <x v="3"/>
    <n v="-5"/>
  </r>
  <r>
    <x v="42"/>
    <x v="1"/>
    <x v="1"/>
    <x v="1"/>
    <x v="1"/>
    <x v="1"/>
    <x v="1"/>
    <x v="1"/>
    <x v="1"/>
    <x v="4"/>
    <n v="-5"/>
  </r>
  <r>
    <x v="42"/>
    <x v="4"/>
    <x v="34"/>
    <x v="1"/>
    <x v="4"/>
    <x v="2"/>
    <x v="1"/>
    <x v="1"/>
    <x v="1"/>
    <x v="4"/>
    <n v="-171"/>
  </r>
  <r>
    <x v="43"/>
    <x v="15"/>
    <x v="35"/>
    <x v="1"/>
    <x v="8"/>
    <x v="1"/>
    <x v="1"/>
    <x v="1"/>
    <x v="1"/>
    <x v="5"/>
    <n v="-37.9"/>
  </r>
  <r>
    <x v="44"/>
    <x v="16"/>
    <x v="36"/>
    <x v="1"/>
    <x v="8"/>
    <x v="1"/>
    <x v="1"/>
    <x v="1"/>
    <x v="1"/>
    <x v="6"/>
    <n v="-12.9"/>
  </r>
  <r>
    <x v="45"/>
    <x v="17"/>
    <x v="17"/>
    <x v="1"/>
    <x v="14"/>
    <x v="6"/>
    <x v="1"/>
    <x v="1"/>
    <x v="1"/>
    <x v="0"/>
    <n v="-55"/>
  </r>
  <r>
    <x v="45"/>
    <x v="6"/>
    <x v="37"/>
    <x v="1"/>
    <x v="15"/>
    <x v="3"/>
    <x v="1"/>
    <x v="1"/>
    <x v="1"/>
    <x v="0"/>
    <n v="-64.099999999999994"/>
  </r>
  <r>
    <x v="45"/>
    <x v="1"/>
    <x v="1"/>
    <x v="1"/>
    <x v="1"/>
    <x v="1"/>
    <x v="1"/>
    <x v="1"/>
    <x v="1"/>
    <x v="0"/>
    <n v="-5"/>
  </r>
  <r>
    <x v="46"/>
    <x v="1"/>
    <x v="1"/>
    <x v="1"/>
    <x v="1"/>
    <x v="1"/>
    <x v="1"/>
    <x v="1"/>
    <x v="1"/>
    <x v="1"/>
    <n v="-5"/>
  </r>
  <r>
    <x v="47"/>
    <x v="1"/>
    <x v="1"/>
    <x v="1"/>
    <x v="1"/>
    <x v="1"/>
    <x v="1"/>
    <x v="1"/>
    <x v="1"/>
    <x v="2"/>
    <n v="-5"/>
  </r>
  <r>
    <x v="48"/>
    <x v="1"/>
    <x v="1"/>
    <x v="1"/>
    <x v="1"/>
    <x v="1"/>
    <x v="1"/>
    <x v="1"/>
    <x v="1"/>
    <x v="3"/>
    <n v="-5"/>
  </r>
  <r>
    <x v="49"/>
    <x v="1"/>
    <x v="1"/>
    <x v="1"/>
    <x v="1"/>
    <x v="1"/>
    <x v="1"/>
    <x v="1"/>
    <x v="1"/>
    <x v="4"/>
    <n v="-5"/>
  </r>
  <r>
    <x v="49"/>
    <x v="4"/>
    <x v="38"/>
    <x v="1"/>
    <x v="4"/>
    <x v="2"/>
    <x v="1"/>
    <x v="1"/>
    <x v="1"/>
    <x v="4"/>
    <n v="-162.9"/>
  </r>
  <r>
    <x v="50"/>
    <x v="18"/>
    <x v="39"/>
    <x v="1"/>
    <x v="7"/>
    <x v="4"/>
    <x v="1"/>
    <x v="1"/>
    <x v="1"/>
    <x v="5"/>
    <n v="-125.9"/>
  </r>
  <r>
    <x v="50"/>
    <x v="20"/>
    <x v="40"/>
    <x v="1"/>
    <x v="7"/>
    <x v="4"/>
    <x v="1"/>
    <x v="1"/>
    <x v="1"/>
    <x v="5"/>
    <n v="-137"/>
  </r>
  <r>
    <x v="51"/>
    <x v="8"/>
    <x v="41"/>
    <x v="1"/>
    <x v="7"/>
    <x v="4"/>
    <x v="1"/>
    <x v="1"/>
    <x v="1"/>
    <x v="6"/>
    <n v="-146.1"/>
  </r>
  <r>
    <x v="51"/>
    <x v="10"/>
    <x v="42"/>
    <x v="1"/>
    <x v="9"/>
    <x v="3"/>
    <x v="1"/>
    <x v="1"/>
    <x v="1"/>
    <x v="6"/>
    <n v="-24.1"/>
  </r>
  <r>
    <x v="52"/>
    <x v="0"/>
    <x v="0"/>
    <x v="0"/>
    <x v="0"/>
    <x v="0"/>
    <x v="0"/>
    <x v="2"/>
    <x v="2"/>
    <x v="0"/>
    <n v="5000"/>
  </r>
  <r>
    <x v="52"/>
    <x v="1"/>
    <x v="1"/>
    <x v="1"/>
    <x v="1"/>
    <x v="1"/>
    <x v="1"/>
    <x v="2"/>
    <x v="2"/>
    <x v="0"/>
    <n v="-5"/>
  </r>
  <r>
    <x v="53"/>
    <x v="2"/>
    <x v="2"/>
    <x v="1"/>
    <x v="2"/>
    <x v="2"/>
    <x v="1"/>
    <x v="2"/>
    <x v="2"/>
    <x v="1"/>
    <n v="-900"/>
  </r>
  <r>
    <x v="53"/>
    <x v="3"/>
    <x v="3"/>
    <x v="1"/>
    <x v="3"/>
    <x v="3"/>
    <x v="1"/>
    <x v="2"/>
    <x v="2"/>
    <x v="1"/>
    <n v="-150"/>
  </r>
  <r>
    <x v="53"/>
    <x v="1"/>
    <x v="1"/>
    <x v="1"/>
    <x v="1"/>
    <x v="1"/>
    <x v="1"/>
    <x v="2"/>
    <x v="2"/>
    <x v="1"/>
    <n v="-5"/>
  </r>
  <r>
    <x v="54"/>
    <x v="1"/>
    <x v="1"/>
    <x v="1"/>
    <x v="1"/>
    <x v="1"/>
    <x v="1"/>
    <x v="2"/>
    <x v="2"/>
    <x v="2"/>
    <n v="-5"/>
  </r>
  <r>
    <x v="55"/>
    <x v="1"/>
    <x v="1"/>
    <x v="1"/>
    <x v="1"/>
    <x v="1"/>
    <x v="1"/>
    <x v="2"/>
    <x v="2"/>
    <x v="3"/>
    <n v="-5"/>
  </r>
  <r>
    <x v="56"/>
    <x v="1"/>
    <x v="1"/>
    <x v="1"/>
    <x v="1"/>
    <x v="1"/>
    <x v="1"/>
    <x v="2"/>
    <x v="2"/>
    <x v="4"/>
    <n v="-5"/>
  </r>
  <r>
    <x v="56"/>
    <x v="4"/>
    <x v="43"/>
    <x v="1"/>
    <x v="4"/>
    <x v="2"/>
    <x v="1"/>
    <x v="2"/>
    <x v="2"/>
    <x v="4"/>
    <n v="-149"/>
  </r>
  <r>
    <x v="57"/>
    <x v="5"/>
    <x v="44"/>
    <x v="1"/>
    <x v="5"/>
    <x v="2"/>
    <x v="1"/>
    <x v="2"/>
    <x v="2"/>
    <x v="0"/>
    <n v="-52.1"/>
  </r>
  <r>
    <x v="57"/>
    <x v="1"/>
    <x v="1"/>
    <x v="1"/>
    <x v="1"/>
    <x v="1"/>
    <x v="1"/>
    <x v="2"/>
    <x v="2"/>
    <x v="0"/>
    <n v="-5"/>
  </r>
  <r>
    <x v="58"/>
    <x v="1"/>
    <x v="1"/>
    <x v="1"/>
    <x v="1"/>
    <x v="1"/>
    <x v="1"/>
    <x v="2"/>
    <x v="2"/>
    <x v="1"/>
    <n v="-5"/>
  </r>
  <r>
    <x v="59"/>
    <x v="6"/>
    <x v="45"/>
    <x v="1"/>
    <x v="15"/>
    <x v="3"/>
    <x v="1"/>
    <x v="2"/>
    <x v="2"/>
    <x v="2"/>
    <n v="-78.900000000000006"/>
  </r>
  <r>
    <x v="59"/>
    <x v="1"/>
    <x v="1"/>
    <x v="1"/>
    <x v="1"/>
    <x v="1"/>
    <x v="1"/>
    <x v="2"/>
    <x v="2"/>
    <x v="2"/>
    <n v="-5"/>
  </r>
  <r>
    <x v="60"/>
    <x v="1"/>
    <x v="1"/>
    <x v="1"/>
    <x v="1"/>
    <x v="1"/>
    <x v="1"/>
    <x v="2"/>
    <x v="2"/>
    <x v="3"/>
    <n v="-5"/>
  </r>
  <r>
    <x v="61"/>
    <x v="4"/>
    <x v="40"/>
    <x v="1"/>
    <x v="4"/>
    <x v="2"/>
    <x v="1"/>
    <x v="2"/>
    <x v="2"/>
    <x v="4"/>
    <n v="-137"/>
  </r>
  <r>
    <x v="61"/>
    <x v="1"/>
    <x v="1"/>
    <x v="1"/>
    <x v="1"/>
    <x v="1"/>
    <x v="1"/>
    <x v="2"/>
    <x v="2"/>
    <x v="4"/>
    <n v="-5"/>
  </r>
  <r>
    <x v="62"/>
    <x v="1"/>
    <x v="1"/>
    <x v="1"/>
    <x v="1"/>
    <x v="1"/>
    <x v="1"/>
    <x v="2"/>
    <x v="2"/>
    <x v="5"/>
    <n v="-5"/>
  </r>
  <r>
    <x v="62"/>
    <x v="7"/>
    <x v="46"/>
    <x v="1"/>
    <x v="6"/>
    <x v="4"/>
    <x v="1"/>
    <x v="2"/>
    <x v="2"/>
    <x v="5"/>
    <n v="-41.8"/>
  </r>
  <r>
    <x v="62"/>
    <x v="8"/>
    <x v="47"/>
    <x v="1"/>
    <x v="7"/>
    <x v="4"/>
    <x v="1"/>
    <x v="2"/>
    <x v="2"/>
    <x v="5"/>
    <n v="-99.9"/>
  </r>
  <r>
    <x v="62"/>
    <x v="9"/>
    <x v="48"/>
    <x v="1"/>
    <x v="8"/>
    <x v="1"/>
    <x v="1"/>
    <x v="2"/>
    <x v="2"/>
    <x v="5"/>
    <n v="-54"/>
  </r>
  <r>
    <x v="63"/>
    <x v="10"/>
    <x v="49"/>
    <x v="1"/>
    <x v="9"/>
    <x v="3"/>
    <x v="1"/>
    <x v="2"/>
    <x v="2"/>
    <x v="6"/>
    <n v="-30"/>
  </r>
  <r>
    <x v="64"/>
    <x v="11"/>
    <x v="0"/>
    <x v="4"/>
    <x v="10"/>
    <x v="5"/>
    <x v="0"/>
    <x v="2"/>
    <x v="2"/>
    <x v="0"/>
    <n v="1000"/>
  </r>
  <r>
    <x v="64"/>
    <x v="1"/>
    <x v="1"/>
    <x v="1"/>
    <x v="1"/>
    <x v="1"/>
    <x v="1"/>
    <x v="2"/>
    <x v="2"/>
    <x v="0"/>
    <n v="-5"/>
  </r>
  <r>
    <x v="65"/>
    <x v="1"/>
    <x v="1"/>
    <x v="1"/>
    <x v="1"/>
    <x v="1"/>
    <x v="1"/>
    <x v="2"/>
    <x v="2"/>
    <x v="1"/>
    <n v="-5"/>
  </r>
  <r>
    <x v="65"/>
    <x v="21"/>
    <x v="50"/>
    <x v="1"/>
    <x v="16"/>
    <x v="7"/>
    <x v="1"/>
    <x v="2"/>
    <x v="2"/>
    <x v="1"/>
    <n v="-75"/>
  </r>
  <r>
    <x v="65"/>
    <x v="12"/>
    <x v="8"/>
    <x v="1"/>
    <x v="12"/>
    <x v="2"/>
    <x v="1"/>
    <x v="2"/>
    <x v="2"/>
    <x v="1"/>
    <n v="-40"/>
  </r>
  <r>
    <x v="66"/>
    <x v="13"/>
    <x v="51"/>
    <x v="1"/>
    <x v="13"/>
    <x v="4"/>
    <x v="1"/>
    <x v="2"/>
    <x v="2"/>
    <x v="2"/>
    <n v="-46.8"/>
  </r>
  <r>
    <x v="66"/>
    <x v="14"/>
    <x v="33"/>
    <x v="1"/>
    <x v="6"/>
    <x v="4"/>
    <x v="1"/>
    <x v="2"/>
    <x v="2"/>
    <x v="2"/>
    <n v="-35"/>
  </r>
  <r>
    <x v="66"/>
    <x v="1"/>
    <x v="1"/>
    <x v="1"/>
    <x v="1"/>
    <x v="1"/>
    <x v="1"/>
    <x v="2"/>
    <x v="2"/>
    <x v="2"/>
    <n v="-5"/>
  </r>
  <r>
    <x v="67"/>
    <x v="1"/>
    <x v="1"/>
    <x v="1"/>
    <x v="1"/>
    <x v="1"/>
    <x v="1"/>
    <x v="2"/>
    <x v="2"/>
    <x v="3"/>
    <n v="-5"/>
  </r>
  <r>
    <x v="68"/>
    <x v="1"/>
    <x v="1"/>
    <x v="1"/>
    <x v="1"/>
    <x v="1"/>
    <x v="1"/>
    <x v="2"/>
    <x v="2"/>
    <x v="4"/>
    <n v="-5"/>
  </r>
  <r>
    <x v="68"/>
    <x v="4"/>
    <x v="52"/>
    <x v="1"/>
    <x v="4"/>
    <x v="2"/>
    <x v="1"/>
    <x v="2"/>
    <x v="2"/>
    <x v="4"/>
    <n v="-171.9"/>
  </r>
  <r>
    <x v="69"/>
    <x v="15"/>
    <x v="53"/>
    <x v="1"/>
    <x v="8"/>
    <x v="1"/>
    <x v="1"/>
    <x v="2"/>
    <x v="2"/>
    <x v="5"/>
    <n v="-39"/>
  </r>
  <r>
    <x v="70"/>
    <x v="16"/>
    <x v="54"/>
    <x v="1"/>
    <x v="8"/>
    <x v="1"/>
    <x v="1"/>
    <x v="2"/>
    <x v="2"/>
    <x v="6"/>
    <n v="-14"/>
  </r>
  <r>
    <x v="71"/>
    <x v="17"/>
    <x v="17"/>
    <x v="1"/>
    <x v="14"/>
    <x v="6"/>
    <x v="1"/>
    <x v="2"/>
    <x v="2"/>
    <x v="0"/>
    <n v="-55"/>
  </r>
  <r>
    <x v="71"/>
    <x v="6"/>
    <x v="55"/>
    <x v="1"/>
    <x v="15"/>
    <x v="3"/>
    <x v="1"/>
    <x v="2"/>
    <x v="2"/>
    <x v="0"/>
    <n v="-65"/>
  </r>
  <r>
    <x v="71"/>
    <x v="1"/>
    <x v="1"/>
    <x v="1"/>
    <x v="1"/>
    <x v="1"/>
    <x v="1"/>
    <x v="2"/>
    <x v="2"/>
    <x v="0"/>
    <n v="-5"/>
  </r>
  <r>
    <x v="72"/>
    <x v="1"/>
    <x v="1"/>
    <x v="1"/>
    <x v="1"/>
    <x v="1"/>
    <x v="1"/>
    <x v="2"/>
    <x v="2"/>
    <x v="1"/>
    <n v="-5"/>
  </r>
  <r>
    <x v="73"/>
    <x v="1"/>
    <x v="1"/>
    <x v="1"/>
    <x v="1"/>
    <x v="1"/>
    <x v="1"/>
    <x v="2"/>
    <x v="2"/>
    <x v="2"/>
    <n v="-5"/>
  </r>
  <r>
    <x v="74"/>
    <x v="1"/>
    <x v="1"/>
    <x v="1"/>
    <x v="1"/>
    <x v="1"/>
    <x v="1"/>
    <x v="2"/>
    <x v="2"/>
    <x v="3"/>
    <n v="-5"/>
  </r>
  <r>
    <x v="75"/>
    <x v="1"/>
    <x v="1"/>
    <x v="1"/>
    <x v="1"/>
    <x v="1"/>
    <x v="1"/>
    <x v="2"/>
    <x v="2"/>
    <x v="4"/>
    <n v="-5"/>
  </r>
  <r>
    <x v="75"/>
    <x v="4"/>
    <x v="56"/>
    <x v="1"/>
    <x v="4"/>
    <x v="2"/>
    <x v="1"/>
    <x v="2"/>
    <x v="2"/>
    <x v="4"/>
    <n v="-209"/>
  </r>
  <r>
    <x v="76"/>
    <x v="18"/>
    <x v="57"/>
    <x v="1"/>
    <x v="7"/>
    <x v="4"/>
    <x v="1"/>
    <x v="2"/>
    <x v="2"/>
    <x v="5"/>
    <n v="-127"/>
  </r>
  <r>
    <x v="76"/>
    <x v="22"/>
    <x v="58"/>
    <x v="1"/>
    <x v="7"/>
    <x v="4"/>
    <x v="1"/>
    <x v="2"/>
    <x v="2"/>
    <x v="5"/>
    <n v="-177.2"/>
  </r>
  <r>
    <x v="77"/>
    <x v="8"/>
    <x v="59"/>
    <x v="1"/>
    <x v="7"/>
    <x v="4"/>
    <x v="1"/>
    <x v="2"/>
    <x v="2"/>
    <x v="6"/>
    <n v="-147.1"/>
  </r>
  <r>
    <x v="77"/>
    <x v="10"/>
    <x v="60"/>
    <x v="1"/>
    <x v="9"/>
    <x v="3"/>
    <x v="1"/>
    <x v="2"/>
    <x v="2"/>
    <x v="6"/>
    <n v="-25"/>
  </r>
  <r>
    <x v="78"/>
    <x v="23"/>
    <x v="61"/>
    <x v="1"/>
    <x v="8"/>
    <x v="1"/>
    <x v="1"/>
    <x v="2"/>
    <x v="2"/>
    <x v="0"/>
    <n v="-15"/>
  </r>
  <r>
    <x v="79"/>
    <x v="1"/>
    <x v="1"/>
    <x v="1"/>
    <x v="1"/>
    <x v="1"/>
    <x v="1"/>
    <x v="2"/>
    <x v="2"/>
    <x v="1"/>
    <n v="-5"/>
  </r>
  <r>
    <x v="80"/>
    <x v="1"/>
    <x v="1"/>
    <x v="1"/>
    <x v="1"/>
    <x v="1"/>
    <x v="1"/>
    <x v="2"/>
    <x v="2"/>
    <x v="2"/>
    <n v="-5"/>
  </r>
  <r>
    <x v="81"/>
    <x v="0"/>
    <x v="0"/>
    <x v="0"/>
    <x v="0"/>
    <x v="0"/>
    <x v="0"/>
    <x v="3"/>
    <x v="3"/>
    <x v="3"/>
    <n v="5000"/>
  </r>
  <r>
    <x v="81"/>
    <x v="1"/>
    <x v="1"/>
    <x v="1"/>
    <x v="1"/>
    <x v="1"/>
    <x v="1"/>
    <x v="3"/>
    <x v="3"/>
    <x v="3"/>
    <n v="-5"/>
  </r>
  <r>
    <x v="82"/>
    <x v="2"/>
    <x v="2"/>
    <x v="1"/>
    <x v="2"/>
    <x v="2"/>
    <x v="1"/>
    <x v="3"/>
    <x v="3"/>
    <x v="4"/>
    <n v="-900"/>
  </r>
  <r>
    <x v="82"/>
    <x v="3"/>
    <x v="3"/>
    <x v="1"/>
    <x v="3"/>
    <x v="3"/>
    <x v="1"/>
    <x v="3"/>
    <x v="3"/>
    <x v="4"/>
    <n v="-150"/>
  </r>
  <r>
    <x v="82"/>
    <x v="1"/>
    <x v="1"/>
    <x v="1"/>
    <x v="1"/>
    <x v="1"/>
    <x v="1"/>
    <x v="3"/>
    <x v="3"/>
    <x v="4"/>
    <n v="-5"/>
  </r>
  <r>
    <x v="83"/>
    <x v="1"/>
    <x v="1"/>
    <x v="1"/>
    <x v="1"/>
    <x v="1"/>
    <x v="1"/>
    <x v="3"/>
    <x v="3"/>
    <x v="5"/>
    <n v="-5"/>
  </r>
  <r>
    <x v="84"/>
    <x v="1"/>
    <x v="1"/>
    <x v="1"/>
    <x v="1"/>
    <x v="1"/>
    <x v="1"/>
    <x v="3"/>
    <x v="3"/>
    <x v="6"/>
    <n v="-5"/>
  </r>
  <r>
    <x v="85"/>
    <x v="1"/>
    <x v="1"/>
    <x v="1"/>
    <x v="1"/>
    <x v="1"/>
    <x v="1"/>
    <x v="3"/>
    <x v="3"/>
    <x v="0"/>
    <n v="-5"/>
  </r>
  <r>
    <x v="85"/>
    <x v="4"/>
    <x v="62"/>
    <x v="1"/>
    <x v="4"/>
    <x v="2"/>
    <x v="1"/>
    <x v="3"/>
    <x v="3"/>
    <x v="0"/>
    <n v="-158.19999999999999"/>
  </r>
  <r>
    <x v="86"/>
    <x v="5"/>
    <x v="63"/>
    <x v="1"/>
    <x v="5"/>
    <x v="2"/>
    <x v="1"/>
    <x v="3"/>
    <x v="3"/>
    <x v="3"/>
    <n v="-53.2"/>
  </r>
  <r>
    <x v="86"/>
    <x v="1"/>
    <x v="1"/>
    <x v="1"/>
    <x v="1"/>
    <x v="1"/>
    <x v="1"/>
    <x v="3"/>
    <x v="3"/>
    <x v="3"/>
    <n v="-5"/>
  </r>
  <r>
    <x v="87"/>
    <x v="1"/>
    <x v="1"/>
    <x v="1"/>
    <x v="1"/>
    <x v="1"/>
    <x v="1"/>
    <x v="3"/>
    <x v="3"/>
    <x v="4"/>
    <n v="-5"/>
  </r>
  <r>
    <x v="88"/>
    <x v="6"/>
    <x v="64"/>
    <x v="1"/>
    <x v="15"/>
    <x v="3"/>
    <x v="1"/>
    <x v="3"/>
    <x v="3"/>
    <x v="5"/>
    <n v="-79.900000000000006"/>
  </r>
  <r>
    <x v="88"/>
    <x v="1"/>
    <x v="1"/>
    <x v="1"/>
    <x v="1"/>
    <x v="1"/>
    <x v="1"/>
    <x v="3"/>
    <x v="3"/>
    <x v="5"/>
    <n v="-5"/>
  </r>
  <r>
    <x v="89"/>
    <x v="1"/>
    <x v="1"/>
    <x v="1"/>
    <x v="1"/>
    <x v="1"/>
    <x v="1"/>
    <x v="3"/>
    <x v="3"/>
    <x v="6"/>
    <n v="-5"/>
  </r>
  <r>
    <x v="90"/>
    <x v="4"/>
    <x v="9"/>
    <x v="1"/>
    <x v="4"/>
    <x v="2"/>
    <x v="1"/>
    <x v="3"/>
    <x v="3"/>
    <x v="0"/>
    <n v="-98"/>
  </r>
  <r>
    <x v="90"/>
    <x v="1"/>
    <x v="1"/>
    <x v="1"/>
    <x v="1"/>
    <x v="1"/>
    <x v="1"/>
    <x v="3"/>
    <x v="3"/>
    <x v="0"/>
    <n v="-5"/>
  </r>
  <r>
    <x v="91"/>
    <x v="1"/>
    <x v="1"/>
    <x v="1"/>
    <x v="1"/>
    <x v="1"/>
    <x v="1"/>
    <x v="3"/>
    <x v="3"/>
    <x v="1"/>
    <n v="-5"/>
  </r>
  <r>
    <x v="91"/>
    <x v="7"/>
    <x v="65"/>
    <x v="1"/>
    <x v="6"/>
    <x v="4"/>
    <x v="1"/>
    <x v="3"/>
    <x v="3"/>
    <x v="1"/>
    <n v="-42.8"/>
  </r>
  <r>
    <x v="91"/>
    <x v="8"/>
    <x v="66"/>
    <x v="1"/>
    <x v="7"/>
    <x v="4"/>
    <x v="1"/>
    <x v="3"/>
    <x v="3"/>
    <x v="1"/>
    <n v="-100.9"/>
  </r>
  <r>
    <x v="91"/>
    <x v="9"/>
    <x v="67"/>
    <x v="1"/>
    <x v="8"/>
    <x v="1"/>
    <x v="1"/>
    <x v="3"/>
    <x v="3"/>
    <x v="1"/>
    <n v="-54.9"/>
  </r>
  <r>
    <x v="92"/>
    <x v="10"/>
    <x v="68"/>
    <x v="1"/>
    <x v="9"/>
    <x v="3"/>
    <x v="1"/>
    <x v="3"/>
    <x v="3"/>
    <x v="2"/>
    <n v="-31"/>
  </r>
  <r>
    <x v="93"/>
    <x v="11"/>
    <x v="0"/>
    <x v="5"/>
    <x v="10"/>
    <x v="5"/>
    <x v="0"/>
    <x v="3"/>
    <x v="3"/>
    <x v="3"/>
    <n v="2340"/>
  </r>
  <r>
    <x v="93"/>
    <x v="1"/>
    <x v="1"/>
    <x v="1"/>
    <x v="1"/>
    <x v="1"/>
    <x v="1"/>
    <x v="3"/>
    <x v="3"/>
    <x v="3"/>
    <n v="-5"/>
  </r>
  <r>
    <x v="94"/>
    <x v="1"/>
    <x v="1"/>
    <x v="1"/>
    <x v="1"/>
    <x v="1"/>
    <x v="1"/>
    <x v="3"/>
    <x v="3"/>
    <x v="4"/>
    <n v="-5"/>
  </r>
  <r>
    <x v="94"/>
    <x v="12"/>
    <x v="8"/>
    <x v="1"/>
    <x v="12"/>
    <x v="2"/>
    <x v="1"/>
    <x v="3"/>
    <x v="3"/>
    <x v="4"/>
    <n v="-40"/>
  </r>
  <r>
    <x v="95"/>
    <x v="13"/>
    <x v="69"/>
    <x v="1"/>
    <x v="13"/>
    <x v="4"/>
    <x v="1"/>
    <x v="3"/>
    <x v="3"/>
    <x v="5"/>
    <n v="-47.9"/>
  </r>
  <r>
    <x v="95"/>
    <x v="14"/>
    <x v="33"/>
    <x v="1"/>
    <x v="6"/>
    <x v="4"/>
    <x v="1"/>
    <x v="3"/>
    <x v="3"/>
    <x v="5"/>
    <n v="-35"/>
  </r>
  <r>
    <x v="95"/>
    <x v="1"/>
    <x v="1"/>
    <x v="1"/>
    <x v="1"/>
    <x v="1"/>
    <x v="1"/>
    <x v="3"/>
    <x v="3"/>
    <x v="5"/>
    <n v="-5"/>
  </r>
  <r>
    <x v="96"/>
    <x v="1"/>
    <x v="1"/>
    <x v="1"/>
    <x v="1"/>
    <x v="1"/>
    <x v="1"/>
    <x v="3"/>
    <x v="3"/>
    <x v="6"/>
    <n v="-5"/>
  </r>
  <r>
    <x v="97"/>
    <x v="1"/>
    <x v="1"/>
    <x v="1"/>
    <x v="1"/>
    <x v="1"/>
    <x v="1"/>
    <x v="3"/>
    <x v="3"/>
    <x v="0"/>
    <n v="-5"/>
  </r>
  <r>
    <x v="97"/>
    <x v="4"/>
    <x v="70"/>
    <x v="1"/>
    <x v="4"/>
    <x v="2"/>
    <x v="1"/>
    <x v="3"/>
    <x v="3"/>
    <x v="0"/>
    <n v="-173"/>
  </r>
  <r>
    <x v="98"/>
    <x v="15"/>
    <x v="71"/>
    <x v="1"/>
    <x v="8"/>
    <x v="1"/>
    <x v="1"/>
    <x v="3"/>
    <x v="3"/>
    <x v="1"/>
    <n v="-40.1"/>
  </r>
  <r>
    <x v="99"/>
    <x v="16"/>
    <x v="72"/>
    <x v="1"/>
    <x v="8"/>
    <x v="1"/>
    <x v="1"/>
    <x v="3"/>
    <x v="3"/>
    <x v="2"/>
    <n v="-15.1"/>
  </r>
  <r>
    <x v="100"/>
    <x v="17"/>
    <x v="17"/>
    <x v="1"/>
    <x v="14"/>
    <x v="6"/>
    <x v="1"/>
    <x v="3"/>
    <x v="3"/>
    <x v="3"/>
    <n v="-55"/>
  </r>
  <r>
    <x v="100"/>
    <x v="6"/>
    <x v="73"/>
    <x v="1"/>
    <x v="15"/>
    <x v="3"/>
    <x v="1"/>
    <x v="3"/>
    <x v="3"/>
    <x v="3"/>
    <n v="-66"/>
  </r>
  <r>
    <x v="100"/>
    <x v="1"/>
    <x v="1"/>
    <x v="1"/>
    <x v="1"/>
    <x v="1"/>
    <x v="1"/>
    <x v="3"/>
    <x v="3"/>
    <x v="3"/>
    <n v="-5"/>
  </r>
  <r>
    <x v="101"/>
    <x v="1"/>
    <x v="1"/>
    <x v="1"/>
    <x v="1"/>
    <x v="1"/>
    <x v="1"/>
    <x v="3"/>
    <x v="3"/>
    <x v="4"/>
    <n v="-5"/>
  </r>
  <r>
    <x v="102"/>
    <x v="1"/>
    <x v="1"/>
    <x v="1"/>
    <x v="1"/>
    <x v="1"/>
    <x v="1"/>
    <x v="3"/>
    <x v="3"/>
    <x v="5"/>
    <n v="-5"/>
  </r>
  <r>
    <x v="103"/>
    <x v="1"/>
    <x v="1"/>
    <x v="1"/>
    <x v="1"/>
    <x v="1"/>
    <x v="1"/>
    <x v="3"/>
    <x v="3"/>
    <x v="6"/>
    <n v="-5"/>
  </r>
  <r>
    <x v="104"/>
    <x v="1"/>
    <x v="1"/>
    <x v="1"/>
    <x v="1"/>
    <x v="1"/>
    <x v="1"/>
    <x v="3"/>
    <x v="3"/>
    <x v="0"/>
    <n v="-5"/>
  </r>
  <r>
    <x v="104"/>
    <x v="4"/>
    <x v="74"/>
    <x v="1"/>
    <x v="4"/>
    <x v="2"/>
    <x v="1"/>
    <x v="3"/>
    <x v="3"/>
    <x v="0"/>
    <n v="-164.9"/>
  </r>
  <r>
    <x v="105"/>
    <x v="18"/>
    <x v="75"/>
    <x v="1"/>
    <x v="7"/>
    <x v="4"/>
    <x v="1"/>
    <x v="3"/>
    <x v="3"/>
    <x v="1"/>
    <n v="-127.9"/>
  </r>
  <r>
    <x v="105"/>
    <x v="24"/>
    <x v="76"/>
    <x v="1"/>
    <x v="6"/>
    <x v="4"/>
    <x v="1"/>
    <x v="3"/>
    <x v="3"/>
    <x v="1"/>
    <n v="-300"/>
  </r>
  <r>
    <x v="106"/>
    <x v="8"/>
    <x v="77"/>
    <x v="1"/>
    <x v="7"/>
    <x v="4"/>
    <x v="1"/>
    <x v="3"/>
    <x v="3"/>
    <x v="2"/>
    <n v="-148.1"/>
  </r>
  <r>
    <x v="106"/>
    <x v="10"/>
    <x v="78"/>
    <x v="1"/>
    <x v="9"/>
    <x v="3"/>
    <x v="1"/>
    <x v="3"/>
    <x v="3"/>
    <x v="2"/>
    <n v="-26.1"/>
  </r>
  <r>
    <x v="107"/>
    <x v="23"/>
    <x v="61"/>
    <x v="1"/>
    <x v="8"/>
    <x v="1"/>
    <x v="1"/>
    <x v="3"/>
    <x v="3"/>
    <x v="3"/>
    <n v="-15"/>
  </r>
  <r>
    <x v="107"/>
    <x v="1"/>
    <x v="1"/>
    <x v="1"/>
    <x v="1"/>
    <x v="1"/>
    <x v="1"/>
    <x v="3"/>
    <x v="3"/>
    <x v="3"/>
    <n v="-5"/>
  </r>
  <r>
    <x v="108"/>
    <x v="1"/>
    <x v="1"/>
    <x v="1"/>
    <x v="1"/>
    <x v="1"/>
    <x v="1"/>
    <x v="3"/>
    <x v="3"/>
    <x v="4"/>
    <n v="-5"/>
  </r>
  <r>
    <x v="109"/>
    <x v="1"/>
    <x v="1"/>
    <x v="1"/>
    <x v="1"/>
    <x v="1"/>
    <x v="1"/>
    <x v="4"/>
    <x v="4"/>
    <x v="6"/>
    <n v="-5"/>
  </r>
  <r>
    <x v="110"/>
    <x v="0"/>
    <x v="0"/>
    <x v="0"/>
    <x v="0"/>
    <x v="0"/>
    <x v="0"/>
    <x v="4"/>
    <x v="4"/>
    <x v="0"/>
    <n v="5000"/>
  </r>
  <r>
    <x v="110"/>
    <x v="2"/>
    <x v="2"/>
    <x v="1"/>
    <x v="2"/>
    <x v="2"/>
    <x v="1"/>
    <x v="4"/>
    <x v="4"/>
    <x v="0"/>
    <n v="-900"/>
  </r>
  <r>
    <x v="110"/>
    <x v="3"/>
    <x v="3"/>
    <x v="1"/>
    <x v="3"/>
    <x v="3"/>
    <x v="1"/>
    <x v="4"/>
    <x v="4"/>
    <x v="0"/>
    <n v="-150"/>
  </r>
  <r>
    <x v="110"/>
    <x v="1"/>
    <x v="1"/>
    <x v="1"/>
    <x v="1"/>
    <x v="1"/>
    <x v="1"/>
    <x v="4"/>
    <x v="4"/>
    <x v="0"/>
    <n v="-5"/>
  </r>
  <r>
    <x v="111"/>
    <x v="1"/>
    <x v="1"/>
    <x v="1"/>
    <x v="1"/>
    <x v="1"/>
    <x v="1"/>
    <x v="4"/>
    <x v="4"/>
    <x v="1"/>
    <n v="-5"/>
  </r>
  <r>
    <x v="112"/>
    <x v="1"/>
    <x v="1"/>
    <x v="1"/>
    <x v="1"/>
    <x v="1"/>
    <x v="1"/>
    <x v="4"/>
    <x v="4"/>
    <x v="2"/>
    <n v="-5"/>
  </r>
  <r>
    <x v="113"/>
    <x v="1"/>
    <x v="1"/>
    <x v="1"/>
    <x v="1"/>
    <x v="1"/>
    <x v="1"/>
    <x v="4"/>
    <x v="4"/>
    <x v="3"/>
    <n v="-5"/>
  </r>
  <r>
    <x v="113"/>
    <x v="4"/>
    <x v="14"/>
    <x v="1"/>
    <x v="4"/>
    <x v="2"/>
    <x v="1"/>
    <x v="4"/>
    <x v="4"/>
    <x v="3"/>
    <n v="-170"/>
  </r>
  <r>
    <x v="114"/>
    <x v="5"/>
    <x v="79"/>
    <x v="1"/>
    <x v="5"/>
    <x v="2"/>
    <x v="1"/>
    <x v="4"/>
    <x v="4"/>
    <x v="6"/>
    <n v="-54.1"/>
  </r>
  <r>
    <x v="114"/>
    <x v="1"/>
    <x v="1"/>
    <x v="1"/>
    <x v="1"/>
    <x v="1"/>
    <x v="1"/>
    <x v="4"/>
    <x v="4"/>
    <x v="6"/>
    <n v="-5"/>
  </r>
  <r>
    <x v="115"/>
    <x v="1"/>
    <x v="1"/>
    <x v="1"/>
    <x v="1"/>
    <x v="1"/>
    <x v="1"/>
    <x v="4"/>
    <x v="4"/>
    <x v="0"/>
    <n v="-5"/>
  </r>
  <r>
    <x v="116"/>
    <x v="6"/>
    <x v="80"/>
    <x v="1"/>
    <x v="15"/>
    <x v="3"/>
    <x v="1"/>
    <x v="4"/>
    <x v="4"/>
    <x v="1"/>
    <n v="-81"/>
  </r>
  <r>
    <x v="116"/>
    <x v="1"/>
    <x v="1"/>
    <x v="1"/>
    <x v="1"/>
    <x v="1"/>
    <x v="1"/>
    <x v="4"/>
    <x v="4"/>
    <x v="1"/>
    <n v="-5"/>
  </r>
  <r>
    <x v="117"/>
    <x v="1"/>
    <x v="1"/>
    <x v="1"/>
    <x v="1"/>
    <x v="1"/>
    <x v="1"/>
    <x v="4"/>
    <x v="4"/>
    <x v="2"/>
    <n v="-5"/>
  </r>
  <r>
    <x v="118"/>
    <x v="4"/>
    <x v="81"/>
    <x v="1"/>
    <x v="4"/>
    <x v="2"/>
    <x v="1"/>
    <x v="4"/>
    <x v="4"/>
    <x v="3"/>
    <n v="-139.1"/>
  </r>
  <r>
    <x v="118"/>
    <x v="1"/>
    <x v="1"/>
    <x v="1"/>
    <x v="1"/>
    <x v="1"/>
    <x v="1"/>
    <x v="4"/>
    <x v="4"/>
    <x v="3"/>
    <n v="-5"/>
  </r>
  <r>
    <x v="119"/>
    <x v="1"/>
    <x v="1"/>
    <x v="1"/>
    <x v="1"/>
    <x v="1"/>
    <x v="1"/>
    <x v="4"/>
    <x v="4"/>
    <x v="4"/>
    <n v="-5"/>
  </r>
  <r>
    <x v="119"/>
    <x v="7"/>
    <x v="82"/>
    <x v="1"/>
    <x v="6"/>
    <x v="4"/>
    <x v="1"/>
    <x v="4"/>
    <x v="4"/>
    <x v="4"/>
    <n v="-43.9"/>
  </r>
  <r>
    <x v="119"/>
    <x v="8"/>
    <x v="83"/>
    <x v="1"/>
    <x v="7"/>
    <x v="4"/>
    <x v="1"/>
    <x v="4"/>
    <x v="4"/>
    <x v="4"/>
    <n v="-101.80000000000001"/>
  </r>
  <r>
    <x v="119"/>
    <x v="9"/>
    <x v="84"/>
    <x v="1"/>
    <x v="8"/>
    <x v="1"/>
    <x v="1"/>
    <x v="4"/>
    <x v="4"/>
    <x v="4"/>
    <n v="-55.9"/>
  </r>
  <r>
    <x v="120"/>
    <x v="10"/>
    <x v="13"/>
    <x v="1"/>
    <x v="9"/>
    <x v="3"/>
    <x v="1"/>
    <x v="4"/>
    <x v="4"/>
    <x v="5"/>
    <n v="-32"/>
  </r>
  <r>
    <x v="121"/>
    <x v="11"/>
    <x v="0"/>
    <x v="4"/>
    <x v="10"/>
    <x v="5"/>
    <x v="0"/>
    <x v="4"/>
    <x v="4"/>
    <x v="6"/>
    <n v="1000"/>
  </r>
  <r>
    <x v="121"/>
    <x v="1"/>
    <x v="1"/>
    <x v="1"/>
    <x v="1"/>
    <x v="1"/>
    <x v="1"/>
    <x v="4"/>
    <x v="4"/>
    <x v="6"/>
    <n v="-5"/>
  </r>
  <r>
    <x v="122"/>
    <x v="1"/>
    <x v="1"/>
    <x v="1"/>
    <x v="1"/>
    <x v="1"/>
    <x v="1"/>
    <x v="4"/>
    <x v="4"/>
    <x v="0"/>
    <n v="-5"/>
  </r>
  <r>
    <x v="122"/>
    <x v="21"/>
    <x v="50"/>
    <x v="1"/>
    <x v="16"/>
    <x v="7"/>
    <x v="1"/>
    <x v="4"/>
    <x v="4"/>
    <x v="0"/>
    <n v="-75"/>
  </r>
  <r>
    <x v="122"/>
    <x v="12"/>
    <x v="8"/>
    <x v="1"/>
    <x v="12"/>
    <x v="2"/>
    <x v="1"/>
    <x v="4"/>
    <x v="4"/>
    <x v="0"/>
    <n v="-40"/>
  </r>
  <r>
    <x v="123"/>
    <x v="13"/>
    <x v="85"/>
    <x v="1"/>
    <x v="13"/>
    <x v="4"/>
    <x v="1"/>
    <x v="4"/>
    <x v="4"/>
    <x v="1"/>
    <n v="-49"/>
  </r>
  <r>
    <x v="123"/>
    <x v="14"/>
    <x v="33"/>
    <x v="1"/>
    <x v="6"/>
    <x v="4"/>
    <x v="1"/>
    <x v="4"/>
    <x v="4"/>
    <x v="1"/>
    <n v="-35"/>
  </r>
  <r>
    <x v="123"/>
    <x v="1"/>
    <x v="1"/>
    <x v="1"/>
    <x v="1"/>
    <x v="1"/>
    <x v="1"/>
    <x v="4"/>
    <x v="4"/>
    <x v="1"/>
    <n v="-5"/>
  </r>
  <r>
    <x v="124"/>
    <x v="1"/>
    <x v="1"/>
    <x v="1"/>
    <x v="1"/>
    <x v="1"/>
    <x v="1"/>
    <x v="4"/>
    <x v="4"/>
    <x v="2"/>
    <n v="-5"/>
  </r>
  <r>
    <x v="125"/>
    <x v="1"/>
    <x v="1"/>
    <x v="1"/>
    <x v="1"/>
    <x v="1"/>
    <x v="1"/>
    <x v="4"/>
    <x v="4"/>
    <x v="3"/>
    <n v="-5"/>
  </r>
  <r>
    <x v="125"/>
    <x v="4"/>
    <x v="86"/>
    <x v="1"/>
    <x v="4"/>
    <x v="2"/>
    <x v="1"/>
    <x v="4"/>
    <x v="4"/>
    <x v="3"/>
    <n v="-174"/>
  </r>
  <r>
    <x v="126"/>
    <x v="15"/>
    <x v="87"/>
    <x v="1"/>
    <x v="8"/>
    <x v="1"/>
    <x v="1"/>
    <x v="4"/>
    <x v="4"/>
    <x v="4"/>
    <n v="-41.1"/>
  </r>
  <r>
    <x v="127"/>
    <x v="16"/>
    <x v="88"/>
    <x v="1"/>
    <x v="8"/>
    <x v="1"/>
    <x v="1"/>
    <x v="4"/>
    <x v="4"/>
    <x v="5"/>
    <n v="-16.2"/>
  </r>
  <r>
    <x v="128"/>
    <x v="17"/>
    <x v="17"/>
    <x v="1"/>
    <x v="14"/>
    <x v="6"/>
    <x v="1"/>
    <x v="4"/>
    <x v="4"/>
    <x v="6"/>
    <n v="-55"/>
  </r>
  <r>
    <x v="128"/>
    <x v="6"/>
    <x v="89"/>
    <x v="1"/>
    <x v="15"/>
    <x v="3"/>
    <x v="1"/>
    <x v="4"/>
    <x v="4"/>
    <x v="6"/>
    <n v="-67"/>
  </r>
  <r>
    <x v="128"/>
    <x v="1"/>
    <x v="1"/>
    <x v="1"/>
    <x v="1"/>
    <x v="1"/>
    <x v="1"/>
    <x v="4"/>
    <x v="4"/>
    <x v="6"/>
    <n v="-5"/>
  </r>
  <r>
    <x v="129"/>
    <x v="1"/>
    <x v="1"/>
    <x v="1"/>
    <x v="1"/>
    <x v="1"/>
    <x v="1"/>
    <x v="4"/>
    <x v="4"/>
    <x v="0"/>
    <n v="-5"/>
  </r>
  <r>
    <x v="130"/>
    <x v="1"/>
    <x v="1"/>
    <x v="1"/>
    <x v="1"/>
    <x v="1"/>
    <x v="1"/>
    <x v="4"/>
    <x v="4"/>
    <x v="1"/>
    <n v="-5"/>
  </r>
  <r>
    <x v="131"/>
    <x v="1"/>
    <x v="1"/>
    <x v="1"/>
    <x v="1"/>
    <x v="1"/>
    <x v="1"/>
    <x v="4"/>
    <x v="4"/>
    <x v="2"/>
    <n v="-5"/>
  </r>
  <r>
    <x v="132"/>
    <x v="1"/>
    <x v="1"/>
    <x v="1"/>
    <x v="1"/>
    <x v="1"/>
    <x v="1"/>
    <x v="4"/>
    <x v="4"/>
    <x v="3"/>
    <n v="-5"/>
  </r>
  <r>
    <x v="132"/>
    <x v="4"/>
    <x v="90"/>
    <x v="1"/>
    <x v="4"/>
    <x v="2"/>
    <x v="1"/>
    <x v="4"/>
    <x v="4"/>
    <x v="3"/>
    <n v="-165.8"/>
  </r>
  <r>
    <x v="133"/>
    <x v="18"/>
    <x v="91"/>
    <x v="1"/>
    <x v="7"/>
    <x v="4"/>
    <x v="1"/>
    <x v="4"/>
    <x v="4"/>
    <x v="4"/>
    <n v="-128.80000000000001"/>
  </r>
  <r>
    <x v="133"/>
    <x v="25"/>
    <x v="92"/>
    <x v="1"/>
    <x v="17"/>
    <x v="4"/>
    <x v="1"/>
    <x v="4"/>
    <x v="4"/>
    <x v="4"/>
    <n v="-235"/>
  </r>
  <r>
    <x v="134"/>
    <x v="8"/>
    <x v="93"/>
    <x v="1"/>
    <x v="7"/>
    <x v="4"/>
    <x v="1"/>
    <x v="4"/>
    <x v="4"/>
    <x v="5"/>
    <n v="-149.19999999999999"/>
  </r>
  <r>
    <x v="134"/>
    <x v="10"/>
    <x v="94"/>
    <x v="1"/>
    <x v="9"/>
    <x v="3"/>
    <x v="1"/>
    <x v="4"/>
    <x v="4"/>
    <x v="5"/>
    <n v="-27.200000000000003"/>
  </r>
  <r>
    <x v="135"/>
    <x v="23"/>
    <x v="61"/>
    <x v="1"/>
    <x v="8"/>
    <x v="1"/>
    <x v="1"/>
    <x v="4"/>
    <x v="4"/>
    <x v="0"/>
    <n v="-15"/>
  </r>
  <r>
    <x v="136"/>
    <x v="1"/>
    <x v="1"/>
    <x v="1"/>
    <x v="1"/>
    <x v="1"/>
    <x v="1"/>
    <x v="4"/>
    <x v="4"/>
    <x v="6"/>
    <n v="-5"/>
  </r>
  <r>
    <x v="135"/>
    <x v="1"/>
    <x v="1"/>
    <x v="1"/>
    <x v="1"/>
    <x v="1"/>
    <x v="1"/>
    <x v="4"/>
    <x v="4"/>
    <x v="0"/>
    <n v="-5"/>
  </r>
  <r>
    <x v="137"/>
    <x v="0"/>
    <x v="0"/>
    <x v="0"/>
    <x v="0"/>
    <x v="0"/>
    <x v="0"/>
    <x v="5"/>
    <x v="5"/>
    <x v="1"/>
    <n v="5000"/>
  </r>
  <r>
    <x v="138"/>
    <x v="1"/>
    <x v="1"/>
    <x v="1"/>
    <x v="1"/>
    <x v="1"/>
    <x v="1"/>
    <x v="5"/>
    <x v="5"/>
    <x v="3"/>
    <n v="-5"/>
  </r>
  <r>
    <x v="138"/>
    <x v="2"/>
    <x v="2"/>
    <x v="1"/>
    <x v="2"/>
    <x v="2"/>
    <x v="1"/>
    <x v="5"/>
    <x v="5"/>
    <x v="3"/>
    <n v="-900"/>
  </r>
  <r>
    <x v="138"/>
    <x v="3"/>
    <x v="3"/>
    <x v="1"/>
    <x v="3"/>
    <x v="3"/>
    <x v="1"/>
    <x v="5"/>
    <x v="5"/>
    <x v="3"/>
    <n v="-150"/>
  </r>
  <r>
    <x v="138"/>
    <x v="1"/>
    <x v="1"/>
    <x v="1"/>
    <x v="1"/>
    <x v="1"/>
    <x v="1"/>
    <x v="5"/>
    <x v="5"/>
    <x v="3"/>
    <n v="-5"/>
  </r>
  <r>
    <x v="139"/>
    <x v="1"/>
    <x v="1"/>
    <x v="1"/>
    <x v="1"/>
    <x v="1"/>
    <x v="1"/>
    <x v="5"/>
    <x v="5"/>
    <x v="4"/>
    <n v="-5"/>
  </r>
  <r>
    <x v="140"/>
    <x v="1"/>
    <x v="1"/>
    <x v="1"/>
    <x v="1"/>
    <x v="1"/>
    <x v="1"/>
    <x v="5"/>
    <x v="5"/>
    <x v="5"/>
    <n v="-5"/>
  </r>
  <r>
    <x v="141"/>
    <x v="1"/>
    <x v="1"/>
    <x v="1"/>
    <x v="1"/>
    <x v="1"/>
    <x v="1"/>
    <x v="5"/>
    <x v="5"/>
    <x v="6"/>
    <n v="-5"/>
  </r>
  <r>
    <x v="141"/>
    <x v="4"/>
    <x v="95"/>
    <x v="1"/>
    <x v="4"/>
    <x v="2"/>
    <x v="1"/>
    <x v="5"/>
    <x v="5"/>
    <x v="6"/>
    <n v="-119"/>
  </r>
  <r>
    <x v="142"/>
    <x v="5"/>
    <x v="17"/>
    <x v="1"/>
    <x v="5"/>
    <x v="2"/>
    <x v="1"/>
    <x v="5"/>
    <x v="5"/>
    <x v="2"/>
    <n v="-55"/>
  </r>
  <r>
    <x v="142"/>
    <x v="1"/>
    <x v="1"/>
    <x v="1"/>
    <x v="1"/>
    <x v="1"/>
    <x v="1"/>
    <x v="5"/>
    <x v="5"/>
    <x v="2"/>
    <n v="-5"/>
  </r>
  <r>
    <x v="143"/>
    <x v="1"/>
    <x v="1"/>
    <x v="1"/>
    <x v="1"/>
    <x v="1"/>
    <x v="1"/>
    <x v="5"/>
    <x v="5"/>
    <x v="3"/>
    <n v="-5"/>
  </r>
  <r>
    <x v="144"/>
    <x v="6"/>
    <x v="96"/>
    <x v="1"/>
    <x v="15"/>
    <x v="3"/>
    <x v="1"/>
    <x v="5"/>
    <x v="5"/>
    <x v="4"/>
    <n v="-82.1"/>
  </r>
  <r>
    <x v="144"/>
    <x v="1"/>
    <x v="1"/>
    <x v="1"/>
    <x v="1"/>
    <x v="1"/>
    <x v="1"/>
    <x v="5"/>
    <x v="5"/>
    <x v="4"/>
    <n v="-5"/>
  </r>
  <r>
    <x v="145"/>
    <x v="1"/>
    <x v="1"/>
    <x v="1"/>
    <x v="1"/>
    <x v="1"/>
    <x v="1"/>
    <x v="5"/>
    <x v="5"/>
    <x v="5"/>
    <n v="-5"/>
  </r>
  <r>
    <x v="146"/>
    <x v="4"/>
    <x v="97"/>
    <x v="1"/>
    <x v="4"/>
    <x v="2"/>
    <x v="1"/>
    <x v="5"/>
    <x v="5"/>
    <x v="6"/>
    <n v="-140.19999999999999"/>
  </r>
  <r>
    <x v="146"/>
    <x v="1"/>
    <x v="1"/>
    <x v="1"/>
    <x v="1"/>
    <x v="1"/>
    <x v="1"/>
    <x v="5"/>
    <x v="5"/>
    <x v="6"/>
    <n v="-5"/>
  </r>
  <r>
    <x v="147"/>
    <x v="1"/>
    <x v="1"/>
    <x v="1"/>
    <x v="1"/>
    <x v="1"/>
    <x v="1"/>
    <x v="5"/>
    <x v="5"/>
    <x v="0"/>
    <n v="-5"/>
  </r>
  <r>
    <x v="147"/>
    <x v="7"/>
    <x v="98"/>
    <x v="1"/>
    <x v="6"/>
    <x v="4"/>
    <x v="1"/>
    <x v="5"/>
    <x v="5"/>
    <x v="0"/>
    <n v="-44.9"/>
  </r>
  <r>
    <x v="147"/>
    <x v="8"/>
    <x v="99"/>
    <x v="1"/>
    <x v="7"/>
    <x v="4"/>
    <x v="1"/>
    <x v="5"/>
    <x v="5"/>
    <x v="0"/>
    <n v="-102.9"/>
  </r>
  <r>
    <x v="147"/>
    <x v="9"/>
    <x v="100"/>
    <x v="1"/>
    <x v="8"/>
    <x v="1"/>
    <x v="1"/>
    <x v="5"/>
    <x v="5"/>
    <x v="0"/>
    <n v="-56.9"/>
  </r>
  <r>
    <x v="148"/>
    <x v="10"/>
    <x v="101"/>
    <x v="1"/>
    <x v="9"/>
    <x v="3"/>
    <x v="1"/>
    <x v="5"/>
    <x v="5"/>
    <x v="1"/>
    <n v="-33.1"/>
  </r>
  <r>
    <x v="149"/>
    <x v="11"/>
    <x v="0"/>
    <x v="6"/>
    <x v="10"/>
    <x v="5"/>
    <x v="0"/>
    <x v="5"/>
    <x v="5"/>
    <x v="2"/>
    <n v="100"/>
  </r>
  <r>
    <x v="149"/>
    <x v="1"/>
    <x v="1"/>
    <x v="1"/>
    <x v="1"/>
    <x v="1"/>
    <x v="1"/>
    <x v="5"/>
    <x v="5"/>
    <x v="2"/>
    <n v="-5"/>
  </r>
  <r>
    <x v="150"/>
    <x v="1"/>
    <x v="1"/>
    <x v="1"/>
    <x v="1"/>
    <x v="1"/>
    <x v="1"/>
    <x v="5"/>
    <x v="5"/>
    <x v="3"/>
    <n v="-5"/>
  </r>
  <r>
    <x v="150"/>
    <x v="12"/>
    <x v="8"/>
    <x v="1"/>
    <x v="12"/>
    <x v="2"/>
    <x v="1"/>
    <x v="5"/>
    <x v="5"/>
    <x v="3"/>
    <n v="-40"/>
  </r>
  <r>
    <x v="151"/>
    <x v="13"/>
    <x v="102"/>
    <x v="1"/>
    <x v="13"/>
    <x v="4"/>
    <x v="1"/>
    <x v="5"/>
    <x v="5"/>
    <x v="4"/>
    <n v="-50.1"/>
  </r>
  <r>
    <x v="151"/>
    <x v="14"/>
    <x v="33"/>
    <x v="1"/>
    <x v="6"/>
    <x v="4"/>
    <x v="1"/>
    <x v="5"/>
    <x v="5"/>
    <x v="4"/>
    <n v="-35"/>
  </r>
  <r>
    <x v="151"/>
    <x v="1"/>
    <x v="1"/>
    <x v="1"/>
    <x v="1"/>
    <x v="1"/>
    <x v="1"/>
    <x v="5"/>
    <x v="5"/>
    <x v="4"/>
    <n v="-5"/>
  </r>
  <r>
    <x v="152"/>
    <x v="1"/>
    <x v="1"/>
    <x v="1"/>
    <x v="1"/>
    <x v="1"/>
    <x v="1"/>
    <x v="5"/>
    <x v="5"/>
    <x v="5"/>
    <n v="-5"/>
  </r>
  <r>
    <x v="153"/>
    <x v="1"/>
    <x v="1"/>
    <x v="1"/>
    <x v="1"/>
    <x v="1"/>
    <x v="1"/>
    <x v="5"/>
    <x v="5"/>
    <x v="6"/>
    <n v="-5"/>
  </r>
  <r>
    <x v="153"/>
    <x v="4"/>
    <x v="103"/>
    <x v="1"/>
    <x v="4"/>
    <x v="2"/>
    <x v="1"/>
    <x v="5"/>
    <x v="5"/>
    <x v="6"/>
    <n v="-234"/>
  </r>
  <r>
    <x v="154"/>
    <x v="15"/>
    <x v="104"/>
    <x v="1"/>
    <x v="8"/>
    <x v="1"/>
    <x v="1"/>
    <x v="5"/>
    <x v="5"/>
    <x v="0"/>
    <n v="-42.1"/>
  </r>
  <r>
    <x v="155"/>
    <x v="16"/>
    <x v="105"/>
    <x v="1"/>
    <x v="8"/>
    <x v="1"/>
    <x v="1"/>
    <x v="5"/>
    <x v="5"/>
    <x v="1"/>
    <n v="-17.099999999999998"/>
  </r>
  <r>
    <x v="156"/>
    <x v="17"/>
    <x v="17"/>
    <x v="1"/>
    <x v="14"/>
    <x v="6"/>
    <x v="1"/>
    <x v="5"/>
    <x v="5"/>
    <x v="2"/>
    <n v="-55"/>
  </r>
  <r>
    <x v="156"/>
    <x v="6"/>
    <x v="106"/>
    <x v="1"/>
    <x v="15"/>
    <x v="3"/>
    <x v="1"/>
    <x v="5"/>
    <x v="5"/>
    <x v="2"/>
    <n v="-67.900000000000006"/>
  </r>
  <r>
    <x v="156"/>
    <x v="1"/>
    <x v="1"/>
    <x v="1"/>
    <x v="1"/>
    <x v="1"/>
    <x v="1"/>
    <x v="5"/>
    <x v="5"/>
    <x v="2"/>
    <n v="-5"/>
  </r>
  <r>
    <x v="157"/>
    <x v="1"/>
    <x v="1"/>
    <x v="1"/>
    <x v="1"/>
    <x v="1"/>
    <x v="1"/>
    <x v="5"/>
    <x v="5"/>
    <x v="3"/>
    <n v="-5"/>
  </r>
  <r>
    <x v="158"/>
    <x v="1"/>
    <x v="1"/>
    <x v="1"/>
    <x v="1"/>
    <x v="1"/>
    <x v="1"/>
    <x v="5"/>
    <x v="5"/>
    <x v="4"/>
    <n v="-5"/>
  </r>
  <r>
    <x v="159"/>
    <x v="1"/>
    <x v="1"/>
    <x v="1"/>
    <x v="1"/>
    <x v="1"/>
    <x v="1"/>
    <x v="5"/>
    <x v="5"/>
    <x v="5"/>
    <n v="-5"/>
  </r>
  <r>
    <x v="160"/>
    <x v="1"/>
    <x v="1"/>
    <x v="1"/>
    <x v="1"/>
    <x v="1"/>
    <x v="1"/>
    <x v="5"/>
    <x v="5"/>
    <x v="6"/>
    <n v="-5"/>
  </r>
  <r>
    <x v="160"/>
    <x v="4"/>
    <x v="107"/>
    <x v="1"/>
    <x v="4"/>
    <x v="2"/>
    <x v="1"/>
    <x v="5"/>
    <x v="5"/>
    <x v="6"/>
    <n v="-166.9"/>
  </r>
  <r>
    <x v="161"/>
    <x v="18"/>
    <x v="108"/>
    <x v="1"/>
    <x v="7"/>
    <x v="4"/>
    <x v="1"/>
    <x v="5"/>
    <x v="5"/>
    <x v="0"/>
    <n v="-129.9"/>
  </r>
  <r>
    <x v="161"/>
    <x v="19"/>
    <x v="109"/>
    <x v="1"/>
    <x v="6"/>
    <x v="4"/>
    <x v="1"/>
    <x v="5"/>
    <x v="5"/>
    <x v="0"/>
    <n v="-180.29999999999998"/>
  </r>
  <r>
    <x v="162"/>
    <x v="8"/>
    <x v="110"/>
    <x v="1"/>
    <x v="7"/>
    <x v="4"/>
    <x v="1"/>
    <x v="5"/>
    <x v="5"/>
    <x v="1"/>
    <n v="-150.1"/>
  </r>
  <r>
    <x v="162"/>
    <x v="10"/>
    <x v="111"/>
    <x v="1"/>
    <x v="9"/>
    <x v="3"/>
    <x v="1"/>
    <x v="5"/>
    <x v="5"/>
    <x v="1"/>
    <n v="-28.200000000000003"/>
  </r>
  <r>
    <x v="162"/>
    <x v="23"/>
    <x v="61"/>
    <x v="1"/>
    <x v="8"/>
    <x v="1"/>
    <x v="1"/>
    <x v="5"/>
    <x v="5"/>
    <x v="1"/>
    <n v="-15"/>
  </r>
  <r>
    <x v="163"/>
    <x v="1"/>
    <x v="1"/>
    <x v="1"/>
    <x v="1"/>
    <x v="1"/>
    <x v="1"/>
    <x v="5"/>
    <x v="5"/>
    <x v="2"/>
    <n v="-5"/>
  </r>
  <r>
    <x v="164"/>
    <x v="1"/>
    <x v="1"/>
    <x v="1"/>
    <x v="1"/>
    <x v="1"/>
    <x v="1"/>
    <x v="6"/>
    <x v="6"/>
    <x v="3"/>
    <n v="-5"/>
  </r>
  <r>
    <x v="165"/>
    <x v="0"/>
    <x v="0"/>
    <x v="0"/>
    <x v="0"/>
    <x v="0"/>
    <x v="0"/>
    <x v="6"/>
    <x v="6"/>
    <x v="4"/>
    <n v="5000"/>
  </r>
  <r>
    <x v="166"/>
    <x v="1"/>
    <x v="1"/>
    <x v="1"/>
    <x v="1"/>
    <x v="1"/>
    <x v="1"/>
    <x v="6"/>
    <x v="6"/>
    <x v="5"/>
    <n v="-5"/>
  </r>
  <r>
    <x v="167"/>
    <x v="2"/>
    <x v="2"/>
    <x v="1"/>
    <x v="2"/>
    <x v="2"/>
    <x v="1"/>
    <x v="6"/>
    <x v="6"/>
    <x v="0"/>
    <n v="-900"/>
  </r>
  <r>
    <x v="167"/>
    <x v="3"/>
    <x v="3"/>
    <x v="1"/>
    <x v="3"/>
    <x v="3"/>
    <x v="1"/>
    <x v="6"/>
    <x v="6"/>
    <x v="0"/>
    <n v="-150"/>
  </r>
  <r>
    <x v="167"/>
    <x v="26"/>
    <x v="61"/>
    <x v="1"/>
    <x v="8"/>
    <x v="1"/>
    <x v="1"/>
    <x v="6"/>
    <x v="6"/>
    <x v="0"/>
    <n v="-15"/>
  </r>
  <r>
    <x v="167"/>
    <x v="1"/>
    <x v="1"/>
    <x v="1"/>
    <x v="1"/>
    <x v="1"/>
    <x v="1"/>
    <x v="6"/>
    <x v="6"/>
    <x v="0"/>
    <n v="-5"/>
  </r>
  <r>
    <x v="168"/>
    <x v="1"/>
    <x v="1"/>
    <x v="1"/>
    <x v="1"/>
    <x v="1"/>
    <x v="1"/>
    <x v="6"/>
    <x v="6"/>
    <x v="1"/>
    <n v="-5"/>
  </r>
  <r>
    <x v="169"/>
    <x v="1"/>
    <x v="1"/>
    <x v="1"/>
    <x v="1"/>
    <x v="1"/>
    <x v="1"/>
    <x v="6"/>
    <x v="6"/>
    <x v="2"/>
    <n v="-5"/>
  </r>
  <r>
    <x v="169"/>
    <x v="4"/>
    <x v="112"/>
    <x v="1"/>
    <x v="4"/>
    <x v="2"/>
    <x v="1"/>
    <x v="6"/>
    <x v="6"/>
    <x v="2"/>
    <n v="-180"/>
  </r>
  <r>
    <x v="170"/>
    <x v="5"/>
    <x v="113"/>
    <x v="1"/>
    <x v="5"/>
    <x v="2"/>
    <x v="1"/>
    <x v="6"/>
    <x v="6"/>
    <x v="5"/>
    <n v="-56.1"/>
  </r>
  <r>
    <x v="170"/>
    <x v="1"/>
    <x v="1"/>
    <x v="1"/>
    <x v="1"/>
    <x v="1"/>
    <x v="1"/>
    <x v="6"/>
    <x v="6"/>
    <x v="5"/>
    <n v="-5"/>
  </r>
  <r>
    <x v="171"/>
    <x v="1"/>
    <x v="1"/>
    <x v="1"/>
    <x v="1"/>
    <x v="1"/>
    <x v="1"/>
    <x v="6"/>
    <x v="6"/>
    <x v="6"/>
    <n v="-5"/>
  </r>
  <r>
    <x v="172"/>
    <x v="6"/>
    <x v="114"/>
    <x v="1"/>
    <x v="15"/>
    <x v="3"/>
    <x v="1"/>
    <x v="6"/>
    <x v="6"/>
    <x v="0"/>
    <n v="-83.1"/>
  </r>
  <r>
    <x v="172"/>
    <x v="1"/>
    <x v="1"/>
    <x v="1"/>
    <x v="1"/>
    <x v="1"/>
    <x v="1"/>
    <x v="6"/>
    <x v="6"/>
    <x v="0"/>
    <n v="-5"/>
  </r>
  <r>
    <x v="173"/>
    <x v="1"/>
    <x v="1"/>
    <x v="1"/>
    <x v="1"/>
    <x v="1"/>
    <x v="1"/>
    <x v="6"/>
    <x v="6"/>
    <x v="1"/>
    <n v="-5"/>
  </r>
  <r>
    <x v="174"/>
    <x v="4"/>
    <x v="115"/>
    <x v="1"/>
    <x v="4"/>
    <x v="2"/>
    <x v="1"/>
    <x v="6"/>
    <x v="6"/>
    <x v="2"/>
    <n v="-141.1"/>
  </r>
  <r>
    <x v="174"/>
    <x v="1"/>
    <x v="1"/>
    <x v="1"/>
    <x v="1"/>
    <x v="1"/>
    <x v="1"/>
    <x v="6"/>
    <x v="6"/>
    <x v="2"/>
    <n v="-5"/>
  </r>
  <r>
    <x v="175"/>
    <x v="1"/>
    <x v="1"/>
    <x v="1"/>
    <x v="1"/>
    <x v="1"/>
    <x v="1"/>
    <x v="6"/>
    <x v="6"/>
    <x v="3"/>
    <n v="-5"/>
  </r>
  <r>
    <x v="175"/>
    <x v="7"/>
    <x v="116"/>
    <x v="1"/>
    <x v="6"/>
    <x v="4"/>
    <x v="1"/>
    <x v="6"/>
    <x v="6"/>
    <x v="3"/>
    <n v="-45.8"/>
  </r>
  <r>
    <x v="175"/>
    <x v="8"/>
    <x v="117"/>
    <x v="1"/>
    <x v="7"/>
    <x v="4"/>
    <x v="1"/>
    <x v="6"/>
    <x v="6"/>
    <x v="3"/>
    <n v="-103.80000000000001"/>
  </r>
  <r>
    <x v="175"/>
    <x v="9"/>
    <x v="118"/>
    <x v="1"/>
    <x v="8"/>
    <x v="1"/>
    <x v="1"/>
    <x v="6"/>
    <x v="6"/>
    <x v="3"/>
    <n v="-58"/>
  </r>
  <r>
    <x v="176"/>
    <x v="10"/>
    <x v="119"/>
    <x v="1"/>
    <x v="9"/>
    <x v="3"/>
    <x v="1"/>
    <x v="6"/>
    <x v="6"/>
    <x v="4"/>
    <n v="-34.200000000000003"/>
  </r>
  <r>
    <x v="177"/>
    <x v="11"/>
    <x v="0"/>
    <x v="7"/>
    <x v="10"/>
    <x v="5"/>
    <x v="0"/>
    <x v="6"/>
    <x v="6"/>
    <x v="5"/>
    <n v="200"/>
  </r>
  <r>
    <x v="177"/>
    <x v="1"/>
    <x v="1"/>
    <x v="1"/>
    <x v="1"/>
    <x v="1"/>
    <x v="1"/>
    <x v="6"/>
    <x v="6"/>
    <x v="5"/>
    <n v="-5"/>
  </r>
  <r>
    <x v="178"/>
    <x v="1"/>
    <x v="1"/>
    <x v="1"/>
    <x v="1"/>
    <x v="1"/>
    <x v="1"/>
    <x v="6"/>
    <x v="6"/>
    <x v="6"/>
    <n v="-5"/>
  </r>
  <r>
    <x v="178"/>
    <x v="12"/>
    <x v="8"/>
    <x v="1"/>
    <x v="12"/>
    <x v="2"/>
    <x v="1"/>
    <x v="6"/>
    <x v="6"/>
    <x v="6"/>
    <n v="-40"/>
  </r>
  <r>
    <x v="179"/>
    <x v="13"/>
    <x v="25"/>
    <x v="1"/>
    <x v="13"/>
    <x v="4"/>
    <x v="1"/>
    <x v="6"/>
    <x v="6"/>
    <x v="0"/>
    <n v="-51.1"/>
  </r>
  <r>
    <x v="179"/>
    <x v="14"/>
    <x v="33"/>
    <x v="1"/>
    <x v="6"/>
    <x v="4"/>
    <x v="1"/>
    <x v="6"/>
    <x v="6"/>
    <x v="0"/>
    <n v="-35"/>
  </r>
  <r>
    <x v="179"/>
    <x v="1"/>
    <x v="1"/>
    <x v="1"/>
    <x v="1"/>
    <x v="1"/>
    <x v="1"/>
    <x v="6"/>
    <x v="6"/>
    <x v="0"/>
    <n v="-5"/>
  </r>
  <r>
    <x v="180"/>
    <x v="1"/>
    <x v="1"/>
    <x v="1"/>
    <x v="1"/>
    <x v="1"/>
    <x v="1"/>
    <x v="6"/>
    <x v="6"/>
    <x v="1"/>
    <n v="-5"/>
  </r>
  <r>
    <x v="181"/>
    <x v="1"/>
    <x v="1"/>
    <x v="1"/>
    <x v="1"/>
    <x v="1"/>
    <x v="1"/>
    <x v="6"/>
    <x v="6"/>
    <x v="2"/>
    <n v="-5"/>
  </r>
  <r>
    <x v="181"/>
    <x v="4"/>
    <x v="120"/>
    <x v="1"/>
    <x v="4"/>
    <x v="2"/>
    <x v="1"/>
    <x v="6"/>
    <x v="6"/>
    <x v="2"/>
    <n v="-176"/>
  </r>
  <r>
    <x v="182"/>
    <x v="15"/>
    <x v="121"/>
    <x v="1"/>
    <x v="8"/>
    <x v="1"/>
    <x v="1"/>
    <x v="6"/>
    <x v="6"/>
    <x v="3"/>
    <n v="-43.1"/>
  </r>
  <r>
    <x v="183"/>
    <x v="16"/>
    <x v="122"/>
    <x v="1"/>
    <x v="8"/>
    <x v="1"/>
    <x v="1"/>
    <x v="6"/>
    <x v="6"/>
    <x v="4"/>
    <n v="-18.2"/>
  </r>
  <r>
    <x v="184"/>
    <x v="17"/>
    <x v="17"/>
    <x v="1"/>
    <x v="14"/>
    <x v="6"/>
    <x v="1"/>
    <x v="6"/>
    <x v="6"/>
    <x v="5"/>
    <n v="-55"/>
  </r>
  <r>
    <x v="184"/>
    <x v="6"/>
    <x v="123"/>
    <x v="1"/>
    <x v="15"/>
    <x v="3"/>
    <x v="1"/>
    <x v="6"/>
    <x v="6"/>
    <x v="5"/>
    <n v="-68.800000000000011"/>
  </r>
  <r>
    <x v="184"/>
    <x v="1"/>
    <x v="1"/>
    <x v="1"/>
    <x v="1"/>
    <x v="1"/>
    <x v="1"/>
    <x v="6"/>
    <x v="6"/>
    <x v="5"/>
    <n v="-5"/>
  </r>
  <r>
    <x v="185"/>
    <x v="1"/>
    <x v="1"/>
    <x v="1"/>
    <x v="1"/>
    <x v="1"/>
    <x v="1"/>
    <x v="6"/>
    <x v="6"/>
    <x v="6"/>
    <n v="-5"/>
  </r>
  <r>
    <x v="186"/>
    <x v="1"/>
    <x v="1"/>
    <x v="1"/>
    <x v="1"/>
    <x v="1"/>
    <x v="1"/>
    <x v="6"/>
    <x v="6"/>
    <x v="0"/>
    <n v="-5"/>
  </r>
  <r>
    <x v="187"/>
    <x v="1"/>
    <x v="1"/>
    <x v="1"/>
    <x v="1"/>
    <x v="1"/>
    <x v="1"/>
    <x v="6"/>
    <x v="6"/>
    <x v="1"/>
    <n v="-5"/>
  </r>
  <r>
    <x v="188"/>
    <x v="1"/>
    <x v="1"/>
    <x v="1"/>
    <x v="1"/>
    <x v="1"/>
    <x v="1"/>
    <x v="6"/>
    <x v="6"/>
    <x v="2"/>
    <n v="-5"/>
  </r>
  <r>
    <x v="188"/>
    <x v="4"/>
    <x v="124"/>
    <x v="1"/>
    <x v="4"/>
    <x v="2"/>
    <x v="1"/>
    <x v="6"/>
    <x v="6"/>
    <x v="2"/>
    <n v="-193"/>
  </r>
  <r>
    <x v="189"/>
    <x v="18"/>
    <x v="125"/>
    <x v="1"/>
    <x v="7"/>
    <x v="4"/>
    <x v="1"/>
    <x v="6"/>
    <x v="6"/>
    <x v="3"/>
    <n v="-130.80000000000001"/>
  </r>
  <r>
    <x v="189"/>
    <x v="25"/>
    <x v="126"/>
    <x v="1"/>
    <x v="17"/>
    <x v="4"/>
    <x v="1"/>
    <x v="6"/>
    <x v="6"/>
    <x v="3"/>
    <n v="-181.39999999999998"/>
  </r>
  <r>
    <x v="190"/>
    <x v="8"/>
    <x v="127"/>
    <x v="1"/>
    <x v="7"/>
    <x v="4"/>
    <x v="1"/>
    <x v="6"/>
    <x v="6"/>
    <x v="4"/>
    <n v="-151.19999999999999"/>
  </r>
  <r>
    <x v="190"/>
    <x v="10"/>
    <x v="128"/>
    <x v="1"/>
    <x v="9"/>
    <x v="3"/>
    <x v="1"/>
    <x v="6"/>
    <x v="6"/>
    <x v="4"/>
    <n v="-29.300000000000004"/>
  </r>
  <r>
    <x v="190"/>
    <x v="23"/>
    <x v="61"/>
    <x v="1"/>
    <x v="8"/>
    <x v="1"/>
    <x v="1"/>
    <x v="6"/>
    <x v="6"/>
    <x v="4"/>
    <n v="-15"/>
  </r>
  <r>
    <x v="191"/>
    <x v="1"/>
    <x v="1"/>
    <x v="1"/>
    <x v="1"/>
    <x v="1"/>
    <x v="1"/>
    <x v="6"/>
    <x v="6"/>
    <x v="5"/>
    <n v="-5"/>
  </r>
  <r>
    <x v="192"/>
    <x v="1"/>
    <x v="1"/>
    <x v="1"/>
    <x v="1"/>
    <x v="1"/>
    <x v="1"/>
    <x v="7"/>
    <x v="7"/>
    <x v="0"/>
    <n v="-5"/>
  </r>
  <r>
    <x v="192"/>
    <x v="0"/>
    <x v="0"/>
    <x v="0"/>
    <x v="0"/>
    <x v="0"/>
    <x v="0"/>
    <x v="7"/>
    <x v="7"/>
    <x v="0"/>
    <n v="5000"/>
  </r>
  <r>
    <x v="193"/>
    <x v="1"/>
    <x v="1"/>
    <x v="1"/>
    <x v="1"/>
    <x v="1"/>
    <x v="1"/>
    <x v="7"/>
    <x v="7"/>
    <x v="1"/>
    <n v="-5"/>
  </r>
  <r>
    <x v="194"/>
    <x v="2"/>
    <x v="2"/>
    <x v="1"/>
    <x v="2"/>
    <x v="2"/>
    <x v="1"/>
    <x v="7"/>
    <x v="7"/>
    <x v="3"/>
    <n v="-900"/>
  </r>
  <r>
    <x v="194"/>
    <x v="3"/>
    <x v="3"/>
    <x v="1"/>
    <x v="3"/>
    <x v="3"/>
    <x v="1"/>
    <x v="7"/>
    <x v="7"/>
    <x v="3"/>
    <n v="-150"/>
  </r>
  <r>
    <x v="194"/>
    <x v="1"/>
    <x v="1"/>
    <x v="1"/>
    <x v="1"/>
    <x v="1"/>
    <x v="1"/>
    <x v="7"/>
    <x v="7"/>
    <x v="3"/>
    <n v="-5"/>
  </r>
  <r>
    <x v="194"/>
    <x v="1"/>
    <x v="1"/>
    <x v="1"/>
    <x v="1"/>
    <x v="1"/>
    <x v="1"/>
    <x v="7"/>
    <x v="7"/>
    <x v="3"/>
    <n v="-5"/>
  </r>
  <r>
    <x v="195"/>
    <x v="1"/>
    <x v="1"/>
    <x v="1"/>
    <x v="1"/>
    <x v="1"/>
    <x v="1"/>
    <x v="7"/>
    <x v="7"/>
    <x v="4"/>
    <n v="-5"/>
  </r>
  <r>
    <x v="196"/>
    <x v="1"/>
    <x v="1"/>
    <x v="1"/>
    <x v="1"/>
    <x v="1"/>
    <x v="1"/>
    <x v="7"/>
    <x v="7"/>
    <x v="5"/>
    <n v="-5"/>
  </r>
  <r>
    <x v="196"/>
    <x v="4"/>
    <x v="40"/>
    <x v="1"/>
    <x v="4"/>
    <x v="2"/>
    <x v="1"/>
    <x v="7"/>
    <x v="7"/>
    <x v="5"/>
    <n v="-137"/>
  </r>
  <r>
    <x v="197"/>
    <x v="5"/>
    <x v="129"/>
    <x v="1"/>
    <x v="5"/>
    <x v="2"/>
    <x v="1"/>
    <x v="7"/>
    <x v="7"/>
    <x v="1"/>
    <n v="-57"/>
  </r>
  <r>
    <x v="197"/>
    <x v="1"/>
    <x v="1"/>
    <x v="1"/>
    <x v="1"/>
    <x v="1"/>
    <x v="1"/>
    <x v="7"/>
    <x v="7"/>
    <x v="1"/>
    <n v="-5"/>
  </r>
  <r>
    <x v="198"/>
    <x v="1"/>
    <x v="1"/>
    <x v="1"/>
    <x v="1"/>
    <x v="1"/>
    <x v="1"/>
    <x v="7"/>
    <x v="7"/>
    <x v="2"/>
    <n v="-5"/>
  </r>
  <r>
    <x v="199"/>
    <x v="6"/>
    <x v="130"/>
    <x v="1"/>
    <x v="15"/>
    <x v="3"/>
    <x v="1"/>
    <x v="7"/>
    <x v="7"/>
    <x v="3"/>
    <n v="-84.199999999999989"/>
  </r>
  <r>
    <x v="199"/>
    <x v="1"/>
    <x v="1"/>
    <x v="1"/>
    <x v="1"/>
    <x v="1"/>
    <x v="1"/>
    <x v="7"/>
    <x v="7"/>
    <x v="3"/>
    <n v="-5"/>
  </r>
  <r>
    <x v="200"/>
    <x v="1"/>
    <x v="1"/>
    <x v="1"/>
    <x v="1"/>
    <x v="1"/>
    <x v="1"/>
    <x v="7"/>
    <x v="7"/>
    <x v="4"/>
    <n v="-5"/>
  </r>
  <r>
    <x v="201"/>
    <x v="4"/>
    <x v="131"/>
    <x v="1"/>
    <x v="4"/>
    <x v="2"/>
    <x v="1"/>
    <x v="7"/>
    <x v="7"/>
    <x v="5"/>
    <n v="-142.1"/>
  </r>
  <r>
    <x v="201"/>
    <x v="1"/>
    <x v="1"/>
    <x v="1"/>
    <x v="1"/>
    <x v="1"/>
    <x v="1"/>
    <x v="7"/>
    <x v="7"/>
    <x v="5"/>
    <n v="-5"/>
  </r>
  <r>
    <x v="202"/>
    <x v="1"/>
    <x v="1"/>
    <x v="1"/>
    <x v="1"/>
    <x v="1"/>
    <x v="1"/>
    <x v="7"/>
    <x v="7"/>
    <x v="6"/>
    <n v="-5"/>
  </r>
  <r>
    <x v="202"/>
    <x v="7"/>
    <x v="51"/>
    <x v="1"/>
    <x v="6"/>
    <x v="4"/>
    <x v="1"/>
    <x v="7"/>
    <x v="7"/>
    <x v="6"/>
    <n v="-46.8"/>
  </r>
  <r>
    <x v="202"/>
    <x v="8"/>
    <x v="132"/>
    <x v="1"/>
    <x v="7"/>
    <x v="4"/>
    <x v="1"/>
    <x v="7"/>
    <x v="7"/>
    <x v="6"/>
    <n v="-104.70000000000002"/>
  </r>
  <r>
    <x v="202"/>
    <x v="9"/>
    <x v="133"/>
    <x v="1"/>
    <x v="8"/>
    <x v="1"/>
    <x v="1"/>
    <x v="7"/>
    <x v="7"/>
    <x v="6"/>
    <n v="-59.1"/>
  </r>
  <r>
    <x v="203"/>
    <x v="10"/>
    <x v="134"/>
    <x v="1"/>
    <x v="9"/>
    <x v="3"/>
    <x v="1"/>
    <x v="7"/>
    <x v="7"/>
    <x v="0"/>
    <n v="-35.1"/>
  </r>
  <r>
    <x v="204"/>
    <x v="11"/>
    <x v="0"/>
    <x v="3"/>
    <x v="10"/>
    <x v="5"/>
    <x v="0"/>
    <x v="7"/>
    <x v="7"/>
    <x v="1"/>
    <n v="800"/>
  </r>
  <r>
    <x v="204"/>
    <x v="1"/>
    <x v="1"/>
    <x v="1"/>
    <x v="1"/>
    <x v="1"/>
    <x v="1"/>
    <x v="7"/>
    <x v="7"/>
    <x v="1"/>
    <n v="-5"/>
  </r>
  <r>
    <x v="205"/>
    <x v="1"/>
    <x v="1"/>
    <x v="1"/>
    <x v="1"/>
    <x v="1"/>
    <x v="1"/>
    <x v="7"/>
    <x v="7"/>
    <x v="2"/>
    <n v="-5"/>
  </r>
  <r>
    <x v="205"/>
    <x v="12"/>
    <x v="8"/>
    <x v="1"/>
    <x v="12"/>
    <x v="2"/>
    <x v="1"/>
    <x v="7"/>
    <x v="7"/>
    <x v="2"/>
    <n v="-40"/>
  </r>
  <r>
    <x v="206"/>
    <x v="13"/>
    <x v="44"/>
    <x v="1"/>
    <x v="13"/>
    <x v="4"/>
    <x v="1"/>
    <x v="7"/>
    <x v="7"/>
    <x v="3"/>
    <n v="-52.1"/>
  </r>
  <r>
    <x v="206"/>
    <x v="14"/>
    <x v="33"/>
    <x v="1"/>
    <x v="6"/>
    <x v="4"/>
    <x v="1"/>
    <x v="7"/>
    <x v="7"/>
    <x v="3"/>
    <n v="-35"/>
  </r>
  <r>
    <x v="206"/>
    <x v="1"/>
    <x v="1"/>
    <x v="1"/>
    <x v="1"/>
    <x v="1"/>
    <x v="1"/>
    <x v="7"/>
    <x v="7"/>
    <x v="3"/>
    <n v="-5"/>
  </r>
  <r>
    <x v="207"/>
    <x v="1"/>
    <x v="1"/>
    <x v="1"/>
    <x v="1"/>
    <x v="1"/>
    <x v="1"/>
    <x v="7"/>
    <x v="7"/>
    <x v="4"/>
    <n v="-5"/>
  </r>
  <r>
    <x v="208"/>
    <x v="1"/>
    <x v="1"/>
    <x v="1"/>
    <x v="1"/>
    <x v="1"/>
    <x v="1"/>
    <x v="7"/>
    <x v="7"/>
    <x v="5"/>
    <n v="-5"/>
  </r>
  <r>
    <x v="208"/>
    <x v="4"/>
    <x v="135"/>
    <x v="1"/>
    <x v="4"/>
    <x v="2"/>
    <x v="1"/>
    <x v="7"/>
    <x v="7"/>
    <x v="5"/>
    <n v="-177"/>
  </r>
  <r>
    <x v="209"/>
    <x v="15"/>
    <x v="136"/>
    <x v="1"/>
    <x v="8"/>
    <x v="1"/>
    <x v="1"/>
    <x v="7"/>
    <x v="7"/>
    <x v="6"/>
    <n v="-44.2"/>
  </r>
  <r>
    <x v="210"/>
    <x v="16"/>
    <x v="137"/>
    <x v="1"/>
    <x v="8"/>
    <x v="1"/>
    <x v="1"/>
    <x v="7"/>
    <x v="7"/>
    <x v="0"/>
    <n v="-19.2"/>
  </r>
  <r>
    <x v="211"/>
    <x v="17"/>
    <x v="17"/>
    <x v="1"/>
    <x v="14"/>
    <x v="6"/>
    <x v="1"/>
    <x v="7"/>
    <x v="7"/>
    <x v="1"/>
    <n v="-55"/>
  </r>
  <r>
    <x v="211"/>
    <x v="6"/>
    <x v="138"/>
    <x v="1"/>
    <x v="15"/>
    <x v="3"/>
    <x v="1"/>
    <x v="7"/>
    <x v="7"/>
    <x v="1"/>
    <n v="-69.700000000000017"/>
  </r>
  <r>
    <x v="211"/>
    <x v="1"/>
    <x v="1"/>
    <x v="1"/>
    <x v="1"/>
    <x v="1"/>
    <x v="1"/>
    <x v="7"/>
    <x v="7"/>
    <x v="1"/>
    <n v="-5"/>
  </r>
  <r>
    <x v="212"/>
    <x v="1"/>
    <x v="1"/>
    <x v="1"/>
    <x v="1"/>
    <x v="1"/>
    <x v="1"/>
    <x v="7"/>
    <x v="7"/>
    <x v="2"/>
    <n v="-5"/>
  </r>
  <r>
    <x v="213"/>
    <x v="1"/>
    <x v="1"/>
    <x v="1"/>
    <x v="1"/>
    <x v="1"/>
    <x v="1"/>
    <x v="7"/>
    <x v="7"/>
    <x v="3"/>
    <n v="-5"/>
  </r>
  <r>
    <x v="214"/>
    <x v="1"/>
    <x v="1"/>
    <x v="1"/>
    <x v="1"/>
    <x v="1"/>
    <x v="1"/>
    <x v="7"/>
    <x v="7"/>
    <x v="4"/>
    <n v="-5"/>
  </r>
  <r>
    <x v="215"/>
    <x v="1"/>
    <x v="1"/>
    <x v="1"/>
    <x v="1"/>
    <x v="1"/>
    <x v="1"/>
    <x v="7"/>
    <x v="7"/>
    <x v="5"/>
    <n v="-5"/>
  </r>
  <r>
    <x v="215"/>
    <x v="4"/>
    <x v="139"/>
    <x v="1"/>
    <x v="4"/>
    <x v="2"/>
    <x v="1"/>
    <x v="7"/>
    <x v="7"/>
    <x v="5"/>
    <n v="-117"/>
  </r>
  <r>
    <x v="216"/>
    <x v="18"/>
    <x v="140"/>
    <x v="1"/>
    <x v="7"/>
    <x v="4"/>
    <x v="1"/>
    <x v="7"/>
    <x v="7"/>
    <x v="6"/>
    <n v="-131.9"/>
  </r>
  <r>
    <x v="216"/>
    <x v="19"/>
    <x v="141"/>
    <x v="1"/>
    <x v="6"/>
    <x v="4"/>
    <x v="1"/>
    <x v="7"/>
    <x v="7"/>
    <x v="6"/>
    <n v="-182.39999999999998"/>
  </r>
  <r>
    <x v="217"/>
    <x v="8"/>
    <x v="142"/>
    <x v="1"/>
    <x v="7"/>
    <x v="4"/>
    <x v="1"/>
    <x v="7"/>
    <x v="7"/>
    <x v="0"/>
    <n v="-152.29999999999998"/>
  </r>
  <r>
    <x v="217"/>
    <x v="10"/>
    <x v="143"/>
    <x v="1"/>
    <x v="9"/>
    <x v="3"/>
    <x v="1"/>
    <x v="7"/>
    <x v="7"/>
    <x v="0"/>
    <n v="-30.300000000000004"/>
  </r>
  <r>
    <x v="217"/>
    <x v="23"/>
    <x v="61"/>
    <x v="1"/>
    <x v="8"/>
    <x v="1"/>
    <x v="1"/>
    <x v="7"/>
    <x v="7"/>
    <x v="0"/>
    <n v="-15"/>
  </r>
  <r>
    <x v="218"/>
    <x v="1"/>
    <x v="1"/>
    <x v="1"/>
    <x v="1"/>
    <x v="1"/>
    <x v="1"/>
    <x v="7"/>
    <x v="7"/>
    <x v="1"/>
    <n v="-5"/>
  </r>
  <r>
    <x v="219"/>
    <x v="1"/>
    <x v="1"/>
    <x v="1"/>
    <x v="1"/>
    <x v="1"/>
    <x v="1"/>
    <x v="8"/>
    <x v="8"/>
    <x v="3"/>
    <n v="-5"/>
  </r>
  <r>
    <x v="219"/>
    <x v="0"/>
    <x v="0"/>
    <x v="0"/>
    <x v="0"/>
    <x v="0"/>
    <x v="0"/>
    <x v="8"/>
    <x v="8"/>
    <x v="3"/>
    <n v="5000"/>
  </r>
  <r>
    <x v="220"/>
    <x v="1"/>
    <x v="1"/>
    <x v="1"/>
    <x v="1"/>
    <x v="1"/>
    <x v="1"/>
    <x v="8"/>
    <x v="8"/>
    <x v="4"/>
    <n v="-5"/>
  </r>
  <r>
    <x v="221"/>
    <x v="2"/>
    <x v="2"/>
    <x v="1"/>
    <x v="2"/>
    <x v="2"/>
    <x v="1"/>
    <x v="8"/>
    <x v="8"/>
    <x v="6"/>
    <n v="-900"/>
  </r>
  <r>
    <x v="221"/>
    <x v="3"/>
    <x v="3"/>
    <x v="1"/>
    <x v="3"/>
    <x v="3"/>
    <x v="1"/>
    <x v="8"/>
    <x v="8"/>
    <x v="6"/>
    <n v="-150"/>
  </r>
  <r>
    <x v="221"/>
    <x v="1"/>
    <x v="1"/>
    <x v="1"/>
    <x v="1"/>
    <x v="1"/>
    <x v="1"/>
    <x v="8"/>
    <x v="8"/>
    <x v="6"/>
    <n v="-5"/>
  </r>
  <r>
    <x v="221"/>
    <x v="1"/>
    <x v="1"/>
    <x v="1"/>
    <x v="1"/>
    <x v="1"/>
    <x v="1"/>
    <x v="8"/>
    <x v="8"/>
    <x v="6"/>
    <n v="-5"/>
  </r>
  <r>
    <x v="222"/>
    <x v="1"/>
    <x v="1"/>
    <x v="1"/>
    <x v="1"/>
    <x v="1"/>
    <x v="1"/>
    <x v="8"/>
    <x v="8"/>
    <x v="0"/>
    <n v="-5"/>
  </r>
  <r>
    <x v="223"/>
    <x v="1"/>
    <x v="1"/>
    <x v="1"/>
    <x v="1"/>
    <x v="1"/>
    <x v="1"/>
    <x v="8"/>
    <x v="8"/>
    <x v="1"/>
    <n v="-5"/>
  </r>
  <r>
    <x v="223"/>
    <x v="4"/>
    <x v="144"/>
    <x v="1"/>
    <x v="4"/>
    <x v="2"/>
    <x v="1"/>
    <x v="8"/>
    <x v="8"/>
    <x v="1"/>
    <n v="-163.39999999999998"/>
  </r>
  <r>
    <x v="224"/>
    <x v="5"/>
    <x v="145"/>
    <x v="1"/>
    <x v="5"/>
    <x v="2"/>
    <x v="1"/>
    <x v="8"/>
    <x v="8"/>
    <x v="4"/>
    <n v="-58.1"/>
  </r>
  <r>
    <x v="224"/>
    <x v="1"/>
    <x v="1"/>
    <x v="1"/>
    <x v="1"/>
    <x v="1"/>
    <x v="1"/>
    <x v="8"/>
    <x v="8"/>
    <x v="4"/>
    <n v="-5"/>
  </r>
  <r>
    <x v="225"/>
    <x v="1"/>
    <x v="1"/>
    <x v="1"/>
    <x v="1"/>
    <x v="1"/>
    <x v="1"/>
    <x v="8"/>
    <x v="8"/>
    <x v="5"/>
    <n v="-5"/>
  </r>
  <r>
    <x v="226"/>
    <x v="6"/>
    <x v="146"/>
    <x v="1"/>
    <x v="15"/>
    <x v="3"/>
    <x v="1"/>
    <x v="8"/>
    <x v="8"/>
    <x v="6"/>
    <n v="-85.299999999999983"/>
  </r>
  <r>
    <x v="226"/>
    <x v="1"/>
    <x v="1"/>
    <x v="1"/>
    <x v="1"/>
    <x v="1"/>
    <x v="1"/>
    <x v="8"/>
    <x v="8"/>
    <x v="6"/>
    <n v="-5"/>
  </r>
  <r>
    <x v="227"/>
    <x v="1"/>
    <x v="1"/>
    <x v="1"/>
    <x v="1"/>
    <x v="1"/>
    <x v="1"/>
    <x v="8"/>
    <x v="8"/>
    <x v="0"/>
    <n v="-5"/>
  </r>
  <r>
    <x v="228"/>
    <x v="4"/>
    <x v="147"/>
    <x v="1"/>
    <x v="4"/>
    <x v="2"/>
    <x v="1"/>
    <x v="8"/>
    <x v="8"/>
    <x v="1"/>
    <n v="-143"/>
  </r>
  <r>
    <x v="228"/>
    <x v="1"/>
    <x v="1"/>
    <x v="1"/>
    <x v="1"/>
    <x v="1"/>
    <x v="1"/>
    <x v="8"/>
    <x v="8"/>
    <x v="1"/>
    <n v="-5"/>
  </r>
  <r>
    <x v="229"/>
    <x v="1"/>
    <x v="1"/>
    <x v="1"/>
    <x v="1"/>
    <x v="1"/>
    <x v="1"/>
    <x v="8"/>
    <x v="8"/>
    <x v="2"/>
    <n v="-5"/>
  </r>
  <r>
    <x v="229"/>
    <x v="7"/>
    <x v="148"/>
    <x v="1"/>
    <x v="6"/>
    <x v="4"/>
    <x v="1"/>
    <x v="8"/>
    <x v="8"/>
    <x v="2"/>
    <n v="-47.8"/>
  </r>
  <r>
    <x v="229"/>
    <x v="8"/>
    <x v="149"/>
    <x v="1"/>
    <x v="7"/>
    <x v="4"/>
    <x v="1"/>
    <x v="8"/>
    <x v="8"/>
    <x v="2"/>
    <n v="-105.80000000000001"/>
  </r>
  <r>
    <x v="229"/>
    <x v="9"/>
    <x v="150"/>
    <x v="1"/>
    <x v="8"/>
    <x v="1"/>
    <x v="1"/>
    <x v="8"/>
    <x v="8"/>
    <x v="2"/>
    <n v="-60.1"/>
  </r>
  <r>
    <x v="230"/>
    <x v="10"/>
    <x v="151"/>
    <x v="1"/>
    <x v="9"/>
    <x v="3"/>
    <x v="1"/>
    <x v="8"/>
    <x v="8"/>
    <x v="3"/>
    <n v="-36.200000000000003"/>
  </r>
  <r>
    <x v="231"/>
    <x v="11"/>
    <x v="0"/>
    <x v="6"/>
    <x v="10"/>
    <x v="5"/>
    <x v="0"/>
    <x v="8"/>
    <x v="8"/>
    <x v="4"/>
    <n v="100"/>
  </r>
  <r>
    <x v="231"/>
    <x v="1"/>
    <x v="1"/>
    <x v="1"/>
    <x v="1"/>
    <x v="1"/>
    <x v="1"/>
    <x v="8"/>
    <x v="8"/>
    <x v="4"/>
    <n v="-5"/>
  </r>
  <r>
    <x v="232"/>
    <x v="1"/>
    <x v="1"/>
    <x v="1"/>
    <x v="1"/>
    <x v="1"/>
    <x v="1"/>
    <x v="8"/>
    <x v="8"/>
    <x v="5"/>
    <n v="-5"/>
  </r>
  <r>
    <x v="232"/>
    <x v="12"/>
    <x v="8"/>
    <x v="1"/>
    <x v="12"/>
    <x v="2"/>
    <x v="1"/>
    <x v="8"/>
    <x v="8"/>
    <x v="5"/>
    <n v="-40"/>
  </r>
  <r>
    <x v="233"/>
    <x v="13"/>
    <x v="30"/>
    <x v="1"/>
    <x v="13"/>
    <x v="4"/>
    <x v="1"/>
    <x v="8"/>
    <x v="8"/>
    <x v="6"/>
    <n v="-53"/>
  </r>
  <r>
    <x v="233"/>
    <x v="14"/>
    <x v="33"/>
    <x v="1"/>
    <x v="6"/>
    <x v="4"/>
    <x v="1"/>
    <x v="8"/>
    <x v="8"/>
    <x v="6"/>
    <n v="-35"/>
  </r>
  <r>
    <x v="233"/>
    <x v="1"/>
    <x v="1"/>
    <x v="1"/>
    <x v="1"/>
    <x v="1"/>
    <x v="1"/>
    <x v="8"/>
    <x v="8"/>
    <x v="6"/>
    <n v="-5"/>
  </r>
  <r>
    <x v="234"/>
    <x v="1"/>
    <x v="1"/>
    <x v="1"/>
    <x v="1"/>
    <x v="1"/>
    <x v="1"/>
    <x v="8"/>
    <x v="8"/>
    <x v="0"/>
    <n v="-5"/>
  </r>
  <r>
    <x v="235"/>
    <x v="1"/>
    <x v="1"/>
    <x v="1"/>
    <x v="1"/>
    <x v="1"/>
    <x v="1"/>
    <x v="8"/>
    <x v="8"/>
    <x v="1"/>
    <n v="-5"/>
  </r>
  <r>
    <x v="235"/>
    <x v="4"/>
    <x v="152"/>
    <x v="1"/>
    <x v="4"/>
    <x v="2"/>
    <x v="1"/>
    <x v="8"/>
    <x v="8"/>
    <x v="1"/>
    <n v="-177.9"/>
  </r>
  <r>
    <x v="236"/>
    <x v="15"/>
    <x v="153"/>
    <x v="1"/>
    <x v="8"/>
    <x v="1"/>
    <x v="1"/>
    <x v="8"/>
    <x v="8"/>
    <x v="2"/>
    <n v="-45.300000000000004"/>
  </r>
  <r>
    <x v="237"/>
    <x v="16"/>
    <x v="154"/>
    <x v="1"/>
    <x v="8"/>
    <x v="1"/>
    <x v="1"/>
    <x v="8"/>
    <x v="8"/>
    <x v="3"/>
    <n v="-20.099999999999998"/>
  </r>
  <r>
    <x v="238"/>
    <x v="17"/>
    <x v="17"/>
    <x v="1"/>
    <x v="14"/>
    <x v="6"/>
    <x v="1"/>
    <x v="8"/>
    <x v="8"/>
    <x v="4"/>
    <n v="-55"/>
  </r>
  <r>
    <x v="238"/>
    <x v="6"/>
    <x v="155"/>
    <x v="1"/>
    <x v="15"/>
    <x v="3"/>
    <x v="1"/>
    <x v="8"/>
    <x v="8"/>
    <x v="4"/>
    <n v="-70.600000000000023"/>
  </r>
  <r>
    <x v="238"/>
    <x v="1"/>
    <x v="1"/>
    <x v="1"/>
    <x v="1"/>
    <x v="1"/>
    <x v="1"/>
    <x v="8"/>
    <x v="8"/>
    <x v="4"/>
    <n v="-5"/>
  </r>
  <r>
    <x v="239"/>
    <x v="1"/>
    <x v="1"/>
    <x v="1"/>
    <x v="1"/>
    <x v="1"/>
    <x v="1"/>
    <x v="8"/>
    <x v="8"/>
    <x v="5"/>
    <n v="-5"/>
  </r>
  <r>
    <x v="240"/>
    <x v="1"/>
    <x v="1"/>
    <x v="1"/>
    <x v="1"/>
    <x v="1"/>
    <x v="1"/>
    <x v="8"/>
    <x v="8"/>
    <x v="6"/>
    <n v="-5"/>
  </r>
  <r>
    <x v="241"/>
    <x v="1"/>
    <x v="1"/>
    <x v="1"/>
    <x v="1"/>
    <x v="1"/>
    <x v="1"/>
    <x v="8"/>
    <x v="8"/>
    <x v="0"/>
    <n v="-5"/>
  </r>
  <r>
    <x v="242"/>
    <x v="1"/>
    <x v="1"/>
    <x v="1"/>
    <x v="1"/>
    <x v="1"/>
    <x v="1"/>
    <x v="8"/>
    <x v="8"/>
    <x v="1"/>
    <n v="-5"/>
  </r>
  <r>
    <x v="242"/>
    <x v="4"/>
    <x v="156"/>
    <x v="1"/>
    <x v="4"/>
    <x v="2"/>
    <x v="1"/>
    <x v="8"/>
    <x v="8"/>
    <x v="1"/>
    <n v="-223"/>
  </r>
  <r>
    <x v="243"/>
    <x v="18"/>
    <x v="157"/>
    <x v="1"/>
    <x v="7"/>
    <x v="4"/>
    <x v="1"/>
    <x v="8"/>
    <x v="8"/>
    <x v="2"/>
    <n v="-132.9"/>
  </r>
  <r>
    <x v="243"/>
    <x v="20"/>
    <x v="21"/>
    <x v="1"/>
    <x v="7"/>
    <x v="4"/>
    <x v="1"/>
    <x v="8"/>
    <x v="8"/>
    <x v="2"/>
    <n v="-175"/>
  </r>
  <r>
    <x v="244"/>
    <x v="8"/>
    <x v="158"/>
    <x v="1"/>
    <x v="7"/>
    <x v="4"/>
    <x v="1"/>
    <x v="8"/>
    <x v="8"/>
    <x v="3"/>
    <n v="-153.39999999999998"/>
  </r>
  <r>
    <x v="244"/>
    <x v="10"/>
    <x v="159"/>
    <x v="1"/>
    <x v="9"/>
    <x v="3"/>
    <x v="1"/>
    <x v="8"/>
    <x v="8"/>
    <x v="3"/>
    <n v="-31.200000000000003"/>
  </r>
  <r>
    <x v="244"/>
    <x v="23"/>
    <x v="61"/>
    <x v="1"/>
    <x v="8"/>
    <x v="1"/>
    <x v="1"/>
    <x v="8"/>
    <x v="8"/>
    <x v="3"/>
    <n v="-15"/>
  </r>
  <r>
    <x v="245"/>
    <x v="1"/>
    <x v="1"/>
    <x v="1"/>
    <x v="1"/>
    <x v="1"/>
    <x v="1"/>
    <x v="9"/>
    <x v="9"/>
    <x v="4"/>
    <n v="-5"/>
  </r>
  <r>
    <x v="246"/>
    <x v="1"/>
    <x v="1"/>
    <x v="1"/>
    <x v="1"/>
    <x v="1"/>
    <x v="1"/>
    <x v="9"/>
    <x v="9"/>
    <x v="6"/>
    <n v="-5"/>
  </r>
  <r>
    <x v="246"/>
    <x v="0"/>
    <x v="0"/>
    <x v="0"/>
    <x v="0"/>
    <x v="0"/>
    <x v="0"/>
    <x v="9"/>
    <x v="9"/>
    <x v="6"/>
    <n v="5000"/>
  </r>
  <r>
    <x v="247"/>
    <x v="1"/>
    <x v="1"/>
    <x v="1"/>
    <x v="1"/>
    <x v="1"/>
    <x v="1"/>
    <x v="9"/>
    <x v="9"/>
    <x v="0"/>
    <n v="-5"/>
  </r>
  <r>
    <x v="248"/>
    <x v="2"/>
    <x v="2"/>
    <x v="1"/>
    <x v="2"/>
    <x v="2"/>
    <x v="1"/>
    <x v="9"/>
    <x v="9"/>
    <x v="2"/>
    <n v="-900"/>
  </r>
  <r>
    <x v="248"/>
    <x v="3"/>
    <x v="3"/>
    <x v="1"/>
    <x v="3"/>
    <x v="3"/>
    <x v="1"/>
    <x v="9"/>
    <x v="9"/>
    <x v="2"/>
    <n v="-150"/>
  </r>
  <r>
    <x v="248"/>
    <x v="1"/>
    <x v="1"/>
    <x v="1"/>
    <x v="1"/>
    <x v="1"/>
    <x v="1"/>
    <x v="9"/>
    <x v="9"/>
    <x v="2"/>
    <n v="-5"/>
  </r>
  <r>
    <x v="248"/>
    <x v="1"/>
    <x v="1"/>
    <x v="1"/>
    <x v="1"/>
    <x v="1"/>
    <x v="1"/>
    <x v="9"/>
    <x v="9"/>
    <x v="2"/>
    <n v="-5"/>
  </r>
  <r>
    <x v="249"/>
    <x v="1"/>
    <x v="1"/>
    <x v="1"/>
    <x v="1"/>
    <x v="1"/>
    <x v="1"/>
    <x v="9"/>
    <x v="9"/>
    <x v="3"/>
    <n v="-5"/>
  </r>
  <r>
    <x v="250"/>
    <x v="1"/>
    <x v="1"/>
    <x v="1"/>
    <x v="1"/>
    <x v="1"/>
    <x v="1"/>
    <x v="9"/>
    <x v="9"/>
    <x v="4"/>
    <n v="-5"/>
  </r>
  <r>
    <x v="250"/>
    <x v="4"/>
    <x v="160"/>
    <x v="1"/>
    <x v="4"/>
    <x v="2"/>
    <x v="1"/>
    <x v="9"/>
    <x v="9"/>
    <x v="4"/>
    <n v="-105"/>
  </r>
  <r>
    <x v="251"/>
    <x v="5"/>
    <x v="161"/>
    <x v="1"/>
    <x v="5"/>
    <x v="2"/>
    <x v="1"/>
    <x v="9"/>
    <x v="9"/>
    <x v="0"/>
    <n v="-59"/>
  </r>
  <r>
    <x v="251"/>
    <x v="1"/>
    <x v="1"/>
    <x v="1"/>
    <x v="1"/>
    <x v="1"/>
    <x v="1"/>
    <x v="9"/>
    <x v="9"/>
    <x v="0"/>
    <n v="-5"/>
  </r>
  <r>
    <x v="252"/>
    <x v="1"/>
    <x v="1"/>
    <x v="1"/>
    <x v="1"/>
    <x v="1"/>
    <x v="1"/>
    <x v="9"/>
    <x v="9"/>
    <x v="1"/>
    <n v="-5"/>
  </r>
  <r>
    <x v="253"/>
    <x v="6"/>
    <x v="162"/>
    <x v="1"/>
    <x v="15"/>
    <x v="3"/>
    <x v="1"/>
    <x v="9"/>
    <x v="9"/>
    <x v="2"/>
    <n v="-86.399999999999977"/>
  </r>
  <r>
    <x v="253"/>
    <x v="1"/>
    <x v="1"/>
    <x v="1"/>
    <x v="1"/>
    <x v="1"/>
    <x v="1"/>
    <x v="9"/>
    <x v="9"/>
    <x v="2"/>
    <n v="-5"/>
  </r>
  <r>
    <x v="254"/>
    <x v="1"/>
    <x v="1"/>
    <x v="1"/>
    <x v="1"/>
    <x v="1"/>
    <x v="1"/>
    <x v="9"/>
    <x v="9"/>
    <x v="3"/>
    <n v="-5"/>
  </r>
  <r>
    <x v="255"/>
    <x v="4"/>
    <x v="163"/>
    <x v="1"/>
    <x v="4"/>
    <x v="2"/>
    <x v="1"/>
    <x v="9"/>
    <x v="9"/>
    <x v="4"/>
    <n v="-143.9"/>
  </r>
  <r>
    <x v="255"/>
    <x v="1"/>
    <x v="1"/>
    <x v="1"/>
    <x v="1"/>
    <x v="1"/>
    <x v="1"/>
    <x v="9"/>
    <x v="9"/>
    <x v="4"/>
    <n v="-5"/>
  </r>
  <r>
    <x v="256"/>
    <x v="1"/>
    <x v="1"/>
    <x v="1"/>
    <x v="1"/>
    <x v="1"/>
    <x v="1"/>
    <x v="9"/>
    <x v="9"/>
    <x v="5"/>
    <n v="-5"/>
  </r>
  <r>
    <x v="256"/>
    <x v="7"/>
    <x v="164"/>
    <x v="1"/>
    <x v="6"/>
    <x v="4"/>
    <x v="1"/>
    <x v="9"/>
    <x v="9"/>
    <x v="5"/>
    <n v="-48.8"/>
  </r>
  <r>
    <x v="256"/>
    <x v="8"/>
    <x v="165"/>
    <x v="1"/>
    <x v="7"/>
    <x v="4"/>
    <x v="1"/>
    <x v="9"/>
    <x v="9"/>
    <x v="5"/>
    <n v="-106.70000000000002"/>
  </r>
  <r>
    <x v="256"/>
    <x v="9"/>
    <x v="166"/>
    <x v="1"/>
    <x v="8"/>
    <x v="1"/>
    <x v="1"/>
    <x v="9"/>
    <x v="9"/>
    <x v="5"/>
    <n v="-61.1"/>
  </r>
  <r>
    <x v="257"/>
    <x v="10"/>
    <x v="167"/>
    <x v="1"/>
    <x v="9"/>
    <x v="3"/>
    <x v="1"/>
    <x v="9"/>
    <x v="9"/>
    <x v="6"/>
    <n v="-37.200000000000003"/>
  </r>
  <r>
    <x v="258"/>
    <x v="11"/>
    <x v="0"/>
    <x v="6"/>
    <x v="10"/>
    <x v="5"/>
    <x v="0"/>
    <x v="9"/>
    <x v="9"/>
    <x v="0"/>
    <n v="100"/>
  </r>
  <r>
    <x v="258"/>
    <x v="1"/>
    <x v="1"/>
    <x v="1"/>
    <x v="1"/>
    <x v="1"/>
    <x v="1"/>
    <x v="9"/>
    <x v="9"/>
    <x v="0"/>
    <n v="-5"/>
  </r>
  <r>
    <x v="259"/>
    <x v="1"/>
    <x v="1"/>
    <x v="1"/>
    <x v="1"/>
    <x v="1"/>
    <x v="1"/>
    <x v="9"/>
    <x v="9"/>
    <x v="1"/>
    <n v="-5"/>
  </r>
  <r>
    <x v="259"/>
    <x v="21"/>
    <x v="50"/>
    <x v="1"/>
    <x v="16"/>
    <x v="7"/>
    <x v="1"/>
    <x v="9"/>
    <x v="9"/>
    <x v="1"/>
    <n v="-75"/>
  </r>
  <r>
    <x v="259"/>
    <x v="12"/>
    <x v="8"/>
    <x v="1"/>
    <x v="12"/>
    <x v="2"/>
    <x v="1"/>
    <x v="9"/>
    <x v="9"/>
    <x v="1"/>
    <n v="-40"/>
  </r>
  <r>
    <x v="260"/>
    <x v="13"/>
    <x v="79"/>
    <x v="1"/>
    <x v="13"/>
    <x v="4"/>
    <x v="1"/>
    <x v="9"/>
    <x v="9"/>
    <x v="2"/>
    <n v="-54.1"/>
  </r>
  <r>
    <x v="260"/>
    <x v="14"/>
    <x v="33"/>
    <x v="1"/>
    <x v="6"/>
    <x v="4"/>
    <x v="1"/>
    <x v="9"/>
    <x v="9"/>
    <x v="2"/>
    <n v="-35"/>
  </r>
  <r>
    <x v="260"/>
    <x v="1"/>
    <x v="1"/>
    <x v="1"/>
    <x v="1"/>
    <x v="1"/>
    <x v="1"/>
    <x v="9"/>
    <x v="9"/>
    <x v="2"/>
    <n v="-5"/>
  </r>
  <r>
    <x v="261"/>
    <x v="1"/>
    <x v="1"/>
    <x v="1"/>
    <x v="1"/>
    <x v="1"/>
    <x v="1"/>
    <x v="9"/>
    <x v="9"/>
    <x v="3"/>
    <n v="-5"/>
  </r>
  <r>
    <x v="262"/>
    <x v="1"/>
    <x v="1"/>
    <x v="1"/>
    <x v="1"/>
    <x v="1"/>
    <x v="1"/>
    <x v="9"/>
    <x v="9"/>
    <x v="4"/>
    <n v="-5"/>
  </r>
  <r>
    <x v="262"/>
    <x v="4"/>
    <x v="168"/>
    <x v="1"/>
    <x v="4"/>
    <x v="2"/>
    <x v="1"/>
    <x v="9"/>
    <x v="9"/>
    <x v="4"/>
    <n v="-178.9"/>
  </r>
  <r>
    <x v="263"/>
    <x v="15"/>
    <x v="169"/>
    <x v="1"/>
    <x v="8"/>
    <x v="1"/>
    <x v="1"/>
    <x v="9"/>
    <x v="9"/>
    <x v="5"/>
    <n v="-46.2"/>
  </r>
  <r>
    <x v="264"/>
    <x v="16"/>
    <x v="170"/>
    <x v="1"/>
    <x v="8"/>
    <x v="1"/>
    <x v="1"/>
    <x v="9"/>
    <x v="9"/>
    <x v="6"/>
    <n v="-21.099999999999998"/>
  </r>
  <r>
    <x v="265"/>
    <x v="17"/>
    <x v="17"/>
    <x v="1"/>
    <x v="14"/>
    <x v="6"/>
    <x v="1"/>
    <x v="9"/>
    <x v="9"/>
    <x v="0"/>
    <n v="-55"/>
  </r>
  <r>
    <x v="265"/>
    <x v="6"/>
    <x v="171"/>
    <x v="1"/>
    <x v="15"/>
    <x v="3"/>
    <x v="1"/>
    <x v="9"/>
    <x v="9"/>
    <x v="0"/>
    <n v="-71.500000000000028"/>
  </r>
  <r>
    <x v="265"/>
    <x v="1"/>
    <x v="1"/>
    <x v="1"/>
    <x v="1"/>
    <x v="1"/>
    <x v="1"/>
    <x v="9"/>
    <x v="9"/>
    <x v="0"/>
    <n v="-5"/>
  </r>
  <r>
    <x v="266"/>
    <x v="1"/>
    <x v="1"/>
    <x v="1"/>
    <x v="1"/>
    <x v="1"/>
    <x v="1"/>
    <x v="9"/>
    <x v="9"/>
    <x v="1"/>
    <n v="-5"/>
  </r>
  <r>
    <x v="267"/>
    <x v="1"/>
    <x v="1"/>
    <x v="1"/>
    <x v="1"/>
    <x v="1"/>
    <x v="1"/>
    <x v="9"/>
    <x v="9"/>
    <x v="2"/>
    <n v="-5"/>
  </r>
  <r>
    <x v="268"/>
    <x v="1"/>
    <x v="1"/>
    <x v="1"/>
    <x v="1"/>
    <x v="1"/>
    <x v="1"/>
    <x v="9"/>
    <x v="9"/>
    <x v="3"/>
    <n v="-5"/>
  </r>
  <r>
    <x v="269"/>
    <x v="1"/>
    <x v="1"/>
    <x v="1"/>
    <x v="1"/>
    <x v="1"/>
    <x v="1"/>
    <x v="9"/>
    <x v="9"/>
    <x v="4"/>
    <n v="-5"/>
  </r>
  <r>
    <x v="269"/>
    <x v="4"/>
    <x v="172"/>
    <x v="1"/>
    <x v="4"/>
    <x v="2"/>
    <x v="1"/>
    <x v="9"/>
    <x v="9"/>
    <x v="4"/>
    <n v="-189"/>
  </r>
  <r>
    <x v="270"/>
    <x v="18"/>
    <x v="173"/>
    <x v="1"/>
    <x v="7"/>
    <x v="4"/>
    <x v="1"/>
    <x v="9"/>
    <x v="9"/>
    <x v="5"/>
    <n v="-133.80000000000001"/>
  </r>
  <r>
    <x v="270"/>
    <x v="19"/>
    <x v="174"/>
    <x v="1"/>
    <x v="6"/>
    <x v="4"/>
    <x v="1"/>
    <x v="9"/>
    <x v="9"/>
    <x v="5"/>
    <n v="-184.39999999999998"/>
  </r>
  <r>
    <x v="271"/>
    <x v="8"/>
    <x v="175"/>
    <x v="1"/>
    <x v="7"/>
    <x v="4"/>
    <x v="1"/>
    <x v="9"/>
    <x v="9"/>
    <x v="6"/>
    <n v="-154.49999999999997"/>
  </r>
  <r>
    <x v="271"/>
    <x v="10"/>
    <x v="176"/>
    <x v="1"/>
    <x v="9"/>
    <x v="3"/>
    <x v="1"/>
    <x v="9"/>
    <x v="9"/>
    <x v="6"/>
    <n v="-32.1"/>
  </r>
  <r>
    <x v="271"/>
    <x v="23"/>
    <x v="61"/>
    <x v="1"/>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8413CA-80CE-4D83-BF7A-BD997D23D2AC}" name="Sum_Of_Credi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6:C10" firstHeaderRow="1"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sortType="ascending">
      <items count="28">
        <item x="9"/>
        <item x="7"/>
        <item x="24"/>
        <item x="0"/>
        <item x="1"/>
        <item x="2"/>
        <item x="8"/>
        <item x="26"/>
        <item x="3"/>
        <item x="23"/>
        <item x="6"/>
        <item x="20"/>
        <item x="4"/>
        <item x="19"/>
        <item x="25"/>
        <item x="16"/>
        <item x="14"/>
        <item x="11"/>
        <item x="17"/>
        <item x="12"/>
        <item x="5"/>
        <item x="13"/>
        <item x="22"/>
        <item x="15"/>
        <item x="21"/>
        <item x="18"/>
        <item x="10"/>
        <item t="default"/>
      </items>
    </pivotField>
    <pivotField showAll="0"/>
    <pivotField dataField="1" showAll="0">
      <items count="9">
        <item x="6"/>
        <item x="7"/>
        <item x="3"/>
        <item x="4"/>
        <item x="5"/>
        <item x="2"/>
        <item x="0"/>
        <item x="1"/>
        <item t="default"/>
      </items>
    </pivotField>
    <pivotField axis="axisRow" showAll="0" measureFilter="1" sortType="descending">
      <items count="19">
        <item x="10"/>
        <item x="11"/>
        <item x="9"/>
        <item x="8"/>
        <item x="2"/>
        <item x="12"/>
        <item x="4"/>
        <item x="13"/>
        <item x="5"/>
        <item x="17"/>
        <item x="15"/>
        <item x="6"/>
        <item x="14"/>
        <item x="16"/>
        <item x="0"/>
        <item x="1"/>
        <item x="7"/>
        <item x="3"/>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showAll="0"/>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v="14"/>
    </i>
    <i>
      <x/>
    </i>
    <i>
      <x v="1"/>
    </i>
    <i t="grand">
      <x/>
    </i>
  </rowItems>
  <colItems count="1">
    <i/>
  </colItems>
  <dataFields count="1">
    <dataField name="Sum of Credit" fld="3" baseField="0" baseItem="0" numFmtId="168"/>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95AB8D-FB8D-4499-9E12-9AAB354951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G11" firstHeaderRow="0" firstDataRow="1" firstDataCol="0"/>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Max of Debit" fld="2" subtotal="max" baseField="0" baseItem="1"/>
    <dataField name="Max of Credit" fld="3" subtotal="max" baseField="0" baseItem="1"/>
  </dataFields>
  <formats count="1">
    <format dxfId="3">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99275D-F52A-4DEC-B071-69E5E8D201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2" firstHeaderRow="1" firstDataRow="1" firstDataCol="1" rowPageCount="1" colPageCount="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1">
    <format dxfId="4">
      <pivotArea collapsedLevelsAreSubtotals="1" fieldPosition="0">
        <references count="1">
          <reference field="4" count="15">
            <x v="0"/>
            <x v="1"/>
            <x v="2"/>
            <x v="4"/>
            <x v="5"/>
            <x v="6"/>
            <x v="7"/>
            <x v="8"/>
            <x v="9"/>
            <x v="10"/>
            <x v="11"/>
            <x v="12"/>
            <x v="13"/>
            <x v="14"/>
            <x v="15"/>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F3AF0E-7FA0-4A9B-BBBB-C4ACF2B76D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fieldListSortAscending="1">
  <location ref="F38:H46" firstHeaderRow="0"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measureFilter="1" sortType="descending">
      <autoSortScope>
        <pivotArea dataOnly="0" outline="0" fieldPosition="0">
          <references count="1">
            <reference field="4294967294" count="1" selected="0">
              <x v="1"/>
            </reference>
          </references>
        </pivotArea>
      </autoSortScope>
    </pivotField>
    <pivotField showAll="0"/>
    <pivotField showAll="0"/>
    <pivotField showAll="0">
      <items count="11">
        <item x="0"/>
        <item x="1"/>
        <item x="2"/>
        <item x="3"/>
        <item x="4"/>
        <item x="5"/>
        <item x="6"/>
        <item x="7"/>
        <item x="8"/>
        <item x="9"/>
        <item t="default"/>
      </items>
    </pivotField>
    <pivotField showAll="0"/>
    <pivotField axis="axisRow" showAll="0" sortType="ascending">
      <items count="8">
        <item x="6"/>
        <item x="0"/>
        <item x="1"/>
        <item x="2"/>
        <item x="3"/>
        <item x="4"/>
        <item x="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
    <i>
      <x/>
    </i>
    <i>
      <x v="1"/>
    </i>
    <i>
      <x v="2"/>
    </i>
    <i>
      <x v="3"/>
    </i>
    <i>
      <x v="4"/>
    </i>
    <i>
      <x v="5"/>
    </i>
    <i>
      <x v="6"/>
    </i>
    <i t="grand">
      <x/>
    </i>
  </rowItems>
  <colFields count="1">
    <field x="-2"/>
  </colFields>
  <colItems count="2">
    <i>
      <x/>
    </i>
    <i i="1">
      <x v="1"/>
    </i>
  </colItems>
  <dataFields count="2">
    <dataField name="Income" fld="3" baseField="9" baseItem="0"/>
    <dataField name="Spending" fld="2" baseField="0" baseItem="0"/>
  </dataFields>
  <formats count="1">
    <format dxfId="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7" format="17" series="1">
      <pivotArea type="data" outline="0" fieldPosition="0">
        <references count="1">
          <reference field="4294967294" count="1" selected="0">
            <x v="0"/>
          </reference>
        </references>
      </pivotArea>
    </chartFormat>
    <chartFormat chart="17" format="18" series="1">
      <pivotArea type="data" outline="0" fieldPosition="0">
        <references count="1">
          <reference field="4294967294" count="1" selected="0">
            <x v="1"/>
          </reference>
        </references>
      </pivotArea>
    </chartFormat>
    <chartFormat chart="17" format="1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5EDE79-9DB5-4DE7-8DD8-A0C8F7B7617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20:J31" firstHeaderRow="1"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Debit" fld="2" baseField="8" baseItem="0"/>
  </dataFields>
  <formats count="1">
    <format dxfId="6">
      <pivotArea dataOnly="0"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872748C-3AF8-4BE7-9E86-3B30E525B0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dataFields>
  <formats count="1">
    <format dxfId="7">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D2DAF-BA32-4D26-82DA-BFA4A50C3D2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D3" firstHeaderRow="0" firstDataRow="1" firstDataCol="0"/>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pivotField showAll="0"/>
    <pivotField showAll="0"/>
    <pivotField showAll="0"/>
    <pivotField showAll="0"/>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Credit" fld="3" baseField="0" baseItem="0"/>
    <dataField name="Sum of Debit" fld="2" baseField="0" baseItem="0"/>
    <dataField name="Sum of Net Amoun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1EE907-0327-42B5-8CDE-79AC73A0ADC0}" name="Montly_Debi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I19:J30" firstHeaderRow="1"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showAll="0"/>
    <pivotField showAll="0"/>
    <pivotField showAll="0"/>
    <pivotField showAll="0"/>
    <pivotField numFmtId="164" showAll="0"/>
    <pivotField showAll="0"/>
    <pivotField axis="axisRow" showAll="0">
      <items count="15">
        <item x="0"/>
        <item x="1"/>
        <item x="2"/>
        <item x="3"/>
        <item x="4"/>
        <item x="5"/>
        <item x="6"/>
        <item x="7"/>
        <item x="8"/>
        <item x="9"/>
        <item x="10"/>
        <item x="11"/>
        <item x="12"/>
        <item x="13"/>
        <item t="default"/>
      </items>
    </pivotField>
  </pivotFields>
  <rowFields count="1">
    <field x="12"/>
  </rowFields>
  <rowItems count="11">
    <i>
      <x v="1"/>
    </i>
    <i>
      <x v="2"/>
    </i>
    <i>
      <x v="3"/>
    </i>
    <i>
      <x v="4"/>
    </i>
    <i>
      <x v="5"/>
    </i>
    <i>
      <x v="6"/>
    </i>
    <i>
      <x v="7"/>
    </i>
    <i>
      <x v="8"/>
    </i>
    <i>
      <x v="9"/>
    </i>
    <i>
      <x v="10"/>
    </i>
    <i t="grand">
      <x/>
    </i>
  </rowItems>
  <colItems count="1">
    <i/>
  </colItems>
  <dataFields count="1">
    <dataField name="Sum of Debit" fld="2" baseField="0" baseItem="0" numFmtId="168"/>
  </dataFields>
  <formats count="2">
    <format dxfId="11">
      <pivotArea outline="0" collapsedLevelsAreSubtotals="1" fieldPosition="0"/>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5CEA4-63DE-4C35-A426-891CB272698D}" name="Monthly_Credi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I6:J17" firstHeaderRow="1"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dataField="1" showAll="0">
      <items count="9">
        <item x="6"/>
        <item x="7"/>
        <item x="3"/>
        <item x="4"/>
        <item x="5"/>
        <item x="2"/>
        <item x="0"/>
        <item x="1"/>
        <item t="default"/>
      </items>
    </pivotField>
    <pivotField showAll="0"/>
    <pivotField showAll="0"/>
    <pivotField showAll="0"/>
    <pivotField showAll="0"/>
    <pivotField showAll="0"/>
    <pivotField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1">
    <i>
      <x v="1"/>
    </i>
    <i>
      <x v="2"/>
    </i>
    <i>
      <x v="3"/>
    </i>
    <i>
      <x v="4"/>
    </i>
    <i>
      <x v="5"/>
    </i>
    <i>
      <x v="6"/>
    </i>
    <i>
      <x v="7"/>
    </i>
    <i>
      <x v="8"/>
    </i>
    <i>
      <x v="9"/>
    </i>
    <i>
      <x v="10"/>
    </i>
    <i t="grand">
      <x/>
    </i>
  </rowItems>
  <colItems count="1">
    <i/>
  </colItems>
  <dataFields count="1">
    <dataField name="Sum of Credit" fld="3" baseField="0" baseItem="0" numFmtId="168"/>
  </dataFields>
  <formats count="5">
    <format dxfId="16">
      <pivotArea outline="0" collapsedLevelsAreSubtotals="1" fieldPosition="0"/>
    </format>
    <format dxfId="15">
      <pivotArea dataOnly="0" labelOnly="1" outline="0" axis="axisValues" fieldPosition="0"/>
    </format>
    <format dxfId="14">
      <pivotArea field="12" type="button" dataOnly="0" labelOnly="1" outline="0" axis="axisRow" fieldPosition="0"/>
    </format>
    <format dxfId="13">
      <pivotArea dataOnly="0" labelOnly="1" fieldPosition="0">
        <references count="1">
          <reference field="12" count="10">
            <x v="1"/>
            <x v="2"/>
            <x v="3"/>
            <x v="4"/>
            <x v="5"/>
            <x v="6"/>
            <x v="7"/>
            <x v="8"/>
            <x v="9"/>
            <x v="10"/>
          </reference>
        </references>
      </pivotArea>
    </format>
    <format dxfId="12">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F5254A-372B-47C7-8FB6-685E9D6F70E2}" name="Max_Debit_Credi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12:G13" firstHeaderRow="0" firstDataRow="1" firstDataCol="0"/>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pivotField showAll="0"/>
    <pivotField showAll="0"/>
    <pivotField showAll="0"/>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Max of Credit" fld="3" subtotal="max" baseField="0" baseItem="1"/>
    <dataField name="Max of Debit" fld="2" subtotal="max" baseField="0" baseItem="1"/>
  </dataFields>
  <formats count="3">
    <format dxfId="19">
      <pivotArea type="all" dataOnly="0" outline="0" fieldPosition="0"/>
    </format>
    <format dxfId="18">
      <pivotArea outline="0" collapsedLevelsAreSubtotals="1" fieldPosition="0"/>
    </format>
    <format dxfId="1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CA968F-F7A3-4EB2-B9C0-A50C1C37562E}" name="Sum_Of_Debit"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3:C29" firstHeaderRow="1"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axis="axisRow" showAll="0" sortType="descending">
      <items count="19">
        <item h="1" x="10"/>
        <item h="1" x="11"/>
        <item x="9"/>
        <item x="8"/>
        <item x="2"/>
        <item x="12"/>
        <item x="4"/>
        <item x="13"/>
        <item x="5"/>
        <item x="17"/>
        <item x="15"/>
        <item x="6"/>
        <item x="14"/>
        <item x="16"/>
        <item h="1" x="0"/>
        <item x="1"/>
        <item x="7"/>
        <item x="3"/>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pivotField showAll="0"/>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6">
    <i>
      <x v="4"/>
    </i>
    <i>
      <x v="6"/>
    </i>
    <i>
      <x v="16"/>
    </i>
    <i>
      <x v="11"/>
    </i>
    <i>
      <x v="17"/>
    </i>
    <i>
      <x v="10"/>
    </i>
    <i>
      <x v="3"/>
    </i>
    <i>
      <x v="15"/>
    </i>
    <i>
      <x v="2"/>
    </i>
    <i>
      <x v="12"/>
    </i>
    <i>
      <x v="8"/>
    </i>
    <i>
      <x v="7"/>
    </i>
    <i>
      <x v="9"/>
    </i>
    <i>
      <x v="5"/>
    </i>
    <i>
      <x v="13"/>
    </i>
    <i t="grand">
      <x/>
    </i>
  </rowItems>
  <colItems count="1">
    <i/>
  </colItems>
  <dataFields count="1">
    <dataField name="Sum of Debit" fld="2" baseField="0" baseItem="0" numFmtId="168"/>
  </dataFields>
  <formats count="2">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ADEFCD-6C8D-4C28-98DA-95B749C204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16:C20" firstHeaderRow="1" firstDataRow="1" firstDataCol="1" rowPageCount="1" colPageCount="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1">
    <format dxfId="0">
      <pivotArea dataOnly="0"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17"/>
          </reference>
        </references>
      </pivotArea>
    </chartFormat>
    <chartFormat chart="3" format="8">
      <pivotArea type="data" outline="0" fieldPosition="0">
        <references count="2">
          <reference field="4294967294" count="1" selected="0">
            <x v="0"/>
          </reference>
          <reference field="4" count="1" selected="0">
            <x v="16"/>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17"/>
          </reference>
        </references>
      </pivotArea>
    </chartFormat>
    <chartFormat chart="0" format="3">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586077-6BE1-42F9-98A8-E1CF5C223D1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5:J16" firstHeaderRow="1"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Credit" fld="3" baseField="8" baseItem="0"/>
  </dataFields>
  <formats count="1">
    <format dxfId="1">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D66DC9-43F4-40A0-9517-027E70FA10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38:D49" firstHeaderRow="0" firstDataRow="1" firstDataCol="1"/>
  <pivotFields count="13">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dataField="1" showAll="0"/>
    <pivotField showAll="0" measureFilter="1" sortType="descending">
      <autoSortScope>
        <pivotArea dataOnly="0" outline="0" fieldPosition="0">
          <references count="1">
            <reference field="4294967294" count="1" selected="0">
              <x v="1"/>
            </reference>
          </references>
        </pivotArea>
      </autoSortScope>
    </pivotField>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Income" fld="3" baseField="0" baseItem="0"/>
    <dataField name="Spending" fld="2" baseField="0" baseItem="0"/>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22" format="18" series="1">
      <pivotArea type="data" outline="0" fieldPosition="0">
        <references count="1">
          <reference field="4294967294" count="1" selected="0">
            <x v="0"/>
          </reference>
        </references>
      </pivotArea>
    </chartFormat>
    <chartFormat chart="22"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1B7084A-35C3-4085-A2D9-E6E2843A6349}" sourceName="Month Nam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1671551734">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9BD54307-D0B5-4CA6-A540-46E8C7E4B124}" cache="Slicer_Month_Name" caption="Month Name" showCaption="0"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7C1529D-0C55-4749-B4A3-BC6A69CBEA0E}" cache="Slicer_Month_Name" caption="Month Name"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Dataset" displayName="Dataset" ref="A2:K488" totalsRowShown="0">
  <autoFilter ref="A2:K488" xr:uid="{F5E01864-7C1F-46BD-AC08-9B5A54949B85}"/>
  <tableColumns count="11">
    <tableColumn id="1" xr3:uid="{77537EBA-F0D9-401B-8519-443523647CC6}" name="Date" dataDxfId="29"/>
    <tableColumn id="2" xr3:uid="{E422E586-4620-47BE-991A-06E97BC96875}" name="Description" dataDxfId="28"/>
    <tableColumn id="3" xr3:uid="{47CC51B4-966A-4A4A-A6D7-D29781C27F4D}" name="Debit" dataDxfId="27"/>
    <tableColumn id="4" xr3:uid="{58F667D0-C81A-4A56-B345-BBBFDD2D8CBC}" name="Credit" dataDxfId="26"/>
    <tableColumn id="5" xr3:uid="{904A20BD-2B3A-4A82-A479-02D2B0A8EDC6}" name="Sub-category"/>
    <tableColumn id="6" xr3:uid="{1884C13B-2BA2-458A-A649-E1AF570D9906}" name="Category"/>
    <tableColumn id="7" xr3:uid="{972B6B52-3B2F-43F7-8017-FA85D821BE69}" name="Category Type"/>
    <tableColumn id="12" xr3:uid="{4EB07341-CD09-4636-90C6-498BBF32A193}" name="Month Name" dataDxfId="25">
      <calculatedColumnFormula>TEXT(Dataset[[#This Row],[Date]],"MMM")</calculatedColumnFormula>
    </tableColumn>
    <tableColumn id="8" xr3:uid="{475E0F21-5C67-4397-938C-7CCCD68141EC}" name="Month Number" dataDxfId="24">
      <calculatedColumnFormula>MONTH(Dataset[[#This Row],[Date]])</calculatedColumnFormula>
    </tableColumn>
    <tableColumn id="9" xr3:uid="{CDE6552D-799B-4EA7-8FE3-52611A9C5105}" name="Week Day" dataDxfId="23">
      <calculatedColumnFormula>TEXT(Dataset[[#This Row],[Date]],"ddd")</calculatedColumnFormula>
    </tableColumn>
    <tableColumn id="10" xr3:uid="{868E919D-5A6E-4EF6-A491-0111F384666C}" name="Net Amount" dataDxfId="22">
      <calculatedColumnFormula>Dataset[[#This Row],[Credit]]-Dataset[[#This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microsoft.com/office/2007/relationships/slicer" Target="../slicers/slicer3.xml"/><Relationship Id="rId4" Type="http://schemas.openxmlformats.org/officeDocument/2006/relationships/pivotTable" Target="../pivotTables/pivotTable10.xm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8"/>
  <sheetViews>
    <sheetView workbookViewId="0"/>
  </sheetViews>
  <sheetFormatPr defaultRowHeight="14.4" x14ac:dyDescent="0.3"/>
  <cols>
    <col min="1" max="1" width="13.44140625" style="1" customWidth="1"/>
    <col min="2" max="2" width="20.5546875" style="12" bestFit="1" customWidth="1"/>
    <col min="3" max="3" width="13.5546875" style="13" customWidth="1"/>
    <col min="4" max="4" width="11" style="13" customWidth="1"/>
    <col min="5" max="5" width="18" customWidth="1"/>
    <col min="6" max="6" width="14.109375" customWidth="1"/>
    <col min="7" max="7" width="15.6640625" customWidth="1"/>
    <col min="8" max="8" width="15.6640625" style="12" customWidth="1"/>
    <col min="9" max="9" width="17.109375" style="14" bestFit="1" customWidth="1"/>
    <col min="10" max="10" width="12.33203125" style="12" bestFit="1" customWidth="1"/>
    <col min="11" max="11" width="14.109375" style="13" bestFit="1" customWidth="1"/>
  </cols>
  <sheetData>
    <row r="1" spans="1:11" ht="45" customHeight="1" x14ac:dyDescent="0.3"/>
    <row r="2" spans="1:11" x14ac:dyDescent="0.3">
      <c r="A2" s="1" t="s">
        <v>0</v>
      </c>
      <c r="B2" s="12" t="s">
        <v>1</v>
      </c>
      <c r="C2" s="13" t="s">
        <v>2</v>
      </c>
      <c r="D2" s="13" t="s">
        <v>3</v>
      </c>
      <c r="E2" s="12" t="s">
        <v>4</v>
      </c>
      <c r="F2" s="12" t="s">
        <v>5</v>
      </c>
      <c r="G2" t="s">
        <v>6</v>
      </c>
      <c r="H2" s="12" t="s">
        <v>81</v>
      </c>
      <c r="I2" s="14" t="s">
        <v>7</v>
      </c>
      <c r="J2" s="12" t="s">
        <v>8</v>
      </c>
      <c r="K2" s="13" t="s">
        <v>9</v>
      </c>
    </row>
    <row r="3" spans="1:11" x14ac:dyDescent="0.3">
      <c r="A3" s="1">
        <v>44200</v>
      </c>
      <c r="B3" s="12" t="s">
        <v>10</v>
      </c>
      <c r="D3" s="13">
        <v>5000</v>
      </c>
      <c r="E3" t="s">
        <v>11</v>
      </c>
      <c r="F3" t="s">
        <v>12</v>
      </c>
      <c r="G3" t="s">
        <v>13</v>
      </c>
      <c r="H3" s="12" t="str">
        <f>TEXT(Dataset[[#This Row],[Date]],"MMM")</f>
        <v>Jan</v>
      </c>
      <c r="I3" s="14">
        <f>MONTH(Dataset[[#This Row],[Date]])</f>
        <v>1</v>
      </c>
      <c r="J3" s="12" t="str">
        <f>TEXT(Dataset[[#This Row],[Date]],"ddd")</f>
        <v>Mon</v>
      </c>
      <c r="K3" s="13">
        <f>Dataset[[#This Row],[Credit]]-Dataset[[#This Row],[Debit]]</f>
        <v>5000</v>
      </c>
    </row>
    <row r="4" spans="1:11" x14ac:dyDescent="0.3">
      <c r="A4" s="1">
        <v>44200</v>
      </c>
      <c r="B4" s="12" t="s">
        <v>14</v>
      </c>
      <c r="C4" s="13">
        <v>5</v>
      </c>
      <c r="E4" t="s">
        <v>15</v>
      </c>
      <c r="F4" t="s">
        <v>16</v>
      </c>
      <c r="G4" t="s">
        <v>17</v>
      </c>
      <c r="H4" s="12" t="str">
        <f>TEXT(Dataset[[#This Row],[Date]],"MMM")</f>
        <v>Jan</v>
      </c>
      <c r="I4" s="14">
        <f>MONTH(Dataset[[#This Row],[Date]])</f>
        <v>1</v>
      </c>
      <c r="J4" s="12" t="str">
        <f>TEXT(Dataset[[#This Row],[Date]],"ddd")</f>
        <v>Mon</v>
      </c>
      <c r="K4" s="13">
        <f>Dataset[[#This Row],[Credit]]-Dataset[[#This Row],[Debit]]</f>
        <v>-5</v>
      </c>
    </row>
    <row r="5" spans="1:11" x14ac:dyDescent="0.3">
      <c r="A5" s="1">
        <v>44201</v>
      </c>
      <c r="B5" s="12" t="s">
        <v>18</v>
      </c>
      <c r="C5" s="13">
        <v>900</v>
      </c>
      <c r="E5" t="s">
        <v>19</v>
      </c>
      <c r="F5" t="s">
        <v>20</v>
      </c>
      <c r="G5" t="s">
        <v>17</v>
      </c>
      <c r="H5" s="12" t="str">
        <f>TEXT(Dataset[[#This Row],[Date]],"MMM")</f>
        <v>Jan</v>
      </c>
      <c r="I5" s="14">
        <f>MONTH(Dataset[[#This Row],[Date]])</f>
        <v>1</v>
      </c>
      <c r="J5" s="12" t="str">
        <f>TEXT(Dataset[[#This Row],[Date]],"ddd")</f>
        <v>Tue</v>
      </c>
      <c r="K5" s="13">
        <f>Dataset[[#This Row],[Credit]]-Dataset[[#This Row],[Debit]]</f>
        <v>-900</v>
      </c>
    </row>
    <row r="6" spans="1:11" x14ac:dyDescent="0.3">
      <c r="A6" s="1">
        <v>44201</v>
      </c>
      <c r="B6" s="12" t="s">
        <v>21</v>
      </c>
      <c r="C6" s="13">
        <v>150</v>
      </c>
      <c r="E6" t="s">
        <v>22</v>
      </c>
      <c r="F6" t="s">
        <v>23</v>
      </c>
      <c r="G6" t="s">
        <v>17</v>
      </c>
      <c r="H6" s="12" t="str">
        <f>TEXT(Dataset[[#This Row],[Date]],"MMM")</f>
        <v>Jan</v>
      </c>
      <c r="I6" s="14">
        <f>MONTH(Dataset[[#This Row],[Date]])</f>
        <v>1</v>
      </c>
      <c r="J6" s="12" t="str">
        <f>TEXT(Dataset[[#This Row],[Date]],"ddd")</f>
        <v>Tue</v>
      </c>
      <c r="K6" s="13">
        <f>Dataset[[#This Row],[Credit]]-Dataset[[#This Row],[Debit]]</f>
        <v>-150</v>
      </c>
    </row>
    <row r="7" spans="1:11" x14ac:dyDescent="0.3">
      <c r="A7" s="1">
        <v>44201</v>
      </c>
      <c r="B7" s="12" t="s">
        <v>14</v>
      </c>
      <c r="C7" s="13">
        <v>5</v>
      </c>
      <c r="E7" t="s">
        <v>15</v>
      </c>
      <c r="F7" t="s">
        <v>16</v>
      </c>
      <c r="G7" t="s">
        <v>17</v>
      </c>
      <c r="H7" s="12" t="str">
        <f>TEXT(Dataset[[#This Row],[Date]],"MMM")</f>
        <v>Jan</v>
      </c>
      <c r="I7" s="14">
        <f>MONTH(Dataset[[#This Row],[Date]])</f>
        <v>1</v>
      </c>
      <c r="J7" s="12" t="str">
        <f>TEXT(Dataset[[#This Row],[Date]],"ddd")</f>
        <v>Tue</v>
      </c>
      <c r="K7" s="13">
        <f>Dataset[[#This Row],[Credit]]-Dataset[[#This Row],[Debit]]</f>
        <v>-5</v>
      </c>
    </row>
    <row r="8" spans="1:11" x14ac:dyDescent="0.3">
      <c r="A8" s="1">
        <v>44202</v>
      </c>
      <c r="B8" s="12" t="s">
        <v>14</v>
      </c>
      <c r="C8" s="13">
        <v>5</v>
      </c>
      <c r="E8" t="s">
        <v>15</v>
      </c>
      <c r="F8" t="s">
        <v>16</v>
      </c>
      <c r="G8" t="s">
        <v>17</v>
      </c>
      <c r="H8" s="12" t="str">
        <f>TEXT(Dataset[[#This Row],[Date]],"MMM")</f>
        <v>Jan</v>
      </c>
      <c r="I8" s="14">
        <f>MONTH(Dataset[[#This Row],[Date]])</f>
        <v>1</v>
      </c>
      <c r="J8" s="12" t="str">
        <f>TEXT(Dataset[[#This Row],[Date]],"ddd")</f>
        <v>Wed</v>
      </c>
      <c r="K8" s="13">
        <f>Dataset[[#This Row],[Credit]]-Dataset[[#This Row],[Debit]]</f>
        <v>-5</v>
      </c>
    </row>
    <row r="9" spans="1:11" x14ac:dyDescent="0.3">
      <c r="A9" s="1">
        <v>44203</v>
      </c>
      <c r="B9" s="12" t="s">
        <v>14</v>
      </c>
      <c r="C9" s="13">
        <v>5</v>
      </c>
      <c r="E9" t="s">
        <v>15</v>
      </c>
      <c r="F9" t="s">
        <v>16</v>
      </c>
      <c r="G9" t="s">
        <v>17</v>
      </c>
      <c r="H9" s="12" t="str">
        <f>TEXT(Dataset[[#This Row],[Date]],"MMM")</f>
        <v>Jan</v>
      </c>
      <c r="I9" s="14">
        <f>MONTH(Dataset[[#This Row],[Date]])</f>
        <v>1</v>
      </c>
      <c r="J9" s="12" t="str">
        <f>TEXT(Dataset[[#This Row],[Date]],"ddd")</f>
        <v>Thu</v>
      </c>
      <c r="K9" s="13">
        <f>Dataset[[#This Row],[Credit]]-Dataset[[#This Row],[Debit]]</f>
        <v>-5</v>
      </c>
    </row>
    <row r="10" spans="1:11" x14ac:dyDescent="0.3">
      <c r="A10" s="1">
        <v>44204</v>
      </c>
      <c r="B10" s="12" t="s">
        <v>14</v>
      </c>
      <c r="C10" s="13">
        <v>5</v>
      </c>
      <c r="E10" t="s">
        <v>15</v>
      </c>
      <c r="F10" t="s">
        <v>16</v>
      </c>
      <c r="G10" t="s">
        <v>17</v>
      </c>
      <c r="H10" s="12" t="str">
        <f>TEXT(Dataset[[#This Row],[Date]],"MMM")</f>
        <v>Jan</v>
      </c>
      <c r="I10" s="14">
        <f>MONTH(Dataset[[#This Row],[Date]])</f>
        <v>1</v>
      </c>
      <c r="J10" s="12" t="str">
        <f>TEXT(Dataset[[#This Row],[Date]],"ddd")</f>
        <v>Fri</v>
      </c>
      <c r="K10" s="13">
        <f>Dataset[[#This Row],[Credit]]-Dataset[[#This Row],[Debit]]</f>
        <v>-5</v>
      </c>
    </row>
    <row r="11" spans="1:11" x14ac:dyDescent="0.3">
      <c r="A11" s="1">
        <v>44204</v>
      </c>
      <c r="B11" s="12" t="s">
        <v>24</v>
      </c>
      <c r="C11" s="13">
        <v>155</v>
      </c>
      <c r="E11" t="s">
        <v>25</v>
      </c>
      <c r="F11" t="s">
        <v>20</v>
      </c>
      <c r="G11" t="s">
        <v>17</v>
      </c>
      <c r="H11" s="12" t="str">
        <f>TEXT(Dataset[[#This Row],[Date]],"MMM")</f>
        <v>Jan</v>
      </c>
      <c r="I11" s="14">
        <f>MONTH(Dataset[[#This Row],[Date]])</f>
        <v>1</v>
      </c>
      <c r="J11" s="12" t="str">
        <f>TEXT(Dataset[[#This Row],[Date]],"ddd")</f>
        <v>Fri</v>
      </c>
      <c r="K11" s="13">
        <f>Dataset[[#This Row],[Credit]]-Dataset[[#This Row],[Debit]]</f>
        <v>-155</v>
      </c>
    </row>
    <row r="12" spans="1:11" x14ac:dyDescent="0.3">
      <c r="A12" s="1">
        <v>44207</v>
      </c>
      <c r="B12" s="12" t="s">
        <v>26</v>
      </c>
      <c r="C12" s="13">
        <v>50</v>
      </c>
      <c r="E12" t="s">
        <v>27</v>
      </c>
      <c r="F12" t="s">
        <v>20</v>
      </c>
      <c r="G12" t="s">
        <v>17</v>
      </c>
      <c r="H12" s="12" t="str">
        <f>TEXT(Dataset[[#This Row],[Date]],"MMM")</f>
        <v>Jan</v>
      </c>
      <c r="I12" s="14">
        <f>MONTH(Dataset[[#This Row],[Date]])</f>
        <v>1</v>
      </c>
      <c r="J12" s="12" t="str">
        <f>TEXT(Dataset[[#This Row],[Date]],"ddd")</f>
        <v>Mon</v>
      </c>
      <c r="K12" s="13">
        <f>Dataset[[#This Row],[Credit]]-Dataset[[#This Row],[Debit]]</f>
        <v>-50</v>
      </c>
    </row>
    <row r="13" spans="1:11" x14ac:dyDescent="0.3">
      <c r="A13" s="1">
        <v>44207</v>
      </c>
      <c r="B13" s="12" t="s">
        <v>14</v>
      </c>
      <c r="C13" s="13">
        <v>5</v>
      </c>
      <c r="E13" t="s">
        <v>15</v>
      </c>
      <c r="F13" t="s">
        <v>16</v>
      </c>
      <c r="G13" t="s">
        <v>17</v>
      </c>
      <c r="H13" s="12" t="str">
        <f>TEXT(Dataset[[#This Row],[Date]],"MMM")</f>
        <v>Jan</v>
      </c>
      <c r="I13" s="14">
        <f>MONTH(Dataset[[#This Row],[Date]])</f>
        <v>1</v>
      </c>
      <c r="J13" s="12" t="str">
        <f>TEXT(Dataset[[#This Row],[Date]],"ddd")</f>
        <v>Mon</v>
      </c>
      <c r="K13" s="13">
        <f>Dataset[[#This Row],[Credit]]-Dataset[[#This Row],[Debit]]</f>
        <v>-5</v>
      </c>
    </row>
    <row r="14" spans="1:11" x14ac:dyDescent="0.3">
      <c r="A14" s="1">
        <v>44208</v>
      </c>
      <c r="B14" s="12" t="s">
        <v>14</v>
      </c>
      <c r="C14" s="13">
        <v>5</v>
      </c>
      <c r="E14" t="s">
        <v>15</v>
      </c>
      <c r="F14" t="s">
        <v>16</v>
      </c>
      <c r="G14" t="s">
        <v>17</v>
      </c>
      <c r="H14" s="12" t="str">
        <f>TEXT(Dataset[[#This Row],[Date]],"MMM")</f>
        <v>Jan</v>
      </c>
      <c r="I14" s="14">
        <f>MONTH(Dataset[[#This Row],[Date]])</f>
        <v>1</v>
      </c>
      <c r="J14" s="12" t="str">
        <f>TEXT(Dataset[[#This Row],[Date]],"ddd")</f>
        <v>Tue</v>
      </c>
      <c r="K14" s="13">
        <f>Dataset[[#This Row],[Credit]]-Dataset[[#This Row],[Debit]]</f>
        <v>-5</v>
      </c>
    </row>
    <row r="15" spans="1:11" x14ac:dyDescent="0.3">
      <c r="A15" s="1">
        <v>44209</v>
      </c>
      <c r="B15" s="12" t="s">
        <v>28</v>
      </c>
      <c r="C15" s="13">
        <v>77</v>
      </c>
      <c r="E15" t="s">
        <v>15</v>
      </c>
      <c r="F15" t="s">
        <v>16</v>
      </c>
      <c r="G15" t="s">
        <v>17</v>
      </c>
      <c r="H15" s="12" t="str">
        <f>TEXT(Dataset[[#This Row],[Date]],"MMM")</f>
        <v>Jan</v>
      </c>
      <c r="I15" s="14">
        <f>MONTH(Dataset[[#This Row],[Date]])</f>
        <v>1</v>
      </c>
      <c r="J15" s="12" t="str">
        <f>TEXT(Dataset[[#This Row],[Date]],"ddd")</f>
        <v>Wed</v>
      </c>
      <c r="K15" s="13">
        <f>Dataset[[#This Row],[Credit]]-Dataset[[#This Row],[Debit]]</f>
        <v>-77</v>
      </c>
    </row>
    <row r="16" spans="1:11" x14ac:dyDescent="0.3">
      <c r="A16" s="1">
        <v>44209</v>
      </c>
      <c r="B16" s="12" t="s">
        <v>14</v>
      </c>
      <c r="C16" s="13">
        <v>5</v>
      </c>
      <c r="E16" t="s">
        <v>15</v>
      </c>
      <c r="F16" t="s">
        <v>16</v>
      </c>
      <c r="G16" t="s">
        <v>17</v>
      </c>
      <c r="H16" s="12" t="str">
        <f>TEXT(Dataset[[#This Row],[Date]],"MMM")</f>
        <v>Jan</v>
      </c>
      <c r="I16" s="14">
        <f>MONTH(Dataset[[#This Row],[Date]])</f>
        <v>1</v>
      </c>
      <c r="J16" s="12" t="str">
        <f>TEXT(Dataset[[#This Row],[Date]],"ddd")</f>
        <v>Wed</v>
      </c>
      <c r="K16" s="13">
        <f>Dataset[[#This Row],[Credit]]-Dataset[[#This Row],[Debit]]</f>
        <v>-5</v>
      </c>
    </row>
    <row r="17" spans="1:11" x14ac:dyDescent="0.3">
      <c r="A17" s="1">
        <v>44210</v>
      </c>
      <c r="B17" s="12" t="s">
        <v>14</v>
      </c>
      <c r="C17" s="13">
        <v>5</v>
      </c>
      <c r="E17" t="s">
        <v>15</v>
      </c>
      <c r="F17" t="s">
        <v>16</v>
      </c>
      <c r="G17" t="s">
        <v>17</v>
      </c>
      <c r="H17" s="12" t="str">
        <f>TEXT(Dataset[[#This Row],[Date]],"MMM")</f>
        <v>Jan</v>
      </c>
      <c r="I17" s="14">
        <f>MONTH(Dataset[[#This Row],[Date]])</f>
        <v>1</v>
      </c>
      <c r="J17" s="12" t="str">
        <f>TEXT(Dataset[[#This Row],[Date]],"ddd")</f>
        <v>Thu</v>
      </c>
      <c r="K17" s="13">
        <f>Dataset[[#This Row],[Credit]]-Dataset[[#This Row],[Debit]]</f>
        <v>-5</v>
      </c>
    </row>
    <row r="18" spans="1:11" x14ac:dyDescent="0.3">
      <c r="A18" s="1">
        <v>44211</v>
      </c>
      <c r="B18" s="12" t="s">
        <v>24</v>
      </c>
      <c r="C18" s="13">
        <v>135</v>
      </c>
      <c r="E18" t="s">
        <v>25</v>
      </c>
      <c r="F18" t="s">
        <v>20</v>
      </c>
      <c r="G18" t="s">
        <v>17</v>
      </c>
      <c r="H18" s="12" t="str">
        <f>TEXT(Dataset[[#This Row],[Date]],"MMM")</f>
        <v>Jan</v>
      </c>
      <c r="I18" s="14">
        <f>MONTH(Dataset[[#This Row],[Date]])</f>
        <v>1</v>
      </c>
      <c r="J18" s="12" t="str">
        <f>TEXT(Dataset[[#This Row],[Date]],"ddd")</f>
        <v>Fri</v>
      </c>
      <c r="K18" s="13">
        <f>Dataset[[#This Row],[Credit]]-Dataset[[#This Row],[Debit]]</f>
        <v>-135</v>
      </c>
    </row>
    <row r="19" spans="1:11" x14ac:dyDescent="0.3">
      <c r="A19" s="1">
        <v>44211</v>
      </c>
      <c r="B19" s="12" t="s">
        <v>14</v>
      </c>
      <c r="C19" s="13">
        <v>5</v>
      </c>
      <c r="E19" t="s">
        <v>15</v>
      </c>
      <c r="F19" t="s">
        <v>16</v>
      </c>
      <c r="G19" t="s">
        <v>17</v>
      </c>
      <c r="H19" s="12" t="str">
        <f>TEXT(Dataset[[#This Row],[Date]],"MMM")</f>
        <v>Jan</v>
      </c>
      <c r="I19" s="14">
        <f>MONTH(Dataset[[#This Row],[Date]])</f>
        <v>1</v>
      </c>
      <c r="J19" s="12" t="str">
        <f>TEXT(Dataset[[#This Row],[Date]],"ddd")</f>
        <v>Fri</v>
      </c>
      <c r="K19" s="13">
        <f>Dataset[[#This Row],[Credit]]-Dataset[[#This Row],[Debit]]</f>
        <v>-5</v>
      </c>
    </row>
    <row r="20" spans="1:11" x14ac:dyDescent="0.3">
      <c r="A20" s="1">
        <v>44212</v>
      </c>
      <c r="B20" s="12" t="s">
        <v>14</v>
      </c>
      <c r="C20" s="13">
        <v>5</v>
      </c>
      <c r="E20" t="s">
        <v>15</v>
      </c>
      <c r="F20" t="s">
        <v>16</v>
      </c>
      <c r="G20" t="s">
        <v>17</v>
      </c>
      <c r="H20" s="12" t="str">
        <f>TEXT(Dataset[[#This Row],[Date]],"MMM")</f>
        <v>Jan</v>
      </c>
      <c r="I20" s="14">
        <f>MONTH(Dataset[[#This Row],[Date]])</f>
        <v>1</v>
      </c>
      <c r="J20" s="12" t="str">
        <f>TEXT(Dataset[[#This Row],[Date]],"ddd")</f>
        <v>Sat</v>
      </c>
      <c r="K20" s="13">
        <f>Dataset[[#This Row],[Credit]]-Dataset[[#This Row],[Debit]]</f>
        <v>-5</v>
      </c>
    </row>
    <row r="21" spans="1:11" x14ac:dyDescent="0.3">
      <c r="A21" s="1">
        <v>44212</v>
      </c>
      <c r="B21" s="12" t="s">
        <v>29</v>
      </c>
      <c r="C21" s="13">
        <v>40</v>
      </c>
      <c r="E21" t="s">
        <v>30</v>
      </c>
      <c r="F21" t="s">
        <v>31</v>
      </c>
      <c r="G21" t="s">
        <v>17</v>
      </c>
      <c r="H21" s="12" t="str">
        <f>TEXT(Dataset[[#This Row],[Date]],"MMM")</f>
        <v>Jan</v>
      </c>
      <c r="I21" s="14">
        <f>MONTH(Dataset[[#This Row],[Date]])</f>
        <v>1</v>
      </c>
      <c r="J21" s="12" t="str">
        <f>TEXT(Dataset[[#This Row],[Date]],"ddd")</f>
        <v>Sat</v>
      </c>
      <c r="K21" s="13">
        <f>Dataset[[#This Row],[Credit]]-Dataset[[#This Row],[Debit]]</f>
        <v>-40</v>
      </c>
    </row>
    <row r="22" spans="1:11" x14ac:dyDescent="0.3">
      <c r="A22" s="1">
        <v>44212</v>
      </c>
      <c r="B22" s="12" t="s">
        <v>32</v>
      </c>
      <c r="C22" s="13">
        <v>98</v>
      </c>
      <c r="E22" t="s">
        <v>33</v>
      </c>
      <c r="F22" t="s">
        <v>31</v>
      </c>
      <c r="G22" t="s">
        <v>17</v>
      </c>
      <c r="H22" s="12" t="str">
        <f>TEXT(Dataset[[#This Row],[Date]],"MMM")</f>
        <v>Jan</v>
      </c>
      <c r="I22" s="14">
        <f>MONTH(Dataset[[#This Row],[Date]])</f>
        <v>1</v>
      </c>
      <c r="J22" s="12" t="str">
        <f>TEXT(Dataset[[#This Row],[Date]],"ddd")</f>
        <v>Sat</v>
      </c>
      <c r="K22" s="13">
        <f>Dataset[[#This Row],[Credit]]-Dataset[[#This Row],[Debit]]</f>
        <v>-98</v>
      </c>
    </row>
    <row r="23" spans="1:11" x14ac:dyDescent="0.3">
      <c r="A23" s="1">
        <v>44212</v>
      </c>
      <c r="B23" s="12" t="s">
        <v>34</v>
      </c>
      <c r="C23" s="13">
        <v>52</v>
      </c>
      <c r="E23" t="s">
        <v>35</v>
      </c>
      <c r="F23" t="s">
        <v>16</v>
      </c>
      <c r="G23" t="s">
        <v>17</v>
      </c>
      <c r="H23" s="12" t="str">
        <f>TEXT(Dataset[[#This Row],[Date]],"MMM")</f>
        <v>Jan</v>
      </c>
      <c r="I23" s="14">
        <f>MONTH(Dataset[[#This Row],[Date]])</f>
        <v>1</v>
      </c>
      <c r="J23" s="12" t="str">
        <f>TEXT(Dataset[[#This Row],[Date]],"ddd")</f>
        <v>Sat</v>
      </c>
      <c r="K23" s="13">
        <f>Dataset[[#This Row],[Credit]]-Dataset[[#This Row],[Debit]]</f>
        <v>-52</v>
      </c>
    </row>
    <row r="24" spans="1:11" x14ac:dyDescent="0.3">
      <c r="A24" s="1">
        <v>44213</v>
      </c>
      <c r="B24" s="12" t="s">
        <v>36</v>
      </c>
      <c r="C24" s="13">
        <v>28</v>
      </c>
      <c r="E24" t="s">
        <v>37</v>
      </c>
      <c r="F24" t="s">
        <v>23</v>
      </c>
      <c r="G24" t="s">
        <v>17</v>
      </c>
      <c r="H24" s="12" t="str">
        <f>TEXT(Dataset[[#This Row],[Date]],"MMM")</f>
        <v>Jan</v>
      </c>
      <c r="I24" s="14">
        <f>MONTH(Dataset[[#This Row],[Date]])</f>
        <v>1</v>
      </c>
      <c r="J24" s="12" t="str">
        <f>TEXT(Dataset[[#This Row],[Date]],"ddd")</f>
        <v>Sun</v>
      </c>
      <c r="K24" s="13">
        <f>Dataset[[#This Row],[Credit]]-Dataset[[#This Row],[Debit]]</f>
        <v>-28</v>
      </c>
    </row>
    <row r="25" spans="1:11" x14ac:dyDescent="0.3">
      <c r="A25" s="1">
        <v>44214</v>
      </c>
      <c r="B25" s="12" t="s">
        <v>38</v>
      </c>
      <c r="D25" s="13">
        <v>4500</v>
      </c>
      <c r="E25" t="s">
        <v>39</v>
      </c>
      <c r="F25" t="s">
        <v>40</v>
      </c>
      <c r="G25" t="s">
        <v>13</v>
      </c>
      <c r="H25" s="12" t="str">
        <f>TEXT(Dataset[[#This Row],[Date]],"MMM")</f>
        <v>Jan</v>
      </c>
      <c r="I25" s="14">
        <f>MONTH(Dataset[[#This Row],[Date]])</f>
        <v>1</v>
      </c>
      <c r="J25" s="12" t="str">
        <f>TEXT(Dataset[[#This Row],[Date]],"ddd")</f>
        <v>Mon</v>
      </c>
      <c r="K25" s="13">
        <f>Dataset[[#This Row],[Credit]]-Dataset[[#This Row],[Debit]]</f>
        <v>4500</v>
      </c>
    </row>
    <row r="26" spans="1:11" x14ac:dyDescent="0.3">
      <c r="A26" s="1">
        <v>44214</v>
      </c>
      <c r="B26" s="12" t="s">
        <v>14</v>
      </c>
      <c r="C26" s="13">
        <v>5</v>
      </c>
      <c r="E26" t="s">
        <v>15</v>
      </c>
      <c r="F26" t="s">
        <v>16</v>
      </c>
      <c r="G26" t="s">
        <v>17</v>
      </c>
      <c r="H26" s="12" t="str">
        <f>TEXT(Dataset[[#This Row],[Date]],"MMM")</f>
        <v>Jan</v>
      </c>
      <c r="I26" s="14">
        <f>MONTH(Dataset[[#This Row],[Date]])</f>
        <v>1</v>
      </c>
      <c r="J26" s="12" t="str">
        <f>TEXT(Dataset[[#This Row],[Date]],"ddd")</f>
        <v>Mon</v>
      </c>
      <c r="K26" s="13">
        <f>Dataset[[#This Row],[Credit]]-Dataset[[#This Row],[Debit]]</f>
        <v>-5</v>
      </c>
    </row>
    <row r="27" spans="1:11" x14ac:dyDescent="0.3">
      <c r="A27" s="1">
        <v>44215</v>
      </c>
      <c r="B27" s="12" t="s">
        <v>14</v>
      </c>
      <c r="C27" s="13">
        <v>5</v>
      </c>
      <c r="E27" t="s">
        <v>15</v>
      </c>
      <c r="F27" t="s">
        <v>16</v>
      </c>
      <c r="G27" t="s">
        <v>17</v>
      </c>
      <c r="H27" s="12" t="str">
        <f>TEXT(Dataset[[#This Row],[Date]],"MMM")</f>
        <v>Jan</v>
      </c>
      <c r="I27" s="14">
        <f>MONTH(Dataset[[#This Row],[Date]])</f>
        <v>1</v>
      </c>
      <c r="J27" s="12" t="str">
        <f>TEXT(Dataset[[#This Row],[Date]],"ddd")</f>
        <v>Tue</v>
      </c>
      <c r="K27" s="13">
        <f>Dataset[[#This Row],[Credit]]-Dataset[[#This Row],[Debit]]</f>
        <v>-5</v>
      </c>
    </row>
    <row r="28" spans="1:11" x14ac:dyDescent="0.3">
      <c r="A28" s="1">
        <v>44215</v>
      </c>
      <c r="B28" s="12" t="s">
        <v>38</v>
      </c>
      <c r="D28" s="13">
        <v>4500</v>
      </c>
      <c r="E28" t="s">
        <v>41</v>
      </c>
      <c r="F28" t="s">
        <v>40</v>
      </c>
      <c r="G28" t="s">
        <v>13</v>
      </c>
      <c r="H28" s="12" t="str">
        <f>TEXT(Dataset[[#This Row],[Date]],"MMM")</f>
        <v>Jan</v>
      </c>
      <c r="I28" s="14">
        <f>MONTH(Dataset[[#This Row],[Date]])</f>
        <v>1</v>
      </c>
      <c r="J28" s="12" t="str">
        <f>TEXT(Dataset[[#This Row],[Date]],"ddd")</f>
        <v>Tue</v>
      </c>
      <c r="K28" s="13">
        <f>Dataset[[#This Row],[Credit]]-Dataset[[#This Row],[Debit]]</f>
        <v>4500</v>
      </c>
    </row>
    <row r="29" spans="1:11" x14ac:dyDescent="0.3">
      <c r="A29" s="1">
        <v>44215</v>
      </c>
      <c r="B29" s="12" t="s">
        <v>42</v>
      </c>
      <c r="C29" s="13">
        <v>40</v>
      </c>
      <c r="E29" t="s">
        <v>42</v>
      </c>
      <c r="F29" t="s">
        <v>20</v>
      </c>
      <c r="G29" t="s">
        <v>17</v>
      </c>
      <c r="H29" s="12" t="str">
        <f>TEXT(Dataset[[#This Row],[Date]],"MMM")</f>
        <v>Jan</v>
      </c>
      <c r="I29" s="14">
        <f>MONTH(Dataset[[#This Row],[Date]])</f>
        <v>1</v>
      </c>
      <c r="J29" s="12" t="str">
        <f>TEXT(Dataset[[#This Row],[Date]],"ddd")</f>
        <v>Tue</v>
      </c>
      <c r="K29" s="13">
        <f>Dataset[[#This Row],[Credit]]-Dataset[[#This Row],[Debit]]</f>
        <v>-40</v>
      </c>
    </row>
    <row r="30" spans="1:11" x14ac:dyDescent="0.3">
      <c r="A30" s="1">
        <v>44216</v>
      </c>
      <c r="B30" s="12" t="s">
        <v>43</v>
      </c>
      <c r="C30" s="13">
        <v>45</v>
      </c>
      <c r="E30" t="s">
        <v>44</v>
      </c>
      <c r="F30" t="s">
        <v>31</v>
      </c>
      <c r="G30" t="s">
        <v>17</v>
      </c>
      <c r="H30" s="12" t="str">
        <f>TEXT(Dataset[[#This Row],[Date]],"MMM")</f>
        <v>Jan</v>
      </c>
      <c r="I30" s="14">
        <f>MONTH(Dataset[[#This Row],[Date]])</f>
        <v>1</v>
      </c>
      <c r="J30" s="12" t="str">
        <f>TEXT(Dataset[[#This Row],[Date]],"ddd")</f>
        <v>Wed</v>
      </c>
      <c r="K30" s="13">
        <f>Dataset[[#This Row],[Credit]]-Dataset[[#This Row],[Debit]]</f>
        <v>-45</v>
      </c>
    </row>
    <row r="31" spans="1:11" x14ac:dyDescent="0.3">
      <c r="A31" s="1">
        <v>44216</v>
      </c>
      <c r="B31" s="12" t="s">
        <v>45</v>
      </c>
      <c r="C31" s="13">
        <v>32</v>
      </c>
      <c r="E31" t="s">
        <v>30</v>
      </c>
      <c r="F31" t="s">
        <v>31</v>
      </c>
      <c r="G31" t="s">
        <v>17</v>
      </c>
      <c r="H31" s="12" t="str">
        <f>TEXT(Dataset[[#This Row],[Date]],"MMM")</f>
        <v>Jan</v>
      </c>
      <c r="I31" s="14">
        <f>MONTH(Dataset[[#This Row],[Date]])</f>
        <v>1</v>
      </c>
      <c r="J31" s="12" t="str">
        <f>TEXT(Dataset[[#This Row],[Date]],"ddd")</f>
        <v>Wed</v>
      </c>
      <c r="K31" s="13">
        <f>Dataset[[#This Row],[Credit]]-Dataset[[#This Row],[Debit]]</f>
        <v>-32</v>
      </c>
    </row>
    <row r="32" spans="1:11" x14ac:dyDescent="0.3">
      <c r="A32" s="1">
        <v>44216</v>
      </c>
      <c r="B32" s="12" t="s">
        <v>14</v>
      </c>
      <c r="C32" s="13">
        <v>5</v>
      </c>
      <c r="E32" t="s">
        <v>15</v>
      </c>
      <c r="F32" t="s">
        <v>16</v>
      </c>
      <c r="G32" t="s">
        <v>17</v>
      </c>
      <c r="H32" s="12" t="str">
        <f>TEXT(Dataset[[#This Row],[Date]],"MMM")</f>
        <v>Jan</v>
      </c>
      <c r="I32" s="14">
        <f>MONTH(Dataset[[#This Row],[Date]])</f>
        <v>1</v>
      </c>
      <c r="J32" s="12" t="str">
        <f>TEXT(Dataset[[#This Row],[Date]],"ddd")</f>
        <v>Wed</v>
      </c>
      <c r="K32" s="13">
        <f>Dataset[[#This Row],[Credit]]-Dataset[[#This Row],[Debit]]</f>
        <v>-5</v>
      </c>
    </row>
    <row r="33" spans="1:11" x14ac:dyDescent="0.3">
      <c r="A33" s="1">
        <v>44217</v>
      </c>
      <c r="B33" s="12" t="s">
        <v>14</v>
      </c>
      <c r="C33" s="13">
        <v>5</v>
      </c>
      <c r="E33" t="s">
        <v>15</v>
      </c>
      <c r="F33" t="s">
        <v>16</v>
      </c>
      <c r="G33" t="s">
        <v>17</v>
      </c>
      <c r="H33" s="12" t="str">
        <f>TEXT(Dataset[[#This Row],[Date]],"MMM")</f>
        <v>Jan</v>
      </c>
      <c r="I33" s="14">
        <f>MONTH(Dataset[[#This Row],[Date]])</f>
        <v>1</v>
      </c>
      <c r="J33" s="12" t="str">
        <f>TEXT(Dataset[[#This Row],[Date]],"ddd")</f>
        <v>Thu</v>
      </c>
      <c r="K33" s="13">
        <f>Dataset[[#This Row],[Credit]]-Dataset[[#This Row],[Debit]]</f>
        <v>-5</v>
      </c>
    </row>
    <row r="34" spans="1:11" x14ac:dyDescent="0.3">
      <c r="A34" s="1">
        <v>44218</v>
      </c>
      <c r="B34" s="12" t="s">
        <v>14</v>
      </c>
      <c r="C34" s="13">
        <v>5</v>
      </c>
      <c r="E34" t="s">
        <v>15</v>
      </c>
      <c r="F34" t="s">
        <v>16</v>
      </c>
      <c r="G34" t="s">
        <v>17</v>
      </c>
      <c r="H34" s="12" t="str">
        <f>TEXT(Dataset[[#This Row],[Date]],"MMM")</f>
        <v>Jan</v>
      </c>
      <c r="I34" s="14">
        <f>MONTH(Dataset[[#This Row],[Date]])</f>
        <v>1</v>
      </c>
      <c r="J34" s="12" t="str">
        <f>TEXT(Dataset[[#This Row],[Date]],"ddd")</f>
        <v>Fri</v>
      </c>
      <c r="K34" s="13">
        <f>Dataset[[#This Row],[Credit]]-Dataset[[#This Row],[Debit]]</f>
        <v>-5</v>
      </c>
    </row>
    <row r="35" spans="1:11" x14ac:dyDescent="0.3">
      <c r="A35" s="1">
        <v>44218</v>
      </c>
      <c r="B35" s="12" t="s">
        <v>24</v>
      </c>
      <c r="C35" s="13">
        <v>170</v>
      </c>
      <c r="E35" t="s">
        <v>25</v>
      </c>
      <c r="F35" t="s">
        <v>20</v>
      </c>
      <c r="G35" t="s">
        <v>17</v>
      </c>
      <c r="H35" s="12" t="str">
        <f>TEXT(Dataset[[#This Row],[Date]],"MMM")</f>
        <v>Jan</v>
      </c>
      <c r="I35" s="14">
        <f>MONTH(Dataset[[#This Row],[Date]])</f>
        <v>1</v>
      </c>
      <c r="J35" s="12" t="str">
        <f>TEXT(Dataset[[#This Row],[Date]],"ddd")</f>
        <v>Fri</v>
      </c>
      <c r="K35" s="13">
        <f>Dataset[[#This Row],[Credit]]-Dataset[[#This Row],[Debit]]</f>
        <v>-170</v>
      </c>
    </row>
    <row r="36" spans="1:11" x14ac:dyDescent="0.3">
      <c r="A36" s="1">
        <v>44219</v>
      </c>
      <c r="B36" s="12" t="s">
        <v>46</v>
      </c>
      <c r="C36" s="13">
        <v>37</v>
      </c>
      <c r="E36" t="s">
        <v>35</v>
      </c>
      <c r="F36" t="s">
        <v>16</v>
      </c>
      <c r="G36" t="s">
        <v>17</v>
      </c>
      <c r="H36" s="12" t="str">
        <f>TEXT(Dataset[[#This Row],[Date]],"MMM")</f>
        <v>Jan</v>
      </c>
      <c r="I36" s="14">
        <f>MONTH(Dataset[[#This Row],[Date]])</f>
        <v>1</v>
      </c>
      <c r="J36" s="12" t="str">
        <f>TEXT(Dataset[[#This Row],[Date]],"ddd")</f>
        <v>Sat</v>
      </c>
      <c r="K36" s="13">
        <f>Dataset[[#This Row],[Credit]]-Dataset[[#This Row],[Debit]]</f>
        <v>-37</v>
      </c>
    </row>
    <row r="37" spans="1:11" x14ac:dyDescent="0.3">
      <c r="A37" s="1">
        <v>44220</v>
      </c>
      <c r="B37" s="12" t="s">
        <v>47</v>
      </c>
      <c r="C37" s="13">
        <v>12</v>
      </c>
      <c r="E37" t="s">
        <v>35</v>
      </c>
      <c r="F37" t="s">
        <v>16</v>
      </c>
      <c r="G37" t="s">
        <v>17</v>
      </c>
      <c r="H37" s="12" t="str">
        <f>TEXT(Dataset[[#This Row],[Date]],"MMM")</f>
        <v>Jan</v>
      </c>
      <c r="I37" s="14">
        <f>MONTH(Dataset[[#This Row],[Date]])</f>
        <v>1</v>
      </c>
      <c r="J37" s="12" t="str">
        <f>TEXT(Dataset[[#This Row],[Date]],"ddd")</f>
        <v>Sun</v>
      </c>
      <c r="K37" s="13">
        <f>Dataset[[#This Row],[Credit]]-Dataset[[#This Row],[Debit]]</f>
        <v>-12</v>
      </c>
    </row>
    <row r="38" spans="1:11" x14ac:dyDescent="0.3">
      <c r="A38" s="1">
        <v>44221</v>
      </c>
      <c r="B38" s="12" t="s">
        <v>48</v>
      </c>
      <c r="C38" s="13">
        <v>55</v>
      </c>
      <c r="E38" t="s">
        <v>49</v>
      </c>
      <c r="F38" t="s">
        <v>50</v>
      </c>
      <c r="G38" t="s">
        <v>17</v>
      </c>
      <c r="H38" s="12" t="str">
        <f>TEXT(Dataset[[#This Row],[Date]],"MMM")</f>
        <v>Jan</v>
      </c>
      <c r="I38" s="14">
        <f>MONTH(Dataset[[#This Row],[Date]])</f>
        <v>1</v>
      </c>
      <c r="J38" s="12" t="str">
        <f>TEXT(Dataset[[#This Row],[Date]],"ddd")</f>
        <v>Mon</v>
      </c>
      <c r="K38" s="13">
        <f>Dataset[[#This Row],[Credit]]-Dataset[[#This Row],[Debit]]</f>
        <v>-55</v>
      </c>
    </row>
    <row r="39" spans="1:11" x14ac:dyDescent="0.3">
      <c r="A39" s="1">
        <v>44221</v>
      </c>
      <c r="B39" s="12" t="s">
        <v>28</v>
      </c>
      <c r="C39" s="13">
        <v>63</v>
      </c>
      <c r="E39" t="s">
        <v>51</v>
      </c>
      <c r="F39" t="s">
        <v>23</v>
      </c>
      <c r="G39" t="s">
        <v>17</v>
      </c>
      <c r="H39" s="12" t="str">
        <f>TEXT(Dataset[[#This Row],[Date]],"MMM")</f>
        <v>Jan</v>
      </c>
      <c r="I39" s="14">
        <f>MONTH(Dataset[[#This Row],[Date]])</f>
        <v>1</v>
      </c>
      <c r="J39" s="12" t="str">
        <f>TEXT(Dataset[[#This Row],[Date]],"ddd")</f>
        <v>Mon</v>
      </c>
      <c r="K39" s="13">
        <f>Dataset[[#This Row],[Credit]]-Dataset[[#This Row],[Debit]]</f>
        <v>-63</v>
      </c>
    </row>
    <row r="40" spans="1:11" x14ac:dyDescent="0.3">
      <c r="A40" s="1">
        <v>44221</v>
      </c>
      <c r="B40" s="12" t="s">
        <v>14</v>
      </c>
      <c r="C40" s="13">
        <v>5</v>
      </c>
      <c r="E40" t="s">
        <v>15</v>
      </c>
      <c r="F40" t="s">
        <v>16</v>
      </c>
      <c r="G40" t="s">
        <v>17</v>
      </c>
      <c r="H40" s="12" t="str">
        <f>TEXT(Dataset[[#This Row],[Date]],"MMM")</f>
        <v>Jan</v>
      </c>
      <c r="I40" s="14">
        <f>MONTH(Dataset[[#This Row],[Date]])</f>
        <v>1</v>
      </c>
      <c r="J40" s="12" t="str">
        <f>TEXT(Dataset[[#This Row],[Date]],"ddd")</f>
        <v>Mon</v>
      </c>
      <c r="K40" s="13">
        <f>Dataset[[#This Row],[Credit]]-Dataset[[#This Row],[Debit]]</f>
        <v>-5</v>
      </c>
    </row>
    <row r="41" spans="1:11" x14ac:dyDescent="0.3">
      <c r="A41" s="1">
        <v>44222</v>
      </c>
      <c r="B41" s="12" t="s">
        <v>14</v>
      </c>
      <c r="C41" s="13">
        <v>5</v>
      </c>
      <c r="E41" t="s">
        <v>15</v>
      </c>
      <c r="F41" t="s">
        <v>16</v>
      </c>
      <c r="G41" t="s">
        <v>17</v>
      </c>
      <c r="H41" s="12" t="str">
        <f>TEXT(Dataset[[#This Row],[Date]],"MMM")</f>
        <v>Jan</v>
      </c>
      <c r="I41" s="14">
        <f>MONTH(Dataset[[#This Row],[Date]])</f>
        <v>1</v>
      </c>
      <c r="J41" s="12" t="str">
        <f>TEXT(Dataset[[#This Row],[Date]],"ddd")</f>
        <v>Tue</v>
      </c>
      <c r="K41" s="13">
        <f>Dataset[[#This Row],[Credit]]-Dataset[[#This Row],[Debit]]</f>
        <v>-5</v>
      </c>
    </row>
    <row r="42" spans="1:11" x14ac:dyDescent="0.3">
      <c r="A42" s="1">
        <v>44223</v>
      </c>
      <c r="B42" s="12" t="s">
        <v>14</v>
      </c>
      <c r="C42" s="13">
        <v>5</v>
      </c>
      <c r="E42" t="s">
        <v>15</v>
      </c>
      <c r="F42" t="s">
        <v>16</v>
      </c>
      <c r="G42" t="s">
        <v>17</v>
      </c>
      <c r="H42" s="12" t="str">
        <f>TEXT(Dataset[[#This Row],[Date]],"MMM")</f>
        <v>Jan</v>
      </c>
      <c r="I42" s="14">
        <f>MONTH(Dataset[[#This Row],[Date]])</f>
        <v>1</v>
      </c>
      <c r="J42" s="12" t="str">
        <f>TEXT(Dataset[[#This Row],[Date]],"ddd")</f>
        <v>Wed</v>
      </c>
      <c r="K42" s="13">
        <f>Dataset[[#This Row],[Credit]]-Dataset[[#This Row],[Debit]]</f>
        <v>-5</v>
      </c>
    </row>
    <row r="43" spans="1:11" x14ac:dyDescent="0.3">
      <c r="A43" s="1">
        <v>44224</v>
      </c>
      <c r="B43" s="12" t="s">
        <v>14</v>
      </c>
      <c r="C43" s="13">
        <v>5</v>
      </c>
      <c r="E43" t="s">
        <v>15</v>
      </c>
      <c r="F43" t="s">
        <v>16</v>
      </c>
      <c r="G43" t="s">
        <v>17</v>
      </c>
      <c r="H43" s="12" t="str">
        <f>TEXT(Dataset[[#This Row],[Date]],"MMM")</f>
        <v>Jan</v>
      </c>
      <c r="I43" s="14">
        <f>MONTH(Dataset[[#This Row],[Date]])</f>
        <v>1</v>
      </c>
      <c r="J43" s="12" t="str">
        <f>TEXT(Dataset[[#This Row],[Date]],"ddd")</f>
        <v>Thu</v>
      </c>
      <c r="K43" s="13">
        <f>Dataset[[#This Row],[Credit]]-Dataset[[#This Row],[Debit]]</f>
        <v>-5</v>
      </c>
    </row>
    <row r="44" spans="1:11" x14ac:dyDescent="0.3">
      <c r="A44" s="1">
        <v>44225</v>
      </c>
      <c r="B44" s="12" t="s">
        <v>14</v>
      </c>
      <c r="C44" s="13">
        <v>5</v>
      </c>
      <c r="E44" t="s">
        <v>15</v>
      </c>
      <c r="F44" t="s">
        <v>16</v>
      </c>
      <c r="G44" t="s">
        <v>17</v>
      </c>
      <c r="H44" s="12" t="str">
        <f>TEXT(Dataset[[#This Row],[Date]],"MMM")</f>
        <v>Jan</v>
      </c>
      <c r="I44" s="14">
        <f>MONTH(Dataset[[#This Row],[Date]])</f>
        <v>1</v>
      </c>
      <c r="J44" s="12" t="str">
        <f>TEXT(Dataset[[#This Row],[Date]],"ddd")</f>
        <v>Fri</v>
      </c>
      <c r="K44" s="13">
        <f>Dataset[[#This Row],[Credit]]-Dataset[[#This Row],[Debit]]</f>
        <v>-5</v>
      </c>
    </row>
    <row r="45" spans="1:11" x14ac:dyDescent="0.3">
      <c r="A45" s="1">
        <v>44225</v>
      </c>
      <c r="B45" s="12" t="s">
        <v>24</v>
      </c>
      <c r="C45" s="13">
        <v>162</v>
      </c>
      <c r="E45" t="s">
        <v>25</v>
      </c>
      <c r="F45" t="s">
        <v>20</v>
      </c>
      <c r="G45" t="s">
        <v>17</v>
      </c>
      <c r="H45" s="12" t="str">
        <f>TEXT(Dataset[[#This Row],[Date]],"MMM")</f>
        <v>Jan</v>
      </c>
      <c r="I45" s="14">
        <f>MONTH(Dataset[[#This Row],[Date]])</f>
        <v>1</v>
      </c>
      <c r="J45" s="12" t="str">
        <f>TEXT(Dataset[[#This Row],[Date]],"ddd")</f>
        <v>Fri</v>
      </c>
      <c r="K45" s="13">
        <f>Dataset[[#This Row],[Credit]]-Dataset[[#This Row],[Debit]]</f>
        <v>-162</v>
      </c>
    </row>
    <row r="46" spans="1:11" x14ac:dyDescent="0.3">
      <c r="A46" s="1">
        <v>44226</v>
      </c>
      <c r="B46" s="12" t="s">
        <v>52</v>
      </c>
      <c r="C46" s="13">
        <v>125</v>
      </c>
      <c r="E46" t="s">
        <v>33</v>
      </c>
      <c r="F46" t="s">
        <v>31</v>
      </c>
      <c r="G46" t="s">
        <v>17</v>
      </c>
      <c r="H46" s="12" t="str">
        <f>TEXT(Dataset[[#This Row],[Date]],"MMM")</f>
        <v>Jan</v>
      </c>
      <c r="I46" s="14">
        <f>MONTH(Dataset[[#This Row],[Date]])</f>
        <v>1</v>
      </c>
      <c r="J46" s="12" t="str">
        <f>TEXT(Dataset[[#This Row],[Date]],"ddd")</f>
        <v>Sat</v>
      </c>
      <c r="K46" s="13">
        <f>Dataset[[#This Row],[Credit]]-Dataset[[#This Row],[Debit]]</f>
        <v>-125</v>
      </c>
    </row>
    <row r="47" spans="1:11" x14ac:dyDescent="0.3">
      <c r="A47" s="1">
        <v>44226</v>
      </c>
      <c r="B47" s="12" t="s">
        <v>53</v>
      </c>
      <c r="C47" s="13">
        <v>175</v>
      </c>
      <c r="E47" t="s">
        <v>30</v>
      </c>
      <c r="F47" t="s">
        <v>31</v>
      </c>
      <c r="G47" t="s">
        <v>17</v>
      </c>
      <c r="H47" s="12" t="str">
        <f>TEXT(Dataset[[#This Row],[Date]],"MMM")</f>
        <v>Jan</v>
      </c>
      <c r="I47" s="14">
        <f>MONTH(Dataset[[#This Row],[Date]])</f>
        <v>1</v>
      </c>
      <c r="J47" s="12" t="str">
        <f>TEXT(Dataset[[#This Row],[Date]],"ddd")</f>
        <v>Sat</v>
      </c>
      <c r="K47" s="13">
        <f>Dataset[[#This Row],[Credit]]-Dataset[[#This Row],[Debit]]</f>
        <v>-175</v>
      </c>
    </row>
    <row r="48" spans="1:11" x14ac:dyDescent="0.3">
      <c r="A48" s="1">
        <v>44227</v>
      </c>
      <c r="B48" s="12" t="s">
        <v>32</v>
      </c>
      <c r="C48" s="13">
        <v>145</v>
      </c>
      <c r="E48" t="s">
        <v>33</v>
      </c>
      <c r="F48" t="s">
        <v>31</v>
      </c>
      <c r="G48" t="s">
        <v>17</v>
      </c>
      <c r="H48" s="12" t="str">
        <f>TEXT(Dataset[[#This Row],[Date]],"MMM")</f>
        <v>Jan</v>
      </c>
      <c r="I48" s="14">
        <f>MONTH(Dataset[[#This Row],[Date]])</f>
        <v>1</v>
      </c>
      <c r="J48" s="12" t="str">
        <f>TEXT(Dataset[[#This Row],[Date]],"ddd")</f>
        <v>Sun</v>
      </c>
      <c r="K48" s="13">
        <f>Dataset[[#This Row],[Credit]]-Dataset[[#This Row],[Debit]]</f>
        <v>-145</v>
      </c>
    </row>
    <row r="49" spans="1:11" x14ac:dyDescent="0.3">
      <c r="A49" s="1">
        <v>44227</v>
      </c>
      <c r="B49" s="12" t="s">
        <v>36</v>
      </c>
      <c r="C49" s="13">
        <v>23</v>
      </c>
      <c r="E49" t="s">
        <v>37</v>
      </c>
      <c r="F49" t="s">
        <v>23</v>
      </c>
      <c r="G49" t="s">
        <v>17</v>
      </c>
      <c r="H49" s="12" t="str">
        <f>TEXT(Dataset[[#This Row],[Date]],"MMM")</f>
        <v>Jan</v>
      </c>
      <c r="I49" s="14">
        <f>MONTH(Dataset[[#This Row],[Date]])</f>
        <v>1</v>
      </c>
      <c r="J49" s="12" t="str">
        <f>TEXT(Dataset[[#This Row],[Date]],"ddd")</f>
        <v>Sun</v>
      </c>
      <c r="K49" s="13">
        <f>Dataset[[#This Row],[Credit]]-Dataset[[#This Row],[Debit]]</f>
        <v>-23</v>
      </c>
    </row>
    <row r="50" spans="1:11" x14ac:dyDescent="0.3">
      <c r="A50" s="1">
        <v>44228</v>
      </c>
      <c r="B50" s="12" t="s">
        <v>10</v>
      </c>
      <c r="D50" s="13">
        <v>5000</v>
      </c>
      <c r="E50" t="s">
        <v>11</v>
      </c>
      <c r="F50" t="s">
        <v>12</v>
      </c>
      <c r="G50" t="s">
        <v>13</v>
      </c>
      <c r="H50" s="12" t="str">
        <f>TEXT(Dataset[[#This Row],[Date]],"MMM")</f>
        <v>Feb</v>
      </c>
      <c r="I50" s="14">
        <f>MONTH(Dataset[[#This Row],[Date]])</f>
        <v>2</v>
      </c>
      <c r="J50" s="12" t="str">
        <f>TEXT(Dataset[[#This Row],[Date]],"ddd")</f>
        <v>Mon</v>
      </c>
      <c r="K50" s="13">
        <f>Dataset[[#This Row],[Credit]]-Dataset[[#This Row],[Debit]]</f>
        <v>5000</v>
      </c>
    </row>
    <row r="51" spans="1:11" x14ac:dyDescent="0.3">
      <c r="A51" s="1">
        <v>44228</v>
      </c>
      <c r="B51" s="12" t="s">
        <v>14</v>
      </c>
      <c r="C51" s="13">
        <v>5</v>
      </c>
      <c r="E51" t="s">
        <v>15</v>
      </c>
      <c r="F51" t="s">
        <v>16</v>
      </c>
      <c r="G51" t="s">
        <v>17</v>
      </c>
      <c r="H51" s="12" t="str">
        <f>TEXT(Dataset[[#This Row],[Date]],"MMM")</f>
        <v>Feb</v>
      </c>
      <c r="I51" s="14">
        <f>MONTH(Dataset[[#This Row],[Date]])</f>
        <v>2</v>
      </c>
      <c r="J51" s="12" t="str">
        <f>TEXT(Dataset[[#This Row],[Date]],"ddd")</f>
        <v>Mon</v>
      </c>
      <c r="K51" s="13">
        <f>Dataset[[#This Row],[Credit]]-Dataset[[#This Row],[Debit]]</f>
        <v>-5</v>
      </c>
    </row>
    <row r="52" spans="1:11" x14ac:dyDescent="0.3">
      <c r="A52" s="1">
        <v>44229</v>
      </c>
      <c r="B52" s="12" t="s">
        <v>18</v>
      </c>
      <c r="C52" s="13">
        <v>900</v>
      </c>
      <c r="E52" t="s">
        <v>19</v>
      </c>
      <c r="F52" t="s">
        <v>20</v>
      </c>
      <c r="G52" t="s">
        <v>17</v>
      </c>
      <c r="H52" s="12" t="str">
        <f>TEXT(Dataset[[#This Row],[Date]],"MMM")</f>
        <v>Feb</v>
      </c>
      <c r="I52" s="14">
        <f>MONTH(Dataset[[#This Row],[Date]])</f>
        <v>2</v>
      </c>
      <c r="J52" s="12" t="str">
        <f>TEXT(Dataset[[#This Row],[Date]],"ddd")</f>
        <v>Tue</v>
      </c>
      <c r="K52" s="13">
        <f>Dataset[[#This Row],[Credit]]-Dataset[[#This Row],[Debit]]</f>
        <v>-900</v>
      </c>
    </row>
    <row r="53" spans="1:11" x14ac:dyDescent="0.3">
      <c r="A53" s="1">
        <v>44229</v>
      </c>
      <c r="B53" s="12" t="s">
        <v>21</v>
      </c>
      <c r="C53" s="13">
        <v>150</v>
      </c>
      <c r="E53" t="s">
        <v>22</v>
      </c>
      <c r="F53" t="s">
        <v>23</v>
      </c>
      <c r="G53" t="s">
        <v>17</v>
      </c>
      <c r="H53" s="12" t="str">
        <f>TEXT(Dataset[[#This Row],[Date]],"MMM")</f>
        <v>Feb</v>
      </c>
      <c r="I53" s="14">
        <f>MONTH(Dataset[[#This Row],[Date]])</f>
        <v>2</v>
      </c>
      <c r="J53" s="12" t="str">
        <f>TEXT(Dataset[[#This Row],[Date]],"ddd")</f>
        <v>Tue</v>
      </c>
      <c r="K53" s="13">
        <f>Dataset[[#This Row],[Credit]]-Dataset[[#This Row],[Debit]]</f>
        <v>-150</v>
      </c>
    </row>
    <row r="54" spans="1:11" x14ac:dyDescent="0.3">
      <c r="A54" s="1">
        <v>44229</v>
      </c>
      <c r="B54" s="12" t="s">
        <v>14</v>
      </c>
      <c r="C54" s="13">
        <v>5</v>
      </c>
      <c r="E54" t="s">
        <v>15</v>
      </c>
      <c r="F54" t="s">
        <v>16</v>
      </c>
      <c r="G54" t="s">
        <v>17</v>
      </c>
      <c r="H54" s="12" t="str">
        <f>TEXT(Dataset[[#This Row],[Date]],"MMM")</f>
        <v>Feb</v>
      </c>
      <c r="I54" s="14">
        <f>MONTH(Dataset[[#This Row],[Date]])</f>
        <v>2</v>
      </c>
      <c r="J54" s="12" t="str">
        <f>TEXT(Dataset[[#This Row],[Date]],"ddd")</f>
        <v>Tue</v>
      </c>
      <c r="K54" s="13">
        <f>Dataset[[#This Row],[Credit]]-Dataset[[#This Row],[Debit]]</f>
        <v>-5</v>
      </c>
    </row>
    <row r="55" spans="1:11" x14ac:dyDescent="0.3">
      <c r="A55" s="1">
        <v>44230</v>
      </c>
      <c r="B55" s="12" t="s">
        <v>14</v>
      </c>
      <c r="C55" s="13">
        <v>5</v>
      </c>
      <c r="E55" t="s">
        <v>15</v>
      </c>
      <c r="F55" t="s">
        <v>16</v>
      </c>
      <c r="G55" t="s">
        <v>17</v>
      </c>
      <c r="H55" s="12" t="str">
        <f>TEXT(Dataset[[#This Row],[Date]],"MMM")</f>
        <v>Feb</v>
      </c>
      <c r="I55" s="14">
        <f>MONTH(Dataset[[#This Row],[Date]])</f>
        <v>2</v>
      </c>
      <c r="J55" s="12" t="str">
        <f>TEXT(Dataset[[#This Row],[Date]],"ddd")</f>
        <v>Wed</v>
      </c>
      <c r="K55" s="13">
        <f>Dataset[[#This Row],[Credit]]-Dataset[[#This Row],[Debit]]</f>
        <v>-5</v>
      </c>
    </row>
    <row r="56" spans="1:11" x14ac:dyDescent="0.3">
      <c r="A56" s="1">
        <v>44231</v>
      </c>
      <c r="B56" s="12" t="s">
        <v>14</v>
      </c>
      <c r="C56" s="13">
        <v>5</v>
      </c>
      <c r="E56" t="s">
        <v>15</v>
      </c>
      <c r="F56" t="s">
        <v>16</v>
      </c>
      <c r="G56" t="s">
        <v>17</v>
      </c>
      <c r="H56" s="12" t="str">
        <f>TEXT(Dataset[[#This Row],[Date]],"MMM")</f>
        <v>Feb</v>
      </c>
      <c r="I56" s="14">
        <f>MONTH(Dataset[[#This Row],[Date]])</f>
        <v>2</v>
      </c>
      <c r="J56" s="12" t="str">
        <f>TEXT(Dataset[[#This Row],[Date]],"ddd")</f>
        <v>Thu</v>
      </c>
      <c r="K56" s="13">
        <f>Dataset[[#This Row],[Credit]]-Dataset[[#This Row],[Debit]]</f>
        <v>-5</v>
      </c>
    </row>
    <row r="57" spans="1:11" x14ac:dyDescent="0.3">
      <c r="A57" s="1">
        <v>44232</v>
      </c>
      <c r="B57" s="12" t="s">
        <v>14</v>
      </c>
      <c r="C57" s="13">
        <v>5</v>
      </c>
      <c r="E57" t="s">
        <v>15</v>
      </c>
      <c r="F57" t="s">
        <v>16</v>
      </c>
      <c r="G57" t="s">
        <v>17</v>
      </c>
      <c r="H57" s="12" t="str">
        <f>TEXT(Dataset[[#This Row],[Date]],"MMM")</f>
        <v>Feb</v>
      </c>
      <c r="I57" s="14">
        <f>MONTH(Dataset[[#This Row],[Date]])</f>
        <v>2</v>
      </c>
      <c r="J57" s="12" t="str">
        <f>TEXT(Dataset[[#This Row],[Date]],"ddd")</f>
        <v>Fri</v>
      </c>
      <c r="K57" s="13">
        <f>Dataset[[#This Row],[Credit]]-Dataset[[#This Row],[Debit]]</f>
        <v>-5</v>
      </c>
    </row>
    <row r="58" spans="1:11" x14ac:dyDescent="0.3">
      <c r="A58" s="1">
        <v>44232</v>
      </c>
      <c r="B58" s="12" t="s">
        <v>24</v>
      </c>
      <c r="C58" s="13">
        <v>205</v>
      </c>
      <c r="E58" t="s">
        <v>25</v>
      </c>
      <c r="F58" t="s">
        <v>20</v>
      </c>
      <c r="G58" t="s">
        <v>17</v>
      </c>
      <c r="H58" s="12" t="str">
        <f>TEXT(Dataset[[#This Row],[Date]],"MMM")</f>
        <v>Feb</v>
      </c>
      <c r="I58" s="14">
        <f>MONTH(Dataset[[#This Row],[Date]])</f>
        <v>2</v>
      </c>
      <c r="J58" s="12" t="str">
        <f>TEXT(Dataset[[#This Row],[Date]],"ddd")</f>
        <v>Fri</v>
      </c>
      <c r="K58" s="13">
        <f>Dataset[[#This Row],[Credit]]-Dataset[[#This Row],[Debit]]</f>
        <v>-205</v>
      </c>
    </row>
    <row r="59" spans="1:11" x14ac:dyDescent="0.3">
      <c r="A59" s="1">
        <v>44235</v>
      </c>
      <c r="B59" s="12" t="s">
        <v>26</v>
      </c>
      <c r="C59" s="13">
        <v>51.1</v>
      </c>
      <c r="E59" t="s">
        <v>27</v>
      </c>
      <c r="F59" t="s">
        <v>20</v>
      </c>
      <c r="G59" t="s">
        <v>17</v>
      </c>
      <c r="H59" s="12" t="str">
        <f>TEXT(Dataset[[#This Row],[Date]],"MMM")</f>
        <v>Feb</v>
      </c>
      <c r="I59" s="14">
        <f>MONTH(Dataset[[#This Row],[Date]])</f>
        <v>2</v>
      </c>
      <c r="J59" s="12" t="str">
        <f>TEXT(Dataset[[#This Row],[Date]],"ddd")</f>
        <v>Mon</v>
      </c>
      <c r="K59" s="13">
        <f>Dataset[[#This Row],[Credit]]-Dataset[[#This Row],[Debit]]</f>
        <v>-51.1</v>
      </c>
    </row>
    <row r="60" spans="1:11" x14ac:dyDescent="0.3">
      <c r="A60" s="1">
        <v>44235</v>
      </c>
      <c r="B60" s="12" t="s">
        <v>14</v>
      </c>
      <c r="C60" s="13">
        <v>5</v>
      </c>
      <c r="E60" t="s">
        <v>15</v>
      </c>
      <c r="F60" t="s">
        <v>16</v>
      </c>
      <c r="G60" t="s">
        <v>17</v>
      </c>
      <c r="H60" s="12" t="str">
        <f>TEXT(Dataset[[#This Row],[Date]],"MMM")</f>
        <v>Feb</v>
      </c>
      <c r="I60" s="14">
        <f>MONTH(Dataset[[#This Row],[Date]])</f>
        <v>2</v>
      </c>
      <c r="J60" s="12" t="str">
        <f>TEXT(Dataset[[#This Row],[Date]],"ddd")</f>
        <v>Mon</v>
      </c>
      <c r="K60" s="13">
        <f>Dataset[[#This Row],[Credit]]-Dataset[[#This Row],[Debit]]</f>
        <v>-5</v>
      </c>
    </row>
    <row r="61" spans="1:11" x14ac:dyDescent="0.3">
      <c r="A61" s="1">
        <v>44236</v>
      </c>
      <c r="B61" s="12" t="s">
        <v>14</v>
      </c>
      <c r="C61" s="13">
        <v>5</v>
      </c>
      <c r="E61" t="s">
        <v>15</v>
      </c>
      <c r="F61" t="s">
        <v>16</v>
      </c>
      <c r="G61" t="s">
        <v>17</v>
      </c>
      <c r="H61" s="12" t="str">
        <f>TEXT(Dataset[[#This Row],[Date]],"MMM")</f>
        <v>Feb</v>
      </c>
      <c r="I61" s="14">
        <f>MONTH(Dataset[[#This Row],[Date]])</f>
        <v>2</v>
      </c>
      <c r="J61" s="12" t="str">
        <f>TEXT(Dataset[[#This Row],[Date]],"ddd")</f>
        <v>Tue</v>
      </c>
      <c r="K61" s="13">
        <f>Dataset[[#This Row],[Credit]]-Dataset[[#This Row],[Debit]]</f>
        <v>-5</v>
      </c>
    </row>
    <row r="62" spans="1:11" x14ac:dyDescent="0.3">
      <c r="A62" s="1">
        <v>44237</v>
      </c>
      <c r="B62" s="12" t="s">
        <v>28</v>
      </c>
      <c r="C62" s="13">
        <v>78</v>
      </c>
      <c r="E62" t="s">
        <v>51</v>
      </c>
      <c r="F62" t="s">
        <v>23</v>
      </c>
      <c r="G62" t="s">
        <v>17</v>
      </c>
      <c r="H62" s="12" t="str">
        <f>TEXT(Dataset[[#This Row],[Date]],"MMM")</f>
        <v>Feb</v>
      </c>
      <c r="I62" s="14">
        <f>MONTH(Dataset[[#This Row],[Date]])</f>
        <v>2</v>
      </c>
      <c r="J62" s="12" t="str">
        <f>TEXT(Dataset[[#This Row],[Date]],"ddd")</f>
        <v>Wed</v>
      </c>
      <c r="K62" s="13">
        <f>Dataset[[#This Row],[Credit]]-Dataset[[#This Row],[Debit]]</f>
        <v>-78</v>
      </c>
    </row>
    <row r="63" spans="1:11" x14ac:dyDescent="0.3">
      <c r="A63" s="1">
        <v>44237</v>
      </c>
      <c r="B63" s="12" t="s">
        <v>14</v>
      </c>
      <c r="C63" s="13">
        <v>5</v>
      </c>
      <c r="E63" t="s">
        <v>15</v>
      </c>
      <c r="F63" t="s">
        <v>16</v>
      </c>
      <c r="G63" t="s">
        <v>17</v>
      </c>
      <c r="H63" s="12" t="str">
        <f>TEXT(Dataset[[#This Row],[Date]],"MMM")</f>
        <v>Feb</v>
      </c>
      <c r="I63" s="14">
        <f>MONTH(Dataset[[#This Row],[Date]])</f>
        <v>2</v>
      </c>
      <c r="J63" s="12" t="str">
        <f>TEXT(Dataset[[#This Row],[Date]],"ddd")</f>
        <v>Wed</v>
      </c>
      <c r="K63" s="13">
        <f>Dataset[[#This Row],[Credit]]-Dataset[[#This Row],[Debit]]</f>
        <v>-5</v>
      </c>
    </row>
    <row r="64" spans="1:11" x14ac:dyDescent="0.3">
      <c r="A64" s="1">
        <v>44238</v>
      </c>
      <c r="B64" s="12" t="s">
        <v>14</v>
      </c>
      <c r="C64" s="13">
        <v>5</v>
      </c>
      <c r="E64" t="s">
        <v>15</v>
      </c>
      <c r="F64" t="s">
        <v>16</v>
      </c>
      <c r="G64" t="s">
        <v>17</v>
      </c>
      <c r="H64" s="12" t="str">
        <f>TEXT(Dataset[[#This Row],[Date]],"MMM")</f>
        <v>Feb</v>
      </c>
      <c r="I64" s="14">
        <f>MONTH(Dataset[[#This Row],[Date]])</f>
        <v>2</v>
      </c>
      <c r="J64" s="12" t="str">
        <f>TEXT(Dataset[[#This Row],[Date]],"ddd")</f>
        <v>Thu</v>
      </c>
      <c r="K64" s="13">
        <f>Dataset[[#This Row],[Credit]]-Dataset[[#This Row],[Debit]]</f>
        <v>-5</v>
      </c>
    </row>
    <row r="65" spans="1:11" x14ac:dyDescent="0.3">
      <c r="A65" s="1">
        <v>44239</v>
      </c>
      <c r="B65" s="12" t="s">
        <v>24</v>
      </c>
      <c r="C65" s="13">
        <v>135.9</v>
      </c>
      <c r="E65" t="s">
        <v>25</v>
      </c>
      <c r="F65" t="s">
        <v>20</v>
      </c>
      <c r="G65" t="s">
        <v>17</v>
      </c>
      <c r="H65" s="12" t="str">
        <f>TEXT(Dataset[[#This Row],[Date]],"MMM")</f>
        <v>Feb</v>
      </c>
      <c r="I65" s="14">
        <f>MONTH(Dataset[[#This Row],[Date]])</f>
        <v>2</v>
      </c>
      <c r="J65" s="12" t="str">
        <f>TEXT(Dataset[[#This Row],[Date]],"ddd")</f>
        <v>Fri</v>
      </c>
      <c r="K65" s="13">
        <f>Dataset[[#This Row],[Credit]]-Dataset[[#This Row],[Debit]]</f>
        <v>-135.9</v>
      </c>
    </row>
    <row r="66" spans="1:11" x14ac:dyDescent="0.3">
      <c r="A66" s="1">
        <v>44239</v>
      </c>
      <c r="B66" s="12" t="s">
        <v>14</v>
      </c>
      <c r="C66" s="13">
        <v>5</v>
      </c>
      <c r="E66" t="s">
        <v>15</v>
      </c>
      <c r="F66" t="s">
        <v>16</v>
      </c>
      <c r="G66" t="s">
        <v>17</v>
      </c>
      <c r="H66" s="12" t="str">
        <f>TEXT(Dataset[[#This Row],[Date]],"MMM")</f>
        <v>Feb</v>
      </c>
      <c r="I66" s="14">
        <f>MONTH(Dataset[[#This Row],[Date]])</f>
        <v>2</v>
      </c>
      <c r="J66" s="12" t="str">
        <f>TEXT(Dataset[[#This Row],[Date]],"ddd")</f>
        <v>Fri</v>
      </c>
      <c r="K66" s="13">
        <f>Dataset[[#This Row],[Credit]]-Dataset[[#This Row],[Debit]]</f>
        <v>-5</v>
      </c>
    </row>
    <row r="67" spans="1:11" x14ac:dyDescent="0.3">
      <c r="A67" s="1">
        <v>44240</v>
      </c>
      <c r="B67" s="12" t="s">
        <v>14</v>
      </c>
      <c r="C67" s="13">
        <v>5</v>
      </c>
      <c r="E67" t="s">
        <v>15</v>
      </c>
      <c r="F67" t="s">
        <v>16</v>
      </c>
      <c r="G67" t="s">
        <v>17</v>
      </c>
      <c r="H67" s="12" t="str">
        <f>TEXT(Dataset[[#This Row],[Date]],"MMM")</f>
        <v>Feb</v>
      </c>
      <c r="I67" s="14">
        <f>MONTH(Dataset[[#This Row],[Date]])</f>
        <v>2</v>
      </c>
      <c r="J67" s="12" t="str">
        <f>TEXT(Dataset[[#This Row],[Date]],"ddd")</f>
        <v>Sat</v>
      </c>
      <c r="K67" s="13">
        <f>Dataset[[#This Row],[Credit]]-Dataset[[#This Row],[Debit]]</f>
        <v>-5</v>
      </c>
    </row>
    <row r="68" spans="1:11" x14ac:dyDescent="0.3">
      <c r="A68" s="1">
        <v>44240</v>
      </c>
      <c r="B68" s="12" t="s">
        <v>29</v>
      </c>
      <c r="C68" s="13">
        <v>40.9</v>
      </c>
      <c r="E68" t="s">
        <v>30</v>
      </c>
      <c r="F68" t="s">
        <v>31</v>
      </c>
      <c r="G68" t="s">
        <v>17</v>
      </c>
      <c r="H68" s="12" t="str">
        <f>TEXT(Dataset[[#This Row],[Date]],"MMM")</f>
        <v>Feb</v>
      </c>
      <c r="I68" s="14">
        <f>MONTH(Dataset[[#This Row],[Date]])</f>
        <v>2</v>
      </c>
      <c r="J68" s="12" t="str">
        <f>TEXT(Dataset[[#This Row],[Date]],"ddd")</f>
        <v>Sat</v>
      </c>
      <c r="K68" s="13">
        <f>Dataset[[#This Row],[Credit]]-Dataset[[#This Row],[Debit]]</f>
        <v>-40.9</v>
      </c>
    </row>
    <row r="69" spans="1:11" x14ac:dyDescent="0.3">
      <c r="A69" s="1">
        <v>44240</v>
      </c>
      <c r="B69" s="12" t="s">
        <v>32</v>
      </c>
      <c r="C69" s="13">
        <v>99</v>
      </c>
      <c r="E69" t="s">
        <v>33</v>
      </c>
      <c r="F69" t="s">
        <v>31</v>
      </c>
      <c r="G69" t="s">
        <v>17</v>
      </c>
      <c r="H69" s="12" t="str">
        <f>TEXT(Dataset[[#This Row],[Date]],"MMM")</f>
        <v>Feb</v>
      </c>
      <c r="I69" s="14">
        <f>MONTH(Dataset[[#This Row],[Date]])</f>
        <v>2</v>
      </c>
      <c r="J69" s="12" t="str">
        <f>TEXT(Dataset[[#This Row],[Date]],"ddd")</f>
        <v>Sat</v>
      </c>
      <c r="K69" s="13">
        <f>Dataset[[#This Row],[Credit]]-Dataset[[#This Row],[Debit]]</f>
        <v>-99</v>
      </c>
    </row>
    <row r="70" spans="1:11" x14ac:dyDescent="0.3">
      <c r="A70" s="1">
        <v>44240</v>
      </c>
      <c r="B70" s="12" t="s">
        <v>34</v>
      </c>
      <c r="C70" s="13">
        <v>53</v>
      </c>
      <c r="E70" t="s">
        <v>35</v>
      </c>
      <c r="F70" t="s">
        <v>16</v>
      </c>
      <c r="G70" t="s">
        <v>17</v>
      </c>
      <c r="H70" s="12" t="str">
        <f>TEXT(Dataset[[#This Row],[Date]],"MMM")</f>
        <v>Feb</v>
      </c>
      <c r="I70" s="14">
        <f>MONTH(Dataset[[#This Row],[Date]])</f>
        <v>2</v>
      </c>
      <c r="J70" s="12" t="str">
        <f>TEXT(Dataset[[#This Row],[Date]],"ddd")</f>
        <v>Sat</v>
      </c>
      <c r="K70" s="13">
        <f>Dataset[[#This Row],[Credit]]-Dataset[[#This Row],[Debit]]</f>
        <v>-53</v>
      </c>
    </row>
    <row r="71" spans="1:11" x14ac:dyDescent="0.3">
      <c r="A71" s="1">
        <v>44241</v>
      </c>
      <c r="B71" s="12" t="s">
        <v>36</v>
      </c>
      <c r="C71" s="13">
        <v>28.9</v>
      </c>
      <c r="E71" t="s">
        <v>37</v>
      </c>
      <c r="F71" t="s">
        <v>23</v>
      </c>
      <c r="G71" t="s">
        <v>17</v>
      </c>
      <c r="H71" s="12" t="str">
        <f>TEXT(Dataset[[#This Row],[Date]],"MMM")</f>
        <v>Feb</v>
      </c>
      <c r="I71" s="14">
        <f>MONTH(Dataset[[#This Row],[Date]])</f>
        <v>2</v>
      </c>
      <c r="J71" s="12" t="str">
        <f>TEXT(Dataset[[#This Row],[Date]],"ddd")</f>
        <v>Sun</v>
      </c>
      <c r="K71" s="13">
        <f>Dataset[[#This Row],[Credit]]-Dataset[[#This Row],[Debit]]</f>
        <v>-28.9</v>
      </c>
    </row>
    <row r="72" spans="1:11" x14ac:dyDescent="0.3">
      <c r="A72" s="1">
        <v>44242</v>
      </c>
      <c r="B72" s="12" t="s">
        <v>38</v>
      </c>
      <c r="D72" s="13">
        <v>800</v>
      </c>
      <c r="E72" t="s">
        <v>39</v>
      </c>
      <c r="F72" t="s">
        <v>40</v>
      </c>
      <c r="G72" t="s">
        <v>13</v>
      </c>
      <c r="H72" s="12" t="str">
        <f>TEXT(Dataset[[#This Row],[Date]],"MMM")</f>
        <v>Feb</v>
      </c>
      <c r="I72" s="14">
        <f>MONTH(Dataset[[#This Row],[Date]])</f>
        <v>2</v>
      </c>
      <c r="J72" s="12" t="str">
        <f>TEXT(Dataset[[#This Row],[Date]],"ddd")</f>
        <v>Mon</v>
      </c>
      <c r="K72" s="13">
        <f>Dataset[[#This Row],[Credit]]-Dataset[[#This Row],[Debit]]</f>
        <v>800</v>
      </c>
    </row>
    <row r="73" spans="1:11" x14ac:dyDescent="0.3">
      <c r="A73" s="1">
        <v>44242</v>
      </c>
      <c r="B73" s="12" t="s">
        <v>14</v>
      </c>
      <c r="C73" s="13">
        <v>5</v>
      </c>
      <c r="E73" t="s">
        <v>15</v>
      </c>
      <c r="F73" t="s">
        <v>16</v>
      </c>
      <c r="G73" t="s">
        <v>17</v>
      </c>
      <c r="H73" s="12" t="str">
        <f>TEXT(Dataset[[#This Row],[Date]],"MMM")</f>
        <v>Feb</v>
      </c>
      <c r="I73" s="14">
        <f>MONTH(Dataset[[#This Row],[Date]])</f>
        <v>2</v>
      </c>
      <c r="J73" s="12" t="str">
        <f>TEXT(Dataset[[#This Row],[Date]],"ddd")</f>
        <v>Mon</v>
      </c>
      <c r="K73" s="13">
        <f>Dataset[[#This Row],[Credit]]-Dataset[[#This Row],[Debit]]</f>
        <v>-5</v>
      </c>
    </row>
    <row r="74" spans="1:11" x14ac:dyDescent="0.3">
      <c r="A74" s="1">
        <v>44243</v>
      </c>
      <c r="B74" s="12" t="s">
        <v>14</v>
      </c>
      <c r="C74" s="13">
        <v>5</v>
      </c>
      <c r="E74" t="s">
        <v>15</v>
      </c>
      <c r="F74" t="s">
        <v>16</v>
      </c>
      <c r="G74" t="s">
        <v>17</v>
      </c>
      <c r="H74" s="12" t="str">
        <f>TEXT(Dataset[[#This Row],[Date]],"MMM")</f>
        <v>Feb</v>
      </c>
      <c r="I74" s="14">
        <f>MONTH(Dataset[[#This Row],[Date]])</f>
        <v>2</v>
      </c>
      <c r="J74" s="12" t="str">
        <f>TEXT(Dataset[[#This Row],[Date]],"ddd")</f>
        <v>Tue</v>
      </c>
      <c r="K74" s="13">
        <f>Dataset[[#This Row],[Credit]]-Dataset[[#This Row],[Debit]]</f>
        <v>-5</v>
      </c>
    </row>
    <row r="75" spans="1:11" x14ac:dyDescent="0.3">
      <c r="A75" s="1">
        <v>44243</v>
      </c>
      <c r="B75" s="12" t="s">
        <v>42</v>
      </c>
      <c r="C75" s="13">
        <v>40</v>
      </c>
      <c r="E75" t="s">
        <v>42</v>
      </c>
      <c r="F75" t="s">
        <v>20</v>
      </c>
      <c r="G75" t="s">
        <v>17</v>
      </c>
      <c r="H75" s="12" t="str">
        <f>TEXT(Dataset[[#This Row],[Date]],"MMM")</f>
        <v>Feb</v>
      </c>
      <c r="I75" s="14">
        <f>MONTH(Dataset[[#This Row],[Date]])</f>
        <v>2</v>
      </c>
      <c r="J75" s="12" t="str">
        <f>TEXT(Dataset[[#This Row],[Date]],"ddd")</f>
        <v>Tue</v>
      </c>
      <c r="K75" s="13">
        <f>Dataset[[#This Row],[Credit]]-Dataset[[#This Row],[Debit]]</f>
        <v>-40</v>
      </c>
    </row>
    <row r="76" spans="1:11" x14ac:dyDescent="0.3">
      <c r="A76" s="1">
        <v>44244</v>
      </c>
      <c r="B76" s="12" t="s">
        <v>43</v>
      </c>
      <c r="C76" s="13">
        <v>45.9</v>
      </c>
      <c r="E76" t="s">
        <v>44</v>
      </c>
      <c r="F76" t="s">
        <v>31</v>
      </c>
      <c r="G76" t="s">
        <v>17</v>
      </c>
      <c r="H76" s="12" t="str">
        <f>TEXT(Dataset[[#This Row],[Date]],"MMM")</f>
        <v>Feb</v>
      </c>
      <c r="I76" s="14">
        <f>MONTH(Dataset[[#This Row],[Date]])</f>
        <v>2</v>
      </c>
      <c r="J76" s="12" t="str">
        <f>TEXT(Dataset[[#This Row],[Date]],"ddd")</f>
        <v>Wed</v>
      </c>
      <c r="K76" s="13">
        <f>Dataset[[#This Row],[Credit]]-Dataset[[#This Row],[Debit]]</f>
        <v>-45.9</v>
      </c>
    </row>
    <row r="77" spans="1:11" x14ac:dyDescent="0.3">
      <c r="A77" s="1">
        <v>44244</v>
      </c>
      <c r="B77" s="12" t="s">
        <v>45</v>
      </c>
      <c r="C77" s="13">
        <v>35</v>
      </c>
      <c r="E77" t="s">
        <v>30</v>
      </c>
      <c r="F77" t="s">
        <v>31</v>
      </c>
      <c r="G77" t="s">
        <v>17</v>
      </c>
      <c r="H77" s="12" t="str">
        <f>TEXT(Dataset[[#This Row],[Date]],"MMM")</f>
        <v>Feb</v>
      </c>
      <c r="I77" s="14">
        <f>MONTH(Dataset[[#This Row],[Date]])</f>
        <v>2</v>
      </c>
      <c r="J77" s="12" t="str">
        <f>TEXT(Dataset[[#This Row],[Date]],"ddd")</f>
        <v>Wed</v>
      </c>
      <c r="K77" s="13">
        <f>Dataset[[#This Row],[Credit]]-Dataset[[#This Row],[Debit]]</f>
        <v>-35</v>
      </c>
    </row>
    <row r="78" spans="1:11" x14ac:dyDescent="0.3">
      <c r="A78" s="1">
        <v>44244</v>
      </c>
      <c r="B78" s="12" t="s">
        <v>14</v>
      </c>
      <c r="C78" s="13">
        <v>5</v>
      </c>
      <c r="E78" t="s">
        <v>15</v>
      </c>
      <c r="F78" t="s">
        <v>16</v>
      </c>
      <c r="G78" t="s">
        <v>17</v>
      </c>
      <c r="H78" s="12" t="str">
        <f>TEXT(Dataset[[#This Row],[Date]],"MMM")</f>
        <v>Feb</v>
      </c>
      <c r="I78" s="14">
        <f>MONTH(Dataset[[#This Row],[Date]])</f>
        <v>2</v>
      </c>
      <c r="J78" s="12" t="str">
        <f>TEXT(Dataset[[#This Row],[Date]],"ddd")</f>
        <v>Wed</v>
      </c>
      <c r="K78" s="13">
        <f>Dataset[[#This Row],[Credit]]-Dataset[[#This Row],[Debit]]</f>
        <v>-5</v>
      </c>
    </row>
    <row r="79" spans="1:11" x14ac:dyDescent="0.3">
      <c r="A79" s="1">
        <v>44245</v>
      </c>
      <c r="B79" s="12" t="s">
        <v>14</v>
      </c>
      <c r="C79" s="13">
        <v>5</v>
      </c>
      <c r="E79" t="s">
        <v>15</v>
      </c>
      <c r="F79" t="s">
        <v>16</v>
      </c>
      <c r="G79" t="s">
        <v>17</v>
      </c>
      <c r="H79" s="12" t="str">
        <f>TEXT(Dataset[[#This Row],[Date]],"MMM")</f>
        <v>Feb</v>
      </c>
      <c r="I79" s="14">
        <f>MONTH(Dataset[[#This Row],[Date]])</f>
        <v>2</v>
      </c>
      <c r="J79" s="12" t="str">
        <f>TEXT(Dataset[[#This Row],[Date]],"ddd")</f>
        <v>Thu</v>
      </c>
      <c r="K79" s="13">
        <f>Dataset[[#This Row],[Credit]]-Dataset[[#This Row],[Debit]]</f>
        <v>-5</v>
      </c>
    </row>
    <row r="80" spans="1:11" x14ac:dyDescent="0.3">
      <c r="A80" s="1">
        <v>44246</v>
      </c>
      <c r="B80" s="12" t="s">
        <v>14</v>
      </c>
      <c r="C80" s="13">
        <v>5</v>
      </c>
      <c r="E80" t="s">
        <v>15</v>
      </c>
      <c r="F80" t="s">
        <v>16</v>
      </c>
      <c r="G80" t="s">
        <v>17</v>
      </c>
      <c r="H80" s="12" t="str">
        <f>TEXT(Dataset[[#This Row],[Date]],"MMM")</f>
        <v>Feb</v>
      </c>
      <c r="I80" s="14">
        <f>MONTH(Dataset[[#This Row],[Date]])</f>
        <v>2</v>
      </c>
      <c r="J80" s="12" t="str">
        <f>TEXT(Dataset[[#This Row],[Date]],"ddd")</f>
        <v>Fri</v>
      </c>
      <c r="K80" s="13">
        <f>Dataset[[#This Row],[Credit]]-Dataset[[#This Row],[Debit]]</f>
        <v>-5</v>
      </c>
    </row>
    <row r="81" spans="1:11" x14ac:dyDescent="0.3">
      <c r="A81" s="1">
        <v>44246</v>
      </c>
      <c r="B81" s="12" t="s">
        <v>24</v>
      </c>
      <c r="C81" s="13">
        <v>171</v>
      </c>
      <c r="E81" t="s">
        <v>25</v>
      </c>
      <c r="F81" t="s">
        <v>20</v>
      </c>
      <c r="G81" t="s">
        <v>17</v>
      </c>
      <c r="H81" s="12" t="str">
        <f>TEXT(Dataset[[#This Row],[Date]],"MMM")</f>
        <v>Feb</v>
      </c>
      <c r="I81" s="14">
        <f>MONTH(Dataset[[#This Row],[Date]])</f>
        <v>2</v>
      </c>
      <c r="J81" s="12" t="str">
        <f>TEXT(Dataset[[#This Row],[Date]],"ddd")</f>
        <v>Fri</v>
      </c>
      <c r="K81" s="13">
        <f>Dataset[[#This Row],[Credit]]-Dataset[[#This Row],[Debit]]</f>
        <v>-171</v>
      </c>
    </row>
    <row r="82" spans="1:11" x14ac:dyDescent="0.3">
      <c r="A82" s="1">
        <v>44247</v>
      </c>
      <c r="B82" s="12" t="s">
        <v>46</v>
      </c>
      <c r="C82" s="13">
        <v>37.9</v>
      </c>
      <c r="E82" t="s">
        <v>35</v>
      </c>
      <c r="F82" t="s">
        <v>16</v>
      </c>
      <c r="G82" t="s">
        <v>17</v>
      </c>
      <c r="H82" s="12" t="str">
        <f>TEXT(Dataset[[#This Row],[Date]],"MMM")</f>
        <v>Feb</v>
      </c>
      <c r="I82" s="14">
        <f>MONTH(Dataset[[#This Row],[Date]])</f>
        <v>2</v>
      </c>
      <c r="J82" s="12" t="str">
        <f>TEXT(Dataset[[#This Row],[Date]],"ddd")</f>
        <v>Sat</v>
      </c>
      <c r="K82" s="13">
        <f>Dataset[[#This Row],[Credit]]-Dataset[[#This Row],[Debit]]</f>
        <v>-37.9</v>
      </c>
    </row>
    <row r="83" spans="1:11" x14ac:dyDescent="0.3">
      <c r="A83" s="1">
        <v>44248</v>
      </c>
      <c r="B83" s="12" t="s">
        <v>47</v>
      </c>
      <c r="C83" s="13">
        <v>12.9</v>
      </c>
      <c r="E83" t="s">
        <v>35</v>
      </c>
      <c r="F83" t="s">
        <v>16</v>
      </c>
      <c r="G83" t="s">
        <v>17</v>
      </c>
      <c r="H83" s="12" t="str">
        <f>TEXT(Dataset[[#This Row],[Date]],"MMM")</f>
        <v>Feb</v>
      </c>
      <c r="I83" s="14">
        <f>MONTH(Dataset[[#This Row],[Date]])</f>
        <v>2</v>
      </c>
      <c r="J83" s="12" t="str">
        <f>TEXT(Dataset[[#This Row],[Date]],"ddd")</f>
        <v>Sun</v>
      </c>
      <c r="K83" s="13">
        <f>Dataset[[#This Row],[Credit]]-Dataset[[#This Row],[Debit]]</f>
        <v>-12.9</v>
      </c>
    </row>
    <row r="84" spans="1:11" x14ac:dyDescent="0.3">
      <c r="A84" s="1">
        <v>44249</v>
      </c>
      <c r="B84" s="12" t="s">
        <v>48</v>
      </c>
      <c r="C84" s="13">
        <v>55</v>
      </c>
      <c r="E84" t="s">
        <v>49</v>
      </c>
      <c r="F84" t="s">
        <v>50</v>
      </c>
      <c r="G84" t="s">
        <v>17</v>
      </c>
      <c r="H84" s="12" t="str">
        <f>TEXT(Dataset[[#This Row],[Date]],"MMM")</f>
        <v>Feb</v>
      </c>
      <c r="I84" s="14">
        <f>MONTH(Dataset[[#This Row],[Date]])</f>
        <v>2</v>
      </c>
      <c r="J84" s="12" t="str">
        <f>TEXT(Dataset[[#This Row],[Date]],"ddd")</f>
        <v>Mon</v>
      </c>
      <c r="K84" s="13">
        <f>Dataset[[#This Row],[Credit]]-Dataset[[#This Row],[Debit]]</f>
        <v>-55</v>
      </c>
    </row>
    <row r="85" spans="1:11" x14ac:dyDescent="0.3">
      <c r="A85" s="1">
        <v>44249</v>
      </c>
      <c r="B85" s="12" t="s">
        <v>28</v>
      </c>
      <c r="C85" s="13">
        <v>64.099999999999994</v>
      </c>
      <c r="E85" t="s">
        <v>51</v>
      </c>
      <c r="F85" t="s">
        <v>23</v>
      </c>
      <c r="G85" t="s">
        <v>17</v>
      </c>
      <c r="H85" s="12" t="str">
        <f>TEXT(Dataset[[#This Row],[Date]],"MMM")</f>
        <v>Feb</v>
      </c>
      <c r="I85" s="14">
        <f>MONTH(Dataset[[#This Row],[Date]])</f>
        <v>2</v>
      </c>
      <c r="J85" s="12" t="str">
        <f>TEXT(Dataset[[#This Row],[Date]],"ddd")</f>
        <v>Mon</v>
      </c>
      <c r="K85" s="13">
        <f>Dataset[[#This Row],[Credit]]-Dataset[[#This Row],[Debit]]</f>
        <v>-64.099999999999994</v>
      </c>
    </row>
    <row r="86" spans="1:11" x14ac:dyDescent="0.3">
      <c r="A86" s="1">
        <v>44249</v>
      </c>
      <c r="B86" s="12" t="s">
        <v>14</v>
      </c>
      <c r="C86" s="13">
        <v>5</v>
      </c>
      <c r="E86" t="s">
        <v>15</v>
      </c>
      <c r="F86" t="s">
        <v>16</v>
      </c>
      <c r="G86" t="s">
        <v>17</v>
      </c>
      <c r="H86" s="12" t="str">
        <f>TEXT(Dataset[[#This Row],[Date]],"MMM")</f>
        <v>Feb</v>
      </c>
      <c r="I86" s="14">
        <f>MONTH(Dataset[[#This Row],[Date]])</f>
        <v>2</v>
      </c>
      <c r="J86" s="12" t="str">
        <f>TEXT(Dataset[[#This Row],[Date]],"ddd")</f>
        <v>Mon</v>
      </c>
      <c r="K86" s="13">
        <f>Dataset[[#This Row],[Credit]]-Dataset[[#This Row],[Debit]]</f>
        <v>-5</v>
      </c>
    </row>
    <row r="87" spans="1:11" x14ac:dyDescent="0.3">
      <c r="A87" s="1">
        <v>44250</v>
      </c>
      <c r="B87" s="12" t="s">
        <v>14</v>
      </c>
      <c r="C87" s="13">
        <v>5</v>
      </c>
      <c r="E87" t="s">
        <v>15</v>
      </c>
      <c r="F87" t="s">
        <v>16</v>
      </c>
      <c r="G87" t="s">
        <v>17</v>
      </c>
      <c r="H87" s="12" t="str">
        <f>TEXT(Dataset[[#This Row],[Date]],"MMM")</f>
        <v>Feb</v>
      </c>
      <c r="I87" s="14">
        <f>MONTH(Dataset[[#This Row],[Date]])</f>
        <v>2</v>
      </c>
      <c r="J87" s="12" t="str">
        <f>TEXT(Dataset[[#This Row],[Date]],"ddd")</f>
        <v>Tue</v>
      </c>
      <c r="K87" s="13">
        <f>Dataset[[#This Row],[Credit]]-Dataset[[#This Row],[Debit]]</f>
        <v>-5</v>
      </c>
    </row>
    <row r="88" spans="1:11" x14ac:dyDescent="0.3">
      <c r="A88" s="1">
        <v>44251</v>
      </c>
      <c r="B88" s="12" t="s">
        <v>14</v>
      </c>
      <c r="C88" s="13">
        <v>5</v>
      </c>
      <c r="E88" t="s">
        <v>15</v>
      </c>
      <c r="F88" t="s">
        <v>16</v>
      </c>
      <c r="G88" t="s">
        <v>17</v>
      </c>
      <c r="H88" s="12" t="str">
        <f>TEXT(Dataset[[#This Row],[Date]],"MMM")</f>
        <v>Feb</v>
      </c>
      <c r="I88" s="14">
        <f>MONTH(Dataset[[#This Row],[Date]])</f>
        <v>2</v>
      </c>
      <c r="J88" s="12" t="str">
        <f>TEXT(Dataset[[#This Row],[Date]],"ddd")</f>
        <v>Wed</v>
      </c>
      <c r="K88" s="13">
        <f>Dataset[[#This Row],[Credit]]-Dataset[[#This Row],[Debit]]</f>
        <v>-5</v>
      </c>
    </row>
    <row r="89" spans="1:11" x14ac:dyDescent="0.3">
      <c r="A89" s="1">
        <v>44252</v>
      </c>
      <c r="B89" s="12" t="s">
        <v>14</v>
      </c>
      <c r="C89" s="13">
        <v>5</v>
      </c>
      <c r="E89" t="s">
        <v>15</v>
      </c>
      <c r="F89" t="s">
        <v>16</v>
      </c>
      <c r="G89" t="s">
        <v>17</v>
      </c>
      <c r="H89" s="12" t="str">
        <f>TEXT(Dataset[[#This Row],[Date]],"MMM")</f>
        <v>Feb</v>
      </c>
      <c r="I89" s="14">
        <f>MONTH(Dataset[[#This Row],[Date]])</f>
        <v>2</v>
      </c>
      <c r="J89" s="12" t="str">
        <f>TEXT(Dataset[[#This Row],[Date]],"ddd")</f>
        <v>Thu</v>
      </c>
      <c r="K89" s="13">
        <f>Dataset[[#This Row],[Credit]]-Dataset[[#This Row],[Debit]]</f>
        <v>-5</v>
      </c>
    </row>
    <row r="90" spans="1:11" x14ac:dyDescent="0.3">
      <c r="A90" s="1">
        <v>44253</v>
      </c>
      <c r="B90" s="12" t="s">
        <v>14</v>
      </c>
      <c r="C90" s="13">
        <v>5</v>
      </c>
      <c r="E90" t="s">
        <v>15</v>
      </c>
      <c r="F90" t="s">
        <v>16</v>
      </c>
      <c r="G90" t="s">
        <v>17</v>
      </c>
      <c r="H90" s="12" t="str">
        <f>TEXT(Dataset[[#This Row],[Date]],"MMM")</f>
        <v>Feb</v>
      </c>
      <c r="I90" s="14">
        <f>MONTH(Dataset[[#This Row],[Date]])</f>
        <v>2</v>
      </c>
      <c r="J90" s="12" t="str">
        <f>TEXT(Dataset[[#This Row],[Date]],"ddd")</f>
        <v>Fri</v>
      </c>
      <c r="K90" s="13">
        <f>Dataset[[#This Row],[Credit]]-Dataset[[#This Row],[Debit]]</f>
        <v>-5</v>
      </c>
    </row>
    <row r="91" spans="1:11" x14ac:dyDescent="0.3">
      <c r="A91" s="1">
        <v>44253</v>
      </c>
      <c r="B91" s="12" t="s">
        <v>24</v>
      </c>
      <c r="C91" s="13">
        <v>162.9</v>
      </c>
      <c r="E91" t="s">
        <v>25</v>
      </c>
      <c r="F91" t="s">
        <v>20</v>
      </c>
      <c r="G91" t="s">
        <v>17</v>
      </c>
      <c r="H91" s="12" t="str">
        <f>TEXT(Dataset[[#This Row],[Date]],"MMM")</f>
        <v>Feb</v>
      </c>
      <c r="I91" s="14">
        <f>MONTH(Dataset[[#This Row],[Date]])</f>
        <v>2</v>
      </c>
      <c r="J91" s="12" t="str">
        <f>TEXT(Dataset[[#This Row],[Date]],"ddd")</f>
        <v>Fri</v>
      </c>
      <c r="K91" s="13">
        <f>Dataset[[#This Row],[Credit]]-Dataset[[#This Row],[Debit]]</f>
        <v>-162.9</v>
      </c>
    </row>
    <row r="92" spans="1:11" x14ac:dyDescent="0.3">
      <c r="A92" s="1">
        <v>44254</v>
      </c>
      <c r="B92" s="12" t="s">
        <v>52</v>
      </c>
      <c r="C92" s="13">
        <v>125.9</v>
      </c>
      <c r="E92" t="s">
        <v>33</v>
      </c>
      <c r="F92" t="s">
        <v>31</v>
      </c>
      <c r="G92" t="s">
        <v>17</v>
      </c>
      <c r="H92" s="12" t="str">
        <f>TEXT(Dataset[[#This Row],[Date]],"MMM")</f>
        <v>Feb</v>
      </c>
      <c r="I92" s="14">
        <f>MONTH(Dataset[[#This Row],[Date]])</f>
        <v>2</v>
      </c>
      <c r="J92" s="12" t="str">
        <f>TEXT(Dataset[[#This Row],[Date]],"ddd")</f>
        <v>Sat</v>
      </c>
      <c r="K92" s="13">
        <f>Dataset[[#This Row],[Credit]]-Dataset[[#This Row],[Debit]]</f>
        <v>-125.9</v>
      </c>
    </row>
    <row r="93" spans="1:11" x14ac:dyDescent="0.3">
      <c r="A93" s="1">
        <v>44254</v>
      </c>
      <c r="B93" s="12" t="s">
        <v>54</v>
      </c>
      <c r="C93" s="13">
        <v>137</v>
      </c>
      <c r="E93" t="s">
        <v>33</v>
      </c>
      <c r="F93" t="s">
        <v>31</v>
      </c>
      <c r="G93" t="s">
        <v>17</v>
      </c>
      <c r="H93" s="12" t="str">
        <f>TEXT(Dataset[[#This Row],[Date]],"MMM")</f>
        <v>Feb</v>
      </c>
      <c r="I93" s="14">
        <f>MONTH(Dataset[[#This Row],[Date]])</f>
        <v>2</v>
      </c>
      <c r="J93" s="12" t="str">
        <f>TEXT(Dataset[[#This Row],[Date]],"ddd")</f>
        <v>Sat</v>
      </c>
      <c r="K93" s="13">
        <f>Dataset[[#This Row],[Credit]]-Dataset[[#This Row],[Debit]]</f>
        <v>-137</v>
      </c>
    </row>
    <row r="94" spans="1:11" x14ac:dyDescent="0.3">
      <c r="A94" s="1">
        <v>44255</v>
      </c>
      <c r="B94" s="12" t="s">
        <v>32</v>
      </c>
      <c r="C94" s="13">
        <v>146.1</v>
      </c>
      <c r="E94" t="s">
        <v>33</v>
      </c>
      <c r="F94" t="s">
        <v>31</v>
      </c>
      <c r="G94" t="s">
        <v>17</v>
      </c>
      <c r="H94" s="12" t="str">
        <f>TEXT(Dataset[[#This Row],[Date]],"MMM")</f>
        <v>Feb</v>
      </c>
      <c r="I94" s="14">
        <f>MONTH(Dataset[[#This Row],[Date]])</f>
        <v>2</v>
      </c>
      <c r="J94" s="12" t="str">
        <f>TEXT(Dataset[[#This Row],[Date]],"ddd")</f>
        <v>Sun</v>
      </c>
      <c r="K94" s="13">
        <f>Dataset[[#This Row],[Credit]]-Dataset[[#This Row],[Debit]]</f>
        <v>-146.1</v>
      </c>
    </row>
    <row r="95" spans="1:11" x14ac:dyDescent="0.3">
      <c r="A95" s="1">
        <v>44255</v>
      </c>
      <c r="B95" s="12" t="s">
        <v>36</v>
      </c>
      <c r="C95" s="13">
        <v>24.1</v>
      </c>
      <c r="E95" t="s">
        <v>37</v>
      </c>
      <c r="F95" t="s">
        <v>23</v>
      </c>
      <c r="G95" t="s">
        <v>17</v>
      </c>
      <c r="H95" s="12" t="str">
        <f>TEXT(Dataset[[#This Row],[Date]],"MMM")</f>
        <v>Feb</v>
      </c>
      <c r="I95" s="14">
        <f>MONTH(Dataset[[#This Row],[Date]])</f>
        <v>2</v>
      </c>
      <c r="J95" s="12" t="str">
        <f>TEXT(Dataset[[#This Row],[Date]],"ddd")</f>
        <v>Sun</v>
      </c>
      <c r="K95" s="13">
        <f>Dataset[[#This Row],[Credit]]-Dataset[[#This Row],[Debit]]</f>
        <v>-24.1</v>
      </c>
    </row>
    <row r="96" spans="1:11" x14ac:dyDescent="0.3">
      <c r="A96" s="1">
        <v>44256</v>
      </c>
      <c r="B96" s="12" t="s">
        <v>10</v>
      </c>
      <c r="D96" s="13">
        <v>5000</v>
      </c>
      <c r="E96" t="s">
        <v>11</v>
      </c>
      <c r="F96" t="s">
        <v>12</v>
      </c>
      <c r="G96" t="s">
        <v>13</v>
      </c>
      <c r="H96" s="12" t="str">
        <f>TEXT(Dataset[[#This Row],[Date]],"MMM")</f>
        <v>Mar</v>
      </c>
      <c r="I96" s="14">
        <f>MONTH(Dataset[[#This Row],[Date]])</f>
        <v>3</v>
      </c>
      <c r="J96" s="12" t="str">
        <f>TEXT(Dataset[[#This Row],[Date]],"ddd")</f>
        <v>Mon</v>
      </c>
      <c r="K96" s="13">
        <f>Dataset[[#This Row],[Credit]]-Dataset[[#This Row],[Debit]]</f>
        <v>5000</v>
      </c>
    </row>
    <row r="97" spans="1:11" x14ac:dyDescent="0.3">
      <c r="A97" s="1">
        <v>44256</v>
      </c>
      <c r="B97" s="12" t="s">
        <v>14</v>
      </c>
      <c r="C97" s="13">
        <v>5</v>
      </c>
      <c r="E97" t="s">
        <v>15</v>
      </c>
      <c r="F97" t="s">
        <v>16</v>
      </c>
      <c r="G97" t="s">
        <v>17</v>
      </c>
      <c r="H97" s="12" t="str">
        <f>TEXT(Dataset[[#This Row],[Date]],"MMM")</f>
        <v>Mar</v>
      </c>
      <c r="I97" s="14">
        <f>MONTH(Dataset[[#This Row],[Date]])</f>
        <v>3</v>
      </c>
      <c r="J97" s="12" t="str">
        <f>TEXT(Dataset[[#This Row],[Date]],"ddd")</f>
        <v>Mon</v>
      </c>
      <c r="K97" s="13">
        <f>Dataset[[#This Row],[Credit]]-Dataset[[#This Row],[Debit]]</f>
        <v>-5</v>
      </c>
    </row>
    <row r="98" spans="1:11" x14ac:dyDescent="0.3">
      <c r="A98" s="1">
        <v>44257</v>
      </c>
      <c r="B98" s="12" t="s">
        <v>18</v>
      </c>
      <c r="C98" s="13">
        <v>900</v>
      </c>
      <c r="E98" t="s">
        <v>19</v>
      </c>
      <c r="F98" t="s">
        <v>20</v>
      </c>
      <c r="G98" t="s">
        <v>17</v>
      </c>
      <c r="H98" s="12" t="str">
        <f>TEXT(Dataset[[#This Row],[Date]],"MMM")</f>
        <v>Mar</v>
      </c>
      <c r="I98" s="14">
        <f>MONTH(Dataset[[#This Row],[Date]])</f>
        <v>3</v>
      </c>
      <c r="J98" s="12" t="str">
        <f>TEXT(Dataset[[#This Row],[Date]],"ddd")</f>
        <v>Tue</v>
      </c>
      <c r="K98" s="13">
        <f>Dataset[[#This Row],[Credit]]-Dataset[[#This Row],[Debit]]</f>
        <v>-900</v>
      </c>
    </row>
    <row r="99" spans="1:11" x14ac:dyDescent="0.3">
      <c r="A99" s="1">
        <v>44257</v>
      </c>
      <c r="B99" s="12" t="s">
        <v>21</v>
      </c>
      <c r="C99" s="13">
        <v>150</v>
      </c>
      <c r="E99" t="s">
        <v>22</v>
      </c>
      <c r="F99" t="s">
        <v>23</v>
      </c>
      <c r="G99" t="s">
        <v>17</v>
      </c>
      <c r="H99" s="12" t="str">
        <f>TEXT(Dataset[[#This Row],[Date]],"MMM")</f>
        <v>Mar</v>
      </c>
      <c r="I99" s="14">
        <f>MONTH(Dataset[[#This Row],[Date]])</f>
        <v>3</v>
      </c>
      <c r="J99" s="12" t="str">
        <f>TEXT(Dataset[[#This Row],[Date]],"ddd")</f>
        <v>Tue</v>
      </c>
      <c r="K99" s="13">
        <f>Dataset[[#This Row],[Credit]]-Dataset[[#This Row],[Debit]]</f>
        <v>-150</v>
      </c>
    </row>
    <row r="100" spans="1:11" x14ac:dyDescent="0.3">
      <c r="A100" s="1">
        <v>44257</v>
      </c>
      <c r="B100" s="12" t="s">
        <v>14</v>
      </c>
      <c r="C100" s="13">
        <v>5</v>
      </c>
      <c r="E100" t="s">
        <v>15</v>
      </c>
      <c r="F100" t="s">
        <v>16</v>
      </c>
      <c r="G100" t="s">
        <v>17</v>
      </c>
      <c r="H100" s="12" t="str">
        <f>TEXT(Dataset[[#This Row],[Date]],"MMM")</f>
        <v>Mar</v>
      </c>
      <c r="I100" s="14">
        <f>MONTH(Dataset[[#This Row],[Date]])</f>
        <v>3</v>
      </c>
      <c r="J100" s="12" t="str">
        <f>TEXT(Dataset[[#This Row],[Date]],"ddd")</f>
        <v>Tue</v>
      </c>
      <c r="K100" s="13">
        <f>Dataset[[#This Row],[Credit]]-Dataset[[#This Row],[Debit]]</f>
        <v>-5</v>
      </c>
    </row>
    <row r="101" spans="1:11" x14ac:dyDescent="0.3">
      <c r="A101" s="1">
        <v>44258</v>
      </c>
      <c r="B101" s="12" t="s">
        <v>14</v>
      </c>
      <c r="C101" s="13">
        <v>5</v>
      </c>
      <c r="E101" t="s">
        <v>15</v>
      </c>
      <c r="F101" t="s">
        <v>16</v>
      </c>
      <c r="G101" t="s">
        <v>17</v>
      </c>
      <c r="H101" s="12" t="str">
        <f>TEXT(Dataset[[#This Row],[Date]],"MMM")</f>
        <v>Mar</v>
      </c>
      <c r="I101" s="14">
        <f>MONTH(Dataset[[#This Row],[Date]])</f>
        <v>3</v>
      </c>
      <c r="J101" s="12" t="str">
        <f>TEXT(Dataset[[#This Row],[Date]],"ddd")</f>
        <v>Wed</v>
      </c>
      <c r="K101" s="13">
        <f>Dataset[[#This Row],[Credit]]-Dataset[[#This Row],[Debit]]</f>
        <v>-5</v>
      </c>
    </row>
    <row r="102" spans="1:11" x14ac:dyDescent="0.3">
      <c r="A102" s="1">
        <v>44259</v>
      </c>
      <c r="B102" s="12" t="s">
        <v>14</v>
      </c>
      <c r="C102" s="13">
        <v>5</v>
      </c>
      <c r="E102" t="s">
        <v>15</v>
      </c>
      <c r="F102" t="s">
        <v>16</v>
      </c>
      <c r="G102" t="s">
        <v>17</v>
      </c>
      <c r="H102" s="12" t="str">
        <f>TEXT(Dataset[[#This Row],[Date]],"MMM")</f>
        <v>Mar</v>
      </c>
      <c r="I102" s="14">
        <f>MONTH(Dataset[[#This Row],[Date]])</f>
        <v>3</v>
      </c>
      <c r="J102" s="12" t="str">
        <f>TEXT(Dataset[[#This Row],[Date]],"ddd")</f>
        <v>Thu</v>
      </c>
      <c r="K102" s="13">
        <f>Dataset[[#This Row],[Credit]]-Dataset[[#This Row],[Debit]]</f>
        <v>-5</v>
      </c>
    </row>
    <row r="103" spans="1:11" x14ac:dyDescent="0.3">
      <c r="A103" s="1">
        <v>44260</v>
      </c>
      <c r="B103" s="12" t="s">
        <v>14</v>
      </c>
      <c r="C103" s="13">
        <v>5</v>
      </c>
      <c r="E103" t="s">
        <v>15</v>
      </c>
      <c r="F103" t="s">
        <v>16</v>
      </c>
      <c r="G103" t="s">
        <v>17</v>
      </c>
      <c r="H103" s="12" t="str">
        <f>TEXT(Dataset[[#This Row],[Date]],"MMM")</f>
        <v>Mar</v>
      </c>
      <c r="I103" s="14">
        <f>MONTH(Dataset[[#This Row],[Date]])</f>
        <v>3</v>
      </c>
      <c r="J103" s="12" t="str">
        <f>TEXT(Dataset[[#This Row],[Date]],"ddd")</f>
        <v>Fri</v>
      </c>
      <c r="K103" s="13">
        <f>Dataset[[#This Row],[Credit]]-Dataset[[#This Row],[Debit]]</f>
        <v>-5</v>
      </c>
    </row>
    <row r="104" spans="1:11" x14ac:dyDescent="0.3">
      <c r="A104" s="1">
        <v>44260</v>
      </c>
      <c r="B104" s="12" t="s">
        <v>24</v>
      </c>
      <c r="C104" s="13">
        <v>149</v>
      </c>
      <c r="E104" t="s">
        <v>25</v>
      </c>
      <c r="F104" t="s">
        <v>20</v>
      </c>
      <c r="G104" t="s">
        <v>17</v>
      </c>
      <c r="H104" s="12" t="str">
        <f>TEXT(Dataset[[#This Row],[Date]],"MMM")</f>
        <v>Mar</v>
      </c>
      <c r="I104" s="14">
        <f>MONTH(Dataset[[#This Row],[Date]])</f>
        <v>3</v>
      </c>
      <c r="J104" s="12" t="str">
        <f>TEXT(Dataset[[#This Row],[Date]],"ddd")</f>
        <v>Fri</v>
      </c>
      <c r="K104" s="13">
        <f>Dataset[[#This Row],[Credit]]-Dataset[[#This Row],[Debit]]</f>
        <v>-149</v>
      </c>
    </row>
    <row r="105" spans="1:11" x14ac:dyDescent="0.3">
      <c r="A105" s="1">
        <v>44263</v>
      </c>
      <c r="B105" s="12" t="s">
        <v>26</v>
      </c>
      <c r="C105" s="13">
        <v>52.1</v>
      </c>
      <c r="E105" t="s">
        <v>27</v>
      </c>
      <c r="F105" t="s">
        <v>20</v>
      </c>
      <c r="G105" t="s">
        <v>17</v>
      </c>
      <c r="H105" s="12" t="str">
        <f>TEXT(Dataset[[#This Row],[Date]],"MMM")</f>
        <v>Mar</v>
      </c>
      <c r="I105" s="14">
        <f>MONTH(Dataset[[#This Row],[Date]])</f>
        <v>3</v>
      </c>
      <c r="J105" s="12" t="str">
        <f>TEXT(Dataset[[#This Row],[Date]],"ddd")</f>
        <v>Mon</v>
      </c>
      <c r="K105" s="13">
        <f>Dataset[[#This Row],[Credit]]-Dataset[[#This Row],[Debit]]</f>
        <v>-52.1</v>
      </c>
    </row>
    <row r="106" spans="1:11" x14ac:dyDescent="0.3">
      <c r="A106" s="1">
        <v>44263</v>
      </c>
      <c r="B106" s="12" t="s">
        <v>14</v>
      </c>
      <c r="C106" s="13">
        <v>5</v>
      </c>
      <c r="E106" t="s">
        <v>15</v>
      </c>
      <c r="F106" t="s">
        <v>16</v>
      </c>
      <c r="G106" t="s">
        <v>17</v>
      </c>
      <c r="H106" s="12" t="str">
        <f>TEXT(Dataset[[#This Row],[Date]],"MMM")</f>
        <v>Mar</v>
      </c>
      <c r="I106" s="14">
        <f>MONTH(Dataset[[#This Row],[Date]])</f>
        <v>3</v>
      </c>
      <c r="J106" s="12" t="str">
        <f>TEXT(Dataset[[#This Row],[Date]],"ddd")</f>
        <v>Mon</v>
      </c>
      <c r="K106" s="13">
        <f>Dataset[[#This Row],[Credit]]-Dataset[[#This Row],[Debit]]</f>
        <v>-5</v>
      </c>
    </row>
    <row r="107" spans="1:11" x14ac:dyDescent="0.3">
      <c r="A107" s="1">
        <v>44264</v>
      </c>
      <c r="B107" s="12" t="s">
        <v>14</v>
      </c>
      <c r="C107" s="13">
        <v>5</v>
      </c>
      <c r="E107" t="s">
        <v>15</v>
      </c>
      <c r="F107" t="s">
        <v>16</v>
      </c>
      <c r="G107" t="s">
        <v>17</v>
      </c>
      <c r="H107" s="12" t="str">
        <f>TEXT(Dataset[[#This Row],[Date]],"MMM")</f>
        <v>Mar</v>
      </c>
      <c r="I107" s="14">
        <f>MONTH(Dataset[[#This Row],[Date]])</f>
        <v>3</v>
      </c>
      <c r="J107" s="12" t="str">
        <f>TEXT(Dataset[[#This Row],[Date]],"ddd")</f>
        <v>Tue</v>
      </c>
      <c r="K107" s="13">
        <f>Dataset[[#This Row],[Credit]]-Dataset[[#This Row],[Debit]]</f>
        <v>-5</v>
      </c>
    </row>
    <row r="108" spans="1:11" x14ac:dyDescent="0.3">
      <c r="A108" s="1">
        <v>44265</v>
      </c>
      <c r="B108" s="12" t="s">
        <v>28</v>
      </c>
      <c r="C108" s="13">
        <v>78.900000000000006</v>
      </c>
      <c r="E108" t="s">
        <v>51</v>
      </c>
      <c r="F108" t="s">
        <v>23</v>
      </c>
      <c r="G108" t="s">
        <v>17</v>
      </c>
      <c r="H108" s="12" t="str">
        <f>TEXT(Dataset[[#This Row],[Date]],"MMM")</f>
        <v>Mar</v>
      </c>
      <c r="I108" s="14">
        <f>MONTH(Dataset[[#This Row],[Date]])</f>
        <v>3</v>
      </c>
      <c r="J108" s="12" t="str">
        <f>TEXT(Dataset[[#This Row],[Date]],"ddd")</f>
        <v>Wed</v>
      </c>
      <c r="K108" s="13">
        <f>Dataset[[#This Row],[Credit]]-Dataset[[#This Row],[Debit]]</f>
        <v>-78.900000000000006</v>
      </c>
    </row>
    <row r="109" spans="1:11" x14ac:dyDescent="0.3">
      <c r="A109" s="1">
        <v>44265</v>
      </c>
      <c r="B109" s="12" t="s">
        <v>14</v>
      </c>
      <c r="C109" s="13">
        <v>5</v>
      </c>
      <c r="E109" t="s">
        <v>15</v>
      </c>
      <c r="F109" t="s">
        <v>16</v>
      </c>
      <c r="G109" t="s">
        <v>17</v>
      </c>
      <c r="H109" s="12" t="str">
        <f>TEXT(Dataset[[#This Row],[Date]],"MMM")</f>
        <v>Mar</v>
      </c>
      <c r="I109" s="14">
        <f>MONTH(Dataset[[#This Row],[Date]])</f>
        <v>3</v>
      </c>
      <c r="J109" s="12" t="str">
        <f>TEXT(Dataset[[#This Row],[Date]],"ddd")</f>
        <v>Wed</v>
      </c>
      <c r="K109" s="13">
        <f>Dataset[[#This Row],[Credit]]-Dataset[[#This Row],[Debit]]</f>
        <v>-5</v>
      </c>
    </row>
    <row r="110" spans="1:11" x14ac:dyDescent="0.3">
      <c r="A110" s="1">
        <v>44266</v>
      </c>
      <c r="B110" s="12" t="s">
        <v>14</v>
      </c>
      <c r="C110" s="13">
        <v>5</v>
      </c>
      <c r="E110" t="s">
        <v>15</v>
      </c>
      <c r="F110" t="s">
        <v>16</v>
      </c>
      <c r="G110" t="s">
        <v>17</v>
      </c>
      <c r="H110" s="12" t="str">
        <f>TEXT(Dataset[[#This Row],[Date]],"MMM")</f>
        <v>Mar</v>
      </c>
      <c r="I110" s="14">
        <f>MONTH(Dataset[[#This Row],[Date]])</f>
        <v>3</v>
      </c>
      <c r="J110" s="12" t="str">
        <f>TEXT(Dataset[[#This Row],[Date]],"ddd")</f>
        <v>Thu</v>
      </c>
      <c r="K110" s="13">
        <f>Dataset[[#This Row],[Credit]]-Dataset[[#This Row],[Debit]]</f>
        <v>-5</v>
      </c>
    </row>
    <row r="111" spans="1:11" x14ac:dyDescent="0.3">
      <c r="A111" s="1">
        <v>44267</v>
      </c>
      <c r="B111" s="12" t="s">
        <v>24</v>
      </c>
      <c r="C111" s="13">
        <v>137</v>
      </c>
      <c r="E111" t="s">
        <v>25</v>
      </c>
      <c r="F111" t="s">
        <v>20</v>
      </c>
      <c r="G111" t="s">
        <v>17</v>
      </c>
      <c r="H111" s="12" t="str">
        <f>TEXT(Dataset[[#This Row],[Date]],"MMM")</f>
        <v>Mar</v>
      </c>
      <c r="I111" s="14">
        <f>MONTH(Dataset[[#This Row],[Date]])</f>
        <v>3</v>
      </c>
      <c r="J111" s="12" t="str">
        <f>TEXT(Dataset[[#This Row],[Date]],"ddd")</f>
        <v>Fri</v>
      </c>
      <c r="K111" s="13">
        <f>Dataset[[#This Row],[Credit]]-Dataset[[#This Row],[Debit]]</f>
        <v>-137</v>
      </c>
    </row>
    <row r="112" spans="1:11" x14ac:dyDescent="0.3">
      <c r="A112" s="1">
        <v>44267</v>
      </c>
      <c r="B112" s="12" t="s">
        <v>14</v>
      </c>
      <c r="C112" s="13">
        <v>5</v>
      </c>
      <c r="E112" t="s">
        <v>15</v>
      </c>
      <c r="F112" t="s">
        <v>16</v>
      </c>
      <c r="G112" t="s">
        <v>17</v>
      </c>
      <c r="H112" s="12" t="str">
        <f>TEXT(Dataset[[#This Row],[Date]],"MMM")</f>
        <v>Mar</v>
      </c>
      <c r="I112" s="14">
        <f>MONTH(Dataset[[#This Row],[Date]])</f>
        <v>3</v>
      </c>
      <c r="J112" s="12" t="str">
        <f>TEXT(Dataset[[#This Row],[Date]],"ddd")</f>
        <v>Fri</v>
      </c>
      <c r="K112" s="13">
        <f>Dataset[[#This Row],[Credit]]-Dataset[[#This Row],[Debit]]</f>
        <v>-5</v>
      </c>
    </row>
    <row r="113" spans="1:11" x14ac:dyDescent="0.3">
      <c r="A113" s="1">
        <v>44268</v>
      </c>
      <c r="B113" s="12" t="s">
        <v>14</v>
      </c>
      <c r="C113" s="13">
        <v>5</v>
      </c>
      <c r="E113" t="s">
        <v>15</v>
      </c>
      <c r="F113" t="s">
        <v>16</v>
      </c>
      <c r="G113" t="s">
        <v>17</v>
      </c>
      <c r="H113" s="12" t="str">
        <f>TEXT(Dataset[[#This Row],[Date]],"MMM")</f>
        <v>Mar</v>
      </c>
      <c r="I113" s="14">
        <f>MONTH(Dataset[[#This Row],[Date]])</f>
        <v>3</v>
      </c>
      <c r="J113" s="12" t="str">
        <f>TEXT(Dataset[[#This Row],[Date]],"ddd")</f>
        <v>Sat</v>
      </c>
      <c r="K113" s="13">
        <f>Dataset[[#This Row],[Credit]]-Dataset[[#This Row],[Debit]]</f>
        <v>-5</v>
      </c>
    </row>
    <row r="114" spans="1:11" x14ac:dyDescent="0.3">
      <c r="A114" s="1">
        <v>44268</v>
      </c>
      <c r="B114" s="12" t="s">
        <v>29</v>
      </c>
      <c r="C114" s="13">
        <v>41.8</v>
      </c>
      <c r="E114" t="s">
        <v>30</v>
      </c>
      <c r="F114" t="s">
        <v>31</v>
      </c>
      <c r="G114" t="s">
        <v>17</v>
      </c>
      <c r="H114" s="12" t="str">
        <f>TEXT(Dataset[[#This Row],[Date]],"MMM")</f>
        <v>Mar</v>
      </c>
      <c r="I114" s="14">
        <f>MONTH(Dataset[[#This Row],[Date]])</f>
        <v>3</v>
      </c>
      <c r="J114" s="12" t="str">
        <f>TEXT(Dataset[[#This Row],[Date]],"ddd")</f>
        <v>Sat</v>
      </c>
      <c r="K114" s="13">
        <f>Dataset[[#This Row],[Credit]]-Dataset[[#This Row],[Debit]]</f>
        <v>-41.8</v>
      </c>
    </row>
    <row r="115" spans="1:11" x14ac:dyDescent="0.3">
      <c r="A115" s="1">
        <v>44268</v>
      </c>
      <c r="B115" s="12" t="s">
        <v>32</v>
      </c>
      <c r="C115" s="13">
        <v>99.9</v>
      </c>
      <c r="E115" t="s">
        <v>33</v>
      </c>
      <c r="F115" t="s">
        <v>31</v>
      </c>
      <c r="G115" t="s">
        <v>17</v>
      </c>
      <c r="H115" s="12" t="str">
        <f>TEXT(Dataset[[#This Row],[Date]],"MMM")</f>
        <v>Mar</v>
      </c>
      <c r="I115" s="14">
        <f>MONTH(Dataset[[#This Row],[Date]])</f>
        <v>3</v>
      </c>
      <c r="J115" s="12" t="str">
        <f>TEXT(Dataset[[#This Row],[Date]],"ddd")</f>
        <v>Sat</v>
      </c>
      <c r="K115" s="13">
        <f>Dataset[[#This Row],[Credit]]-Dataset[[#This Row],[Debit]]</f>
        <v>-99.9</v>
      </c>
    </row>
    <row r="116" spans="1:11" x14ac:dyDescent="0.3">
      <c r="A116" s="1">
        <v>44268</v>
      </c>
      <c r="B116" s="12" t="s">
        <v>34</v>
      </c>
      <c r="C116" s="13">
        <v>54</v>
      </c>
      <c r="E116" t="s">
        <v>35</v>
      </c>
      <c r="F116" t="s">
        <v>16</v>
      </c>
      <c r="G116" t="s">
        <v>17</v>
      </c>
      <c r="H116" s="12" t="str">
        <f>TEXT(Dataset[[#This Row],[Date]],"MMM")</f>
        <v>Mar</v>
      </c>
      <c r="I116" s="14">
        <f>MONTH(Dataset[[#This Row],[Date]])</f>
        <v>3</v>
      </c>
      <c r="J116" s="12" t="str">
        <f>TEXT(Dataset[[#This Row],[Date]],"ddd")</f>
        <v>Sat</v>
      </c>
      <c r="K116" s="13">
        <f>Dataset[[#This Row],[Credit]]-Dataset[[#This Row],[Debit]]</f>
        <v>-54</v>
      </c>
    </row>
    <row r="117" spans="1:11" x14ac:dyDescent="0.3">
      <c r="A117" s="1">
        <v>44269</v>
      </c>
      <c r="B117" s="12" t="s">
        <v>36</v>
      </c>
      <c r="C117" s="13">
        <v>30</v>
      </c>
      <c r="E117" t="s">
        <v>37</v>
      </c>
      <c r="F117" t="s">
        <v>23</v>
      </c>
      <c r="G117" t="s">
        <v>17</v>
      </c>
      <c r="H117" s="12" t="str">
        <f>TEXT(Dataset[[#This Row],[Date]],"MMM")</f>
        <v>Mar</v>
      </c>
      <c r="I117" s="14">
        <f>MONTH(Dataset[[#This Row],[Date]])</f>
        <v>3</v>
      </c>
      <c r="J117" s="12" t="str">
        <f>TEXT(Dataset[[#This Row],[Date]],"ddd")</f>
        <v>Sun</v>
      </c>
      <c r="K117" s="13">
        <f>Dataset[[#This Row],[Credit]]-Dataset[[#This Row],[Debit]]</f>
        <v>-30</v>
      </c>
    </row>
    <row r="118" spans="1:11" x14ac:dyDescent="0.3">
      <c r="A118" s="1">
        <v>44270</v>
      </c>
      <c r="B118" s="12" t="s">
        <v>38</v>
      </c>
      <c r="D118" s="13">
        <v>1000</v>
      </c>
      <c r="E118" t="s">
        <v>39</v>
      </c>
      <c r="F118" t="s">
        <v>40</v>
      </c>
      <c r="G118" t="s">
        <v>13</v>
      </c>
      <c r="H118" s="12" t="str">
        <f>TEXT(Dataset[[#This Row],[Date]],"MMM")</f>
        <v>Mar</v>
      </c>
      <c r="I118" s="14">
        <f>MONTH(Dataset[[#This Row],[Date]])</f>
        <v>3</v>
      </c>
      <c r="J118" s="12" t="str">
        <f>TEXT(Dataset[[#This Row],[Date]],"ddd")</f>
        <v>Mon</v>
      </c>
      <c r="K118" s="13">
        <f>Dataset[[#This Row],[Credit]]-Dataset[[#This Row],[Debit]]</f>
        <v>1000</v>
      </c>
    </row>
    <row r="119" spans="1:11" x14ac:dyDescent="0.3">
      <c r="A119" s="1">
        <v>44270</v>
      </c>
      <c r="B119" s="12" t="s">
        <v>14</v>
      </c>
      <c r="C119" s="13">
        <v>5</v>
      </c>
      <c r="E119" t="s">
        <v>15</v>
      </c>
      <c r="F119" t="s">
        <v>16</v>
      </c>
      <c r="G119" t="s">
        <v>17</v>
      </c>
      <c r="H119" s="12" t="str">
        <f>TEXT(Dataset[[#This Row],[Date]],"MMM")</f>
        <v>Mar</v>
      </c>
      <c r="I119" s="14">
        <f>MONTH(Dataset[[#This Row],[Date]])</f>
        <v>3</v>
      </c>
      <c r="J119" s="12" t="str">
        <f>TEXT(Dataset[[#This Row],[Date]],"ddd")</f>
        <v>Mon</v>
      </c>
      <c r="K119" s="13">
        <f>Dataset[[#This Row],[Credit]]-Dataset[[#This Row],[Debit]]</f>
        <v>-5</v>
      </c>
    </row>
    <row r="120" spans="1:11" x14ac:dyDescent="0.3">
      <c r="A120" s="1">
        <v>44271</v>
      </c>
      <c r="B120" s="12" t="s">
        <v>14</v>
      </c>
      <c r="C120" s="13">
        <v>5</v>
      </c>
      <c r="E120" t="s">
        <v>15</v>
      </c>
      <c r="F120" t="s">
        <v>16</v>
      </c>
      <c r="G120" t="s">
        <v>17</v>
      </c>
      <c r="H120" s="12" t="str">
        <f>TEXT(Dataset[[#This Row],[Date]],"MMM")</f>
        <v>Mar</v>
      </c>
      <c r="I120" s="14">
        <f>MONTH(Dataset[[#This Row],[Date]])</f>
        <v>3</v>
      </c>
      <c r="J120" s="12" t="str">
        <f>TEXT(Dataset[[#This Row],[Date]],"ddd")</f>
        <v>Tue</v>
      </c>
      <c r="K120" s="13">
        <f>Dataset[[#This Row],[Credit]]-Dataset[[#This Row],[Debit]]</f>
        <v>-5</v>
      </c>
    </row>
    <row r="121" spans="1:11" x14ac:dyDescent="0.3">
      <c r="A121" s="1">
        <v>44271</v>
      </c>
      <c r="B121" s="12" t="s">
        <v>55</v>
      </c>
      <c r="C121" s="13">
        <v>75</v>
      </c>
      <c r="E121" t="s">
        <v>56</v>
      </c>
      <c r="F121" t="s">
        <v>57</v>
      </c>
      <c r="G121" t="s">
        <v>17</v>
      </c>
      <c r="H121" s="12" t="str">
        <f>TEXT(Dataset[[#This Row],[Date]],"MMM")</f>
        <v>Mar</v>
      </c>
      <c r="I121" s="14">
        <f>MONTH(Dataset[[#This Row],[Date]])</f>
        <v>3</v>
      </c>
      <c r="J121" s="12" t="str">
        <f>TEXT(Dataset[[#This Row],[Date]],"ddd")</f>
        <v>Tue</v>
      </c>
      <c r="K121" s="13">
        <f>Dataset[[#This Row],[Credit]]-Dataset[[#This Row],[Debit]]</f>
        <v>-75</v>
      </c>
    </row>
    <row r="122" spans="1:11" x14ac:dyDescent="0.3">
      <c r="A122" s="1">
        <v>44271</v>
      </c>
      <c r="B122" s="12" t="s">
        <v>42</v>
      </c>
      <c r="C122" s="13">
        <v>40</v>
      </c>
      <c r="E122" t="s">
        <v>42</v>
      </c>
      <c r="F122" t="s">
        <v>20</v>
      </c>
      <c r="G122" t="s">
        <v>17</v>
      </c>
      <c r="H122" s="12" t="str">
        <f>TEXT(Dataset[[#This Row],[Date]],"MMM")</f>
        <v>Mar</v>
      </c>
      <c r="I122" s="14">
        <f>MONTH(Dataset[[#This Row],[Date]])</f>
        <v>3</v>
      </c>
      <c r="J122" s="12" t="str">
        <f>TEXT(Dataset[[#This Row],[Date]],"ddd")</f>
        <v>Tue</v>
      </c>
      <c r="K122" s="13">
        <f>Dataset[[#This Row],[Credit]]-Dataset[[#This Row],[Debit]]</f>
        <v>-40</v>
      </c>
    </row>
    <row r="123" spans="1:11" x14ac:dyDescent="0.3">
      <c r="A123" s="1">
        <v>44272</v>
      </c>
      <c r="B123" s="12" t="s">
        <v>43</v>
      </c>
      <c r="C123" s="13">
        <v>46.8</v>
      </c>
      <c r="E123" t="s">
        <v>44</v>
      </c>
      <c r="F123" t="s">
        <v>31</v>
      </c>
      <c r="G123" t="s">
        <v>17</v>
      </c>
      <c r="H123" s="12" t="str">
        <f>TEXT(Dataset[[#This Row],[Date]],"MMM")</f>
        <v>Mar</v>
      </c>
      <c r="I123" s="14">
        <f>MONTH(Dataset[[#This Row],[Date]])</f>
        <v>3</v>
      </c>
      <c r="J123" s="12" t="str">
        <f>TEXT(Dataset[[#This Row],[Date]],"ddd")</f>
        <v>Wed</v>
      </c>
      <c r="K123" s="13">
        <f>Dataset[[#This Row],[Credit]]-Dataset[[#This Row],[Debit]]</f>
        <v>-46.8</v>
      </c>
    </row>
    <row r="124" spans="1:11" x14ac:dyDescent="0.3">
      <c r="A124" s="1">
        <v>44272</v>
      </c>
      <c r="B124" s="12" t="s">
        <v>45</v>
      </c>
      <c r="C124" s="13">
        <v>35</v>
      </c>
      <c r="E124" t="s">
        <v>30</v>
      </c>
      <c r="F124" t="s">
        <v>31</v>
      </c>
      <c r="G124" t="s">
        <v>17</v>
      </c>
      <c r="H124" s="12" t="str">
        <f>TEXT(Dataset[[#This Row],[Date]],"MMM")</f>
        <v>Mar</v>
      </c>
      <c r="I124" s="14">
        <f>MONTH(Dataset[[#This Row],[Date]])</f>
        <v>3</v>
      </c>
      <c r="J124" s="12" t="str">
        <f>TEXT(Dataset[[#This Row],[Date]],"ddd")</f>
        <v>Wed</v>
      </c>
      <c r="K124" s="13">
        <f>Dataset[[#This Row],[Credit]]-Dataset[[#This Row],[Debit]]</f>
        <v>-35</v>
      </c>
    </row>
    <row r="125" spans="1:11" x14ac:dyDescent="0.3">
      <c r="A125" s="1">
        <v>44272</v>
      </c>
      <c r="B125" s="12" t="s">
        <v>14</v>
      </c>
      <c r="C125" s="13">
        <v>5</v>
      </c>
      <c r="E125" t="s">
        <v>15</v>
      </c>
      <c r="F125" t="s">
        <v>16</v>
      </c>
      <c r="G125" t="s">
        <v>17</v>
      </c>
      <c r="H125" s="12" t="str">
        <f>TEXT(Dataset[[#This Row],[Date]],"MMM")</f>
        <v>Mar</v>
      </c>
      <c r="I125" s="14">
        <f>MONTH(Dataset[[#This Row],[Date]])</f>
        <v>3</v>
      </c>
      <c r="J125" s="12" t="str">
        <f>TEXT(Dataset[[#This Row],[Date]],"ddd")</f>
        <v>Wed</v>
      </c>
      <c r="K125" s="13">
        <f>Dataset[[#This Row],[Credit]]-Dataset[[#This Row],[Debit]]</f>
        <v>-5</v>
      </c>
    </row>
    <row r="126" spans="1:11" x14ac:dyDescent="0.3">
      <c r="A126" s="1">
        <v>44273</v>
      </c>
      <c r="B126" s="12" t="s">
        <v>14</v>
      </c>
      <c r="C126" s="13">
        <v>5</v>
      </c>
      <c r="E126" t="s">
        <v>15</v>
      </c>
      <c r="F126" t="s">
        <v>16</v>
      </c>
      <c r="G126" t="s">
        <v>17</v>
      </c>
      <c r="H126" s="12" t="str">
        <f>TEXT(Dataset[[#This Row],[Date]],"MMM")</f>
        <v>Mar</v>
      </c>
      <c r="I126" s="14">
        <f>MONTH(Dataset[[#This Row],[Date]])</f>
        <v>3</v>
      </c>
      <c r="J126" s="12" t="str">
        <f>TEXT(Dataset[[#This Row],[Date]],"ddd")</f>
        <v>Thu</v>
      </c>
      <c r="K126" s="13">
        <f>Dataset[[#This Row],[Credit]]-Dataset[[#This Row],[Debit]]</f>
        <v>-5</v>
      </c>
    </row>
    <row r="127" spans="1:11" x14ac:dyDescent="0.3">
      <c r="A127" s="1">
        <v>44274</v>
      </c>
      <c r="B127" s="12" t="s">
        <v>14</v>
      </c>
      <c r="C127" s="13">
        <v>5</v>
      </c>
      <c r="E127" t="s">
        <v>15</v>
      </c>
      <c r="F127" t="s">
        <v>16</v>
      </c>
      <c r="G127" t="s">
        <v>17</v>
      </c>
      <c r="H127" s="12" t="str">
        <f>TEXT(Dataset[[#This Row],[Date]],"MMM")</f>
        <v>Mar</v>
      </c>
      <c r="I127" s="14">
        <f>MONTH(Dataset[[#This Row],[Date]])</f>
        <v>3</v>
      </c>
      <c r="J127" s="12" t="str">
        <f>TEXT(Dataset[[#This Row],[Date]],"ddd")</f>
        <v>Fri</v>
      </c>
      <c r="K127" s="13">
        <f>Dataset[[#This Row],[Credit]]-Dataset[[#This Row],[Debit]]</f>
        <v>-5</v>
      </c>
    </row>
    <row r="128" spans="1:11" x14ac:dyDescent="0.3">
      <c r="A128" s="1">
        <v>44274</v>
      </c>
      <c r="B128" s="12" t="s">
        <v>24</v>
      </c>
      <c r="C128" s="13">
        <v>171.9</v>
      </c>
      <c r="E128" t="s">
        <v>25</v>
      </c>
      <c r="F128" t="s">
        <v>20</v>
      </c>
      <c r="G128" t="s">
        <v>17</v>
      </c>
      <c r="H128" s="12" t="str">
        <f>TEXT(Dataset[[#This Row],[Date]],"MMM")</f>
        <v>Mar</v>
      </c>
      <c r="I128" s="14">
        <f>MONTH(Dataset[[#This Row],[Date]])</f>
        <v>3</v>
      </c>
      <c r="J128" s="12" t="str">
        <f>TEXT(Dataset[[#This Row],[Date]],"ddd")</f>
        <v>Fri</v>
      </c>
      <c r="K128" s="13">
        <f>Dataset[[#This Row],[Credit]]-Dataset[[#This Row],[Debit]]</f>
        <v>-171.9</v>
      </c>
    </row>
    <row r="129" spans="1:11" x14ac:dyDescent="0.3">
      <c r="A129" s="1">
        <v>44275</v>
      </c>
      <c r="B129" s="12" t="s">
        <v>46</v>
      </c>
      <c r="C129" s="13">
        <v>39</v>
      </c>
      <c r="E129" t="s">
        <v>35</v>
      </c>
      <c r="F129" t="s">
        <v>16</v>
      </c>
      <c r="G129" t="s">
        <v>17</v>
      </c>
      <c r="H129" s="12" t="str">
        <f>TEXT(Dataset[[#This Row],[Date]],"MMM")</f>
        <v>Mar</v>
      </c>
      <c r="I129" s="14">
        <f>MONTH(Dataset[[#This Row],[Date]])</f>
        <v>3</v>
      </c>
      <c r="J129" s="12" t="str">
        <f>TEXT(Dataset[[#This Row],[Date]],"ddd")</f>
        <v>Sat</v>
      </c>
      <c r="K129" s="13">
        <f>Dataset[[#This Row],[Credit]]-Dataset[[#This Row],[Debit]]</f>
        <v>-39</v>
      </c>
    </row>
    <row r="130" spans="1:11" x14ac:dyDescent="0.3">
      <c r="A130" s="1">
        <v>44276</v>
      </c>
      <c r="B130" s="12" t="s">
        <v>47</v>
      </c>
      <c r="C130" s="13">
        <v>14</v>
      </c>
      <c r="E130" t="s">
        <v>35</v>
      </c>
      <c r="F130" t="s">
        <v>16</v>
      </c>
      <c r="G130" t="s">
        <v>17</v>
      </c>
      <c r="H130" s="12" t="str">
        <f>TEXT(Dataset[[#This Row],[Date]],"MMM")</f>
        <v>Mar</v>
      </c>
      <c r="I130" s="14">
        <f>MONTH(Dataset[[#This Row],[Date]])</f>
        <v>3</v>
      </c>
      <c r="J130" s="12" t="str">
        <f>TEXT(Dataset[[#This Row],[Date]],"ddd")</f>
        <v>Sun</v>
      </c>
      <c r="K130" s="13">
        <f>Dataset[[#This Row],[Credit]]-Dataset[[#This Row],[Debit]]</f>
        <v>-14</v>
      </c>
    </row>
    <row r="131" spans="1:11" x14ac:dyDescent="0.3">
      <c r="A131" s="1">
        <v>44277</v>
      </c>
      <c r="B131" s="12" t="s">
        <v>48</v>
      </c>
      <c r="C131" s="13">
        <v>55</v>
      </c>
      <c r="E131" t="s">
        <v>49</v>
      </c>
      <c r="F131" t="s">
        <v>50</v>
      </c>
      <c r="G131" t="s">
        <v>17</v>
      </c>
      <c r="H131" s="12" t="str">
        <f>TEXT(Dataset[[#This Row],[Date]],"MMM")</f>
        <v>Mar</v>
      </c>
      <c r="I131" s="14">
        <f>MONTH(Dataset[[#This Row],[Date]])</f>
        <v>3</v>
      </c>
      <c r="J131" s="12" t="str">
        <f>TEXT(Dataset[[#This Row],[Date]],"ddd")</f>
        <v>Mon</v>
      </c>
      <c r="K131" s="13">
        <f>Dataset[[#This Row],[Credit]]-Dataset[[#This Row],[Debit]]</f>
        <v>-55</v>
      </c>
    </row>
    <row r="132" spans="1:11" x14ac:dyDescent="0.3">
      <c r="A132" s="1">
        <v>44277</v>
      </c>
      <c r="B132" s="12" t="s">
        <v>28</v>
      </c>
      <c r="C132" s="13">
        <v>65</v>
      </c>
      <c r="E132" t="s">
        <v>51</v>
      </c>
      <c r="F132" t="s">
        <v>23</v>
      </c>
      <c r="G132" t="s">
        <v>17</v>
      </c>
      <c r="H132" s="12" t="str">
        <f>TEXT(Dataset[[#This Row],[Date]],"MMM")</f>
        <v>Mar</v>
      </c>
      <c r="I132" s="14">
        <f>MONTH(Dataset[[#This Row],[Date]])</f>
        <v>3</v>
      </c>
      <c r="J132" s="12" t="str">
        <f>TEXT(Dataset[[#This Row],[Date]],"ddd")</f>
        <v>Mon</v>
      </c>
      <c r="K132" s="13">
        <f>Dataset[[#This Row],[Credit]]-Dataset[[#This Row],[Debit]]</f>
        <v>-65</v>
      </c>
    </row>
    <row r="133" spans="1:11" x14ac:dyDescent="0.3">
      <c r="A133" s="1">
        <v>44277</v>
      </c>
      <c r="B133" s="12" t="s">
        <v>14</v>
      </c>
      <c r="C133" s="13">
        <v>5</v>
      </c>
      <c r="E133" t="s">
        <v>15</v>
      </c>
      <c r="F133" t="s">
        <v>16</v>
      </c>
      <c r="G133" t="s">
        <v>17</v>
      </c>
      <c r="H133" s="12" t="str">
        <f>TEXT(Dataset[[#This Row],[Date]],"MMM")</f>
        <v>Mar</v>
      </c>
      <c r="I133" s="14">
        <f>MONTH(Dataset[[#This Row],[Date]])</f>
        <v>3</v>
      </c>
      <c r="J133" s="12" t="str">
        <f>TEXT(Dataset[[#This Row],[Date]],"ddd")</f>
        <v>Mon</v>
      </c>
      <c r="K133" s="13">
        <f>Dataset[[#This Row],[Credit]]-Dataset[[#This Row],[Debit]]</f>
        <v>-5</v>
      </c>
    </row>
    <row r="134" spans="1:11" x14ac:dyDescent="0.3">
      <c r="A134" s="1">
        <v>44278</v>
      </c>
      <c r="B134" s="12" t="s">
        <v>14</v>
      </c>
      <c r="C134" s="13">
        <v>5</v>
      </c>
      <c r="E134" t="s">
        <v>15</v>
      </c>
      <c r="F134" t="s">
        <v>16</v>
      </c>
      <c r="G134" t="s">
        <v>17</v>
      </c>
      <c r="H134" s="12" t="str">
        <f>TEXT(Dataset[[#This Row],[Date]],"MMM")</f>
        <v>Mar</v>
      </c>
      <c r="I134" s="14">
        <f>MONTH(Dataset[[#This Row],[Date]])</f>
        <v>3</v>
      </c>
      <c r="J134" s="12" t="str">
        <f>TEXT(Dataset[[#This Row],[Date]],"ddd")</f>
        <v>Tue</v>
      </c>
      <c r="K134" s="13">
        <f>Dataset[[#This Row],[Credit]]-Dataset[[#This Row],[Debit]]</f>
        <v>-5</v>
      </c>
    </row>
    <row r="135" spans="1:11" x14ac:dyDescent="0.3">
      <c r="A135" s="1">
        <v>44279</v>
      </c>
      <c r="B135" s="12" t="s">
        <v>14</v>
      </c>
      <c r="C135" s="13">
        <v>5</v>
      </c>
      <c r="E135" t="s">
        <v>15</v>
      </c>
      <c r="F135" t="s">
        <v>16</v>
      </c>
      <c r="G135" t="s">
        <v>17</v>
      </c>
      <c r="H135" s="12" t="str">
        <f>TEXT(Dataset[[#This Row],[Date]],"MMM")</f>
        <v>Mar</v>
      </c>
      <c r="I135" s="14">
        <f>MONTH(Dataset[[#This Row],[Date]])</f>
        <v>3</v>
      </c>
      <c r="J135" s="12" t="str">
        <f>TEXT(Dataset[[#This Row],[Date]],"ddd")</f>
        <v>Wed</v>
      </c>
      <c r="K135" s="13">
        <f>Dataset[[#This Row],[Credit]]-Dataset[[#This Row],[Debit]]</f>
        <v>-5</v>
      </c>
    </row>
    <row r="136" spans="1:11" x14ac:dyDescent="0.3">
      <c r="A136" s="1">
        <v>44280</v>
      </c>
      <c r="B136" s="12" t="s">
        <v>14</v>
      </c>
      <c r="C136" s="13">
        <v>5</v>
      </c>
      <c r="E136" t="s">
        <v>15</v>
      </c>
      <c r="F136" t="s">
        <v>16</v>
      </c>
      <c r="G136" t="s">
        <v>17</v>
      </c>
      <c r="H136" s="12" t="str">
        <f>TEXT(Dataset[[#This Row],[Date]],"MMM")</f>
        <v>Mar</v>
      </c>
      <c r="I136" s="14">
        <f>MONTH(Dataset[[#This Row],[Date]])</f>
        <v>3</v>
      </c>
      <c r="J136" s="12" t="str">
        <f>TEXT(Dataset[[#This Row],[Date]],"ddd")</f>
        <v>Thu</v>
      </c>
      <c r="K136" s="13">
        <f>Dataset[[#This Row],[Credit]]-Dataset[[#This Row],[Debit]]</f>
        <v>-5</v>
      </c>
    </row>
    <row r="137" spans="1:11" x14ac:dyDescent="0.3">
      <c r="A137" s="1">
        <v>44281</v>
      </c>
      <c r="B137" s="12" t="s">
        <v>14</v>
      </c>
      <c r="C137" s="13">
        <v>5</v>
      </c>
      <c r="E137" t="s">
        <v>15</v>
      </c>
      <c r="F137" t="s">
        <v>16</v>
      </c>
      <c r="G137" t="s">
        <v>17</v>
      </c>
      <c r="H137" s="12" t="str">
        <f>TEXT(Dataset[[#This Row],[Date]],"MMM")</f>
        <v>Mar</v>
      </c>
      <c r="I137" s="14">
        <f>MONTH(Dataset[[#This Row],[Date]])</f>
        <v>3</v>
      </c>
      <c r="J137" s="12" t="str">
        <f>TEXT(Dataset[[#This Row],[Date]],"ddd")</f>
        <v>Fri</v>
      </c>
      <c r="K137" s="13">
        <f>Dataset[[#This Row],[Credit]]-Dataset[[#This Row],[Debit]]</f>
        <v>-5</v>
      </c>
    </row>
    <row r="138" spans="1:11" x14ac:dyDescent="0.3">
      <c r="A138" s="1">
        <v>44281</v>
      </c>
      <c r="B138" s="12" t="s">
        <v>24</v>
      </c>
      <c r="C138" s="13">
        <v>209</v>
      </c>
      <c r="E138" t="s">
        <v>25</v>
      </c>
      <c r="F138" t="s">
        <v>20</v>
      </c>
      <c r="G138" t="s">
        <v>17</v>
      </c>
      <c r="H138" s="12" t="str">
        <f>TEXT(Dataset[[#This Row],[Date]],"MMM")</f>
        <v>Mar</v>
      </c>
      <c r="I138" s="14">
        <f>MONTH(Dataset[[#This Row],[Date]])</f>
        <v>3</v>
      </c>
      <c r="J138" s="12" t="str">
        <f>TEXT(Dataset[[#This Row],[Date]],"ddd")</f>
        <v>Fri</v>
      </c>
      <c r="K138" s="13">
        <f>Dataset[[#This Row],[Credit]]-Dataset[[#This Row],[Debit]]</f>
        <v>-209</v>
      </c>
    </row>
    <row r="139" spans="1:11" x14ac:dyDescent="0.3">
      <c r="A139" s="1">
        <v>44282</v>
      </c>
      <c r="B139" s="12" t="s">
        <v>52</v>
      </c>
      <c r="C139" s="13">
        <v>127</v>
      </c>
      <c r="E139" t="s">
        <v>33</v>
      </c>
      <c r="F139" t="s">
        <v>31</v>
      </c>
      <c r="G139" t="s">
        <v>17</v>
      </c>
      <c r="H139" s="12" t="str">
        <f>TEXT(Dataset[[#This Row],[Date]],"MMM")</f>
        <v>Mar</v>
      </c>
      <c r="I139" s="14">
        <f>MONTH(Dataset[[#This Row],[Date]])</f>
        <v>3</v>
      </c>
      <c r="J139" s="12" t="str">
        <f>TEXT(Dataset[[#This Row],[Date]],"ddd")</f>
        <v>Sat</v>
      </c>
      <c r="K139" s="13">
        <f>Dataset[[#This Row],[Credit]]-Dataset[[#This Row],[Debit]]</f>
        <v>-127</v>
      </c>
    </row>
    <row r="140" spans="1:11" x14ac:dyDescent="0.3">
      <c r="A140" s="1">
        <v>44282</v>
      </c>
      <c r="B140" s="12" t="s">
        <v>58</v>
      </c>
      <c r="C140" s="13">
        <v>177.2</v>
      </c>
      <c r="E140" t="s">
        <v>33</v>
      </c>
      <c r="F140" t="s">
        <v>31</v>
      </c>
      <c r="G140" t="s">
        <v>17</v>
      </c>
      <c r="H140" s="12" t="str">
        <f>TEXT(Dataset[[#This Row],[Date]],"MMM")</f>
        <v>Mar</v>
      </c>
      <c r="I140" s="14">
        <f>MONTH(Dataset[[#This Row],[Date]])</f>
        <v>3</v>
      </c>
      <c r="J140" s="12" t="str">
        <f>TEXT(Dataset[[#This Row],[Date]],"ddd")</f>
        <v>Sat</v>
      </c>
      <c r="K140" s="13">
        <f>Dataset[[#This Row],[Credit]]-Dataset[[#This Row],[Debit]]</f>
        <v>-177.2</v>
      </c>
    </row>
    <row r="141" spans="1:11" x14ac:dyDescent="0.3">
      <c r="A141" s="1">
        <v>44283</v>
      </c>
      <c r="B141" s="12" t="s">
        <v>32</v>
      </c>
      <c r="C141" s="13">
        <v>147.1</v>
      </c>
      <c r="E141" t="s">
        <v>33</v>
      </c>
      <c r="F141" t="s">
        <v>31</v>
      </c>
      <c r="G141" t="s">
        <v>17</v>
      </c>
      <c r="H141" s="12" t="str">
        <f>TEXT(Dataset[[#This Row],[Date]],"MMM")</f>
        <v>Mar</v>
      </c>
      <c r="I141" s="14">
        <f>MONTH(Dataset[[#This Row],[Date]])</f>
        <v>3</v>
      </c>
      <c r="J141" s="12" t="str">
        <f>TEXT(Dataset[[#This Row],[Date]],"ddd")</f>
        <v>Sun</v>
      </c>
      <c r="K141" s="13">
        <f>Dataset[[#This Row],[Credit]]-Dataset[[#This Row],[Debit]]</f>
        <v>-147.1</v>
      </c>
    </row>
    <row r="142" spans="1:11" x14ac:dyDescent="0.3">
      <c r="A142" s="1">
        <v>44283</v>
      </c>
      <c r="B142" s="12" t="s">
        <v>36</v>
      </c>
      <c r="C142" s="13">
        <v>25</v>
      </c>
      <c r="E142" t="s">
        <v>37</v>
      </c>
      <c r="F142" t="s">
        <v>23</v>
      </c>
      <c r="G142" t="s">
        <v>17</v>
      </c>
      <c r="H142" s="12" t="str">
        <f>TEXT(Dataset[[#This Row],[Date]],"MMM")</f>
        <v>Mar</v>
      </c>
      <c r="I142" s="14">
        <f>MONTH(Dataset[[#This Row],[Date]])</f>
        <v>3</v>
      </c>
      <c r="J142" s="12" t="str">
        <f>TEXT(Dataset[[#This Row],[Date]],"ddd")</f>
        <v>Sun</v>
      </c>
      <c r="K142" s="13">
        <f>Dataset[[#This Row],[Credit]]-Dataset[[#This Row],[Debit]]</f>
        <v>-25</v>
      </c>
    </row>
    <row r="143" spans="1:11" x14ac:dyDescent="0.3">
      <c r="A143" s="1">
        <v>44284</v>
      </c>
      <c r="B143" s="12" t="s">
        <v>59</v>
      </c>
      <c r="C143" s="13">
        <v>15</v>
      </c>
      <c r="E143" t="s">
        <v>35</v>
      </c>
      <c r="F143" t="s">
        <v>16</v>
      </c>
      <c r="G143" t="s">
        <v>17</v>
      </c>
      <c r="H143" s="12" t="str">
        <f>TEXT(Dataset[[#This Row],[Date]],"MMM")</f>
        <v>Mar</v>
      </c>
      <c r="I143" s="14">
        <f>MONTH(Dataset[[#This Row],[Date]])</f>
        <v>3</v>
      </c>
      <c r="J143" s="12" t="str">
        <f>TEXT(Dataset[[#This Row],[Date]],"ddd")</f>
        <v>Mon</v>
      </c>
      <c r="K143" s="13">
        <f>Dataset[[#This Row],[Credit]]-Dataset[[#This Row],[Debit]]</f>
        <v>-15</v>
      </c>
    </row>
    <row r="144" spans="1:11" x14ac:dyDescent="0.3">
      <c r="A144" s="1">
        <v>44285</v>
      </c>
      <c r="B144" s="12" t="s">
        <v>14</v>
      </c>
      <c r="C144" s="13">
        <v>5</v>
      </c>
      <c r="E144" t="s">
        <v>15</v>
      </c>
      <c r="F144" t="s">
        <v>16</v>
      </c>
      <c r="G144" t="s">
        <v>17</v>
      </c>
      <c r="H144" s="12" t="str">
        <f>TEXT(Dataset[[#This Row],[Date]],"MMM")</f>
        <v>Mar</v>
      </c>
      <c r="I144" s="14">
        <f>MONTH(Dataset[[#This Row],[Date]])</f>
        <v>3</v>
      </c>
      <c r="J144" s="12" t="str">
        <f>TEXT(Dataset[[#This Row],[Date]],"ddd")</f>
        <v>Tue</v>
      </c>
      <c r="K144" s="13">
        <f>Dataset[[#This Row],[Credit]]-Dataset[[#This Row],[Debit]]</f>
        <v>-5</v>
      </c>
    </row>
    <row r="145" spans="1:11" x14ac:dyDescent="0.3">
      <c r="A145" s="1">
        <v>44286</v>
      </c>
      <c r="B145" s="12" t="s">
        <v>14</v>
      </c>
      <c r="C145" s="13">
        <v>5</v>
      </c>
      <c r="E145" t="s">
        <v>15</v>
      </c>
      <c r="F145" t="s">
        <v>16</v>
      </c>
      <c r="G145" t="s">
        <v>17</v>
      </c>
      <c r="H145" s="12" t="str">
        <f>TEXT(Dataset[[#This Row],[Date]],"MMM")</f>
        <v>Mar</v>
      </c>
      <c r="I145" s="14">
        <f>MONTH(Dataset[[#This Row],[Date]])</f>
        <v>3</v>
      </c>
      <c r="J145" s="12" t="str">
        <f>TEXT(Dataset[[#This Row],[Date]],"ddd")</f>
        <v>Wed</v>
      </c>
      <c r="K145" s="13">
        <f>Dataset[[#This Row],[Credit]]-Dataset[[#This Row],[Debit]]</f>
        <v>-5</v>
      </c>
    </row>
    <row r="146" spans="1:11" x14ac:dyDescent="0.3">
      <c r="A146" s="1">
        <v>44287</v>
      </c>
      <c r="B146" s="12" t="s">
        <v>10</v>
      </c>
      <c r="D146" s="13">
        <v>5000</v>
      </c>
      <c r="E146" t="s">
        <v>11</v>
      </c>
      <c r="F146" t="s">
        <v>12</v>
      </c>
      <c r="G146" t="s">
        <v>13</v>
      </c>
      <c r="H146" s="12" t="str">
        <f>TEXT(Dataset[[#This Row],[Date]],"MMM")</f>
        <v>Apr</v>
      </c>
      <c r="I146" s="14">
        <f>MONTH(Dataset[[#This Row],[Date]])</f>
        <v>4</v>
      </c>
      <c r="J146" s="12" t="str">
        <f>TEXT(Dataset[[#This Row],[Date]],"ddd")</f>
        <v>Thu</v>
      </c>
      <c r="K146" s="13">
        <f>Dataset[[#This Row],[Credit]]-Dataset[[#This Row],[Debit]]</f>
        <v>5000</v>
      </c>
    </row>
    <row r="147" spans="1:11" x14ac:dyDescent="0.3">
      <c r="A147" s="1">
        <v>44287</v>
      </c>
      <c r="B147" s="12" t="s">
        <v>14</v>
      </c>
      <c r="C147" s="13">
        <v>5</v>
      </c>
      <c r="E147" t="s">
        <v>15</v>
      </c>
      <c r="F147" t="s">
        <v>16</v>
      </c>
      <c r="G147" t="s">
        <v>17</v>
      </c>
      <c r="H147" s="12" t="str">
        <f>TEXT(Dataset[[#This Row],[Date]],"MMM")</f>
        <v>Apr</v>
      </c>
      <c r="I147" s="14">
        <f>MONTH(Dataset[[#This Row],[Date]])</f>
        <v>4</v>
      </c>
      <c r="J147" s="12" t="str">
        <f>TEXT(Dataset[[#This Row],[Date]],"ddd")</f>
        <v>Thu</v>
      </c>
      <c r="K147" s="13">
        <f>Dataset[[#This Row],[Credit]]-Dataset[[#This Row],[Debit]]</f>
        <v>-5</v>
      </c>
    </row>
    <row r="148" spans="1:11" x14ac:dyDescent="0.3">
      <c r="A148" s="1">
        <v>44288</v>
      </c>
      <c r="B148" s="12" t="s">
        <v>18</v>
      </c>
      <c r="C148" s="13">
        <v>900</v>
      </c>
      <c r="E148" t="s">
        <v>19</v>
      </c>
      <c r="F148" t="s">
        <v>20</v>
      </c>
      <c r="G148" t="s">
        <v>17</v>
      </c>
      <c r="H148" s="12" t="str">
        <f>TEXT(Dataset[[#This Row],[Date]],"MMM")</f>
        <v>Apr</v>
      </c>
      <c r="I148" s="14">
        <f>MONTH(Dataset[[#This Row],[Date]])</f>
        <v>4</v>
      </c>
      <c r="J148" s="12" t="str">
        <f>TEXT(Dataset[[#This Row],[Date]],"ddd")</f>
        <v>Fri</v>
      </c>
      <c r="K148" s="13">
        <f>Dataset[[#This Row],[Credit]]-Dataset[[#This Row],[Debit]]</f>
        <v>-900</v>
      </c>
    </row>
    <row r="149" spans="1:11" x14ac:dyDescent="0.3">
      <c r="A149" s="1">
        <v>44288</v>
      </c>
      <c r="B149" s="12" t="s">
        <v>21</v>
      </c>
      <c r="C149" s="13">
        <v>150</v>
      </c>
      <c r="E149" t="s">
        <v>22</v>
      </c>
      <c r="F149" t="s">
        <v>23</v>
      </c>
      <c r="G149" t="s">
        <v>17</v>
      </c>
      <c r="H149" s="12" t="str">
        <f>TEXT(Dataset[[#This Row],[Date]],"MMM")</f>
        <v>Apr</v>
      </c>
      <c r="I149" s="14">
        <f>MONTH(Dataset[[#This Row],[Date]])</f>
        <v>4</v>
      </c>
      <c r="J149" s="12" t="str">
        <f>TEXT(Dataset[[#This Row],[Date]],"ddd")</f>
        <v>Fri</v>
      </c>
      <c r="K149" s="13">
        <f>Dataset[[#This Row],[Credit]]-Dataset[[#This Row],[Debit]]</f>
        <v>-150</v>
      </c>
    </row>
    <row r="150" spans="1:11" x14ac:dyDescent="0.3">
      <c r="A150" s="1">
        <v>44288</v>
      </c>
      <c r="B150" s="12" t="s">
        <v>14</v>
      </c>
      <c r="C150" s="13">
        <v>5</v>
      </c>
      <c r="E150" t="s">
        <v>15</v>
      </c>
      <c r="F150" t="s">
        <v>16</v>
      </c>
      <c r="G150" t="s">
        <v>17</v>
      </c>
      <c r="H150" s="12" t="str">
        <f>TEXT(Dataset[[#This Row],[Date]],"MMM")</f>
        <v>Apr</v>
      </c>
      <c r="I150" s="14">
        <f>MONTH(Dataset[[#This Row],[Date]])</f>
        <v>4</v>
      </c>
      <c r="J150" s="12" t="str">
        <f>TEXT(Dataset[[#This Row],[Date]],"ddd")</f>
        <v>Fri</v>
      </c>
      <c r="K150" s="13">
        <f>Dataset[[#This Row],[Credit]]-Dataset[[#This Row],[Debit]]</f>
        <v>-5</v>
      </c>
    </row>
    <row r="151" spans="1:11" x14ac:dyDescent="0.3">
      <c r="A151" s="1">
        <v>44289</v>
      </c>
      <c r="B151" s="12" t="s">
        <v>14</v>
      </c>
      <c r="C151" s="13">
        <v>5</v>
      </c>
      <c r="E151" t="s">
        <v>15</v>
      </c>
      <c r="F151" t="s">
        <v>16</v>
      </c>
      <c r="G151" t="s">
        <v>17</v>
      </c>
      <c r="H151" s="12" t="str">
        <f>TEXT(Dataset[[#This Row],[Date]],"MMM")</f>
        <v>Apr</v>
      </c>
      <c r="I151" s="14">
        <f>MONTH(Dataset[[#This Row],[Date]])</f>
        <v>4</v>
      </c>
      <c r="J151" s="12" t="str">
        <f>TEXT(Dataset[[#This Row],[Date]],"ddd")</f>
        <v>Sat</v>
      </c>
      <c r="K151" s="13">
        <f>Dataset[[#This Row],[Credit]]-Dataset[[#This Row],[Debit]]</f>
        <v>-5</v>
      </c>
    </row>
    <row r="152" spans="1:11" x14ac:dyDescent="0.3">
      <c r="A152" s="1">
        <v>44290</v>
      </c>
      <c r="B152" s="12" t="s">
        <v>14</v>
      </c>
      <c r="C152" s="13">
        <v>5</v>
      </c>
      <c r="E152" t="s">
        <v>15</v>
      </c>
      <c r="F152" t="s">
        <v>16</v>
      </c>
      <c r="G152" t="s">
        <v>17</v>
      </c>
      <c r="H152" s="12" t="str">
        <f>TEXT(Dataset[[#This Row],[Date]],"MMM")</f>
        <v>Apr</v>
      </c>
      <c r="I152" s="14">
        <f>MONTH(Dataset[[#This Row],[Date]])</f>
        <v>4</v>
      </c>
      <c r="J152" s="12" t="str">
        <f>TEXT(Dataset[[#This Row],[Date]],"ddd")</f>
        <v>Sun</v>
      </c>
      <c r="K152" s="13">
        <f>Dataset[[#This Row],[Credit]]-Dataset[[#This Row],[Debit]]</f>
        <v>-5</v>
      </c>
    </row>
    <row r="153" spans="1:11" x14ac:dyDescent="0.3">
      <c r="A153" s="1">
        <v>44291</v>
      </c>
      <c r="B153" s="12" t="s">
        <v>14</v>
      </c>
      <c r="C153" s="13">
        <v>5</v>
      </c>
      <c r="E153" t="s">
        <v>15</v>
      </c>
      <c r="F153" t="s">
        <v>16</v>
      </c>
      <c r="G153" t="s">
        <v>17</v>
      </c>
      <c r="H153" s="12" t="str">
        <f>TEXT(Dataset[[#This Row],[Date]],"MMM")</f>
        <v>Apr</v>
      </c>
      <c r="I153" s="14">
        <f>MONTH(Dataset[[#This Row],[Date]])</f>
        <v>4</v>
      </c>
      <c r="J153" s="12" t="str">
        <f>TEXT(Dataset[[#This Row],[Date]],"ddd")</f>
        <v>Mon</v>
      </c>
      <c r="K153" s="13">
        <f>Dataset[[#This Row],[Credit]]-Dataset[[#This Row],[Debit]]</f>
        <v>-5</v>
      </c>
    </row>
    <row r="154" spans="1:11" x14ac:dyDescent="0.3">
      <c r="A154" s="1">
        <v>44291</v>
      </c>
      <c r="B154" s="12" t="s">
        <v>24</v>
      </c>
      <c r="C154" s="13">
        <v>158.19999999999999</v>
      </c>
      <c r="E154" t="s">
        <v>25</v>
      </c>
      <c r="F154" t="s">
        <v>20</v>
      </c>
      <c r="G154" t="s">
        <v>17</v>
      </c>
      <c r="H154" s="12" t="str">
        <f>TEXT(Dataset[[#This Row],[Date]],"MMM")</f>
        <v>Apr</v>
      </c>
      <c r="I154" s="14">
        <f>MONTH(Dataset[[#This Row],[Date]])</f>
        <v>4</v>
      </c>
      <c r="J154" s="12" t="str">
        <f>TEXT(Dataset[[#This Row],[Date]],"ddd")</f>
        <v>Mon</v>
      </c>
      <c r="K154" s="13">
        <f>Dataset[[#This Row],[Credit]]-Dataset[[#This Row],[Debit]]</f>
        <v>-158.19999999999999</v>
      </c>
    </row>
    <row r="155" spans="1:11" x14ac:dyDescent="0.3">
      <c r="A155" s="1">
        <v>44294</v>
      </c>
      <c r="B155" s="12" t="s">
        <v>26</v>
      </c>
      <c r="C155" s="13">
        <v>53.2</v>
      </c>
      <c r="E155" t="s">
        <v>27</v>
      </c>
      <c r="F155" t="s">
        <v>20</v>
      </c>
      <c r="G155" t="s">
        <v>17</v>
      </c>
      <c r="H155" s="12" t="str">
        <f>TEXT(Dataset[[#This Row],[Date]],"MMM")</f>
        <v>Apr</v>
      </c>
      <c r="I155" s="14">
        <f>MONTH(Dataset[[#This Row],[Date]])</f>
        <v>4</v>
      </c>
      <c r="J155" s="12" t="str">
        <f>TEXT(Dataset[[#This Row],[Date]],"ddd")</f>
        <v>Thu</v>
      </c>
      <c r="K155" s="13">
        <f>Dataset[[#This Row],[Credit]]-Dataset[[#This Row],[Debit]]</f>
        <v>-53.2</v>
      </c>
    </row>
    <row r="156" spans="1:11" x14ac:dyDescent="0.3">
      <c r="A156" s="1">
        <v>44294</v>
      </c>
      <c r="B156" s="12" t="s">
        <v>14</v>
      </c>
      <c r="C156" s="13">
        <v>5</v>
      </c>
      <c r="E156" t="s">
        <v>15</v>
      </c>
      <c r="F156" t="s">
        <v>16</v>
      </c>
      <c r="G156" t="s">
        <v>17</v>
      </c>
      <c r="H156" s="12" t="str">
        <f>TEXT(Dataset[[#This Row],[Date]],"MMM")</f>
        <v>Apr</v>
      </c>
      <c r="I156" s="14">
        <f>MONTH(Dataset[[#This Row],[Date]])</f>
        <v>4</v>
      </c>
      <c r="J156" s="12" t="str">
        <f>TEXT(Dataset[[#This Row],[Date]],"ddd")</f>
        <v>Thu</v>
      </c>
      <c r="K156" s="13">
        <f>Dataset[[#This Row],[Credit]]-Dataset[[#This Row],[Debit]]</f>
        <v>-5</v>
      </c>
    </row>
    <row r="157" spans="1:11" x14ac:dyDescent="0.3">
      <c r="A157" s="1">
        <v>44295</v>
      </c>
      <c r="B157" s="12" t="s">
        <v>14</v>
      </c>
      <c r="C157" s="13">
        <v>5</v>
      </c>
      <c r="E157" t="s">
        <v>15</v>
      </c>
      <c r="F157" t="s">
        <v>16</v>
      </c>
      <c r="G157" t="s">
        <v>17</v>
      </c>
      <c r="H157" s="12" t="str">
        <f>TEXT(Dataset[[#This Row],[Date]],"MMM")</f>
        <v>Apr</v>
      </c>
      <c r="I157" s="14">
        <f>MONTH(Dataset[[#This Row],[Date]])</f>
        <v>4</v>
      </c>
      <c r="J157" s="12" t="str">
        <f>TEXT(Dataset[[#This Row],[Date]],"ddd")</f>
        <v>Fri</v>
      </c>
      <c r="K157" s="13">
        <f>Dataset[[#This Row],[Credit]]-Dataset[[#This Row],[Debit]]</f>
        <v>-5</v>
      </c>
    </row>
    <row r="158" spans="1:11" x14ac:dyDescent="0.3">
      <c r="A158" s="1">
        <v>44296</v>
      </c>
      <c r="B158" s="12" t="s">
        <v>28</v>
      </c>
      <c r="C158" s="13">
        <v>79.900000000000006</v>
      </c>
      <c r="E158" t="s">
        <v>51</v>
      </c>
      <c r="F158" t="s">
        <v>23</v>
      </c>
      <c r="G158" t="s">
        <v>17</v>
      </c>
      <c r="H158" s="12" t="str">
        <f>TEXT(Dataset[[#This Row],[Date]],"MMM")</f>
        <v>Apr</v>
      </c>
      <c r="I158" s="14">
        <f>MONTH(Dataset[[#This Row],[Date]])</f>
        <v>4</v>
      </c>
      <c r="J158" s="12" t="str">
        <f>TEXT(Dataset[[#This Row],[Date]],"ddd")</f>
        <v>Sat</v>
      </c>
      <c r="K158" s="13">
        <f>Dataset[[#This Row],[Credit]]-Dataset[[#This Row],[Debit]]</f>
        <v>-79.900000000000006</v>
      </c>
    </row>
    <row r="159" spans="1:11" x14ac:dyDescent="0.3">
      <c r="A159" s="1">
        <v>44296</v>
      </c>
      <c r="B159" s="12" t="s">
        <v>14</v>
      </c>
      <c r="C159" s="13">
        <v>5</v>
      </c>
      <c r="E159" t="s">
        <v>15</v>
      </c>
      <c r="F159" t="s">
        <v>16</v>
      </c>
      <c r="G159" t="s">
        <v>17</v>
      </c>
      <c r="H159" s="12" t="str">
        <f>TEXT(Dataset[[#This Row],[Date]],"MMM")</f>
        <v>Apr</v>
      </c>
      <c r="I159" s="14">
        <f>MONTH(Dataset[[#This Row],[Date]])</f>
        <v>4</v>
      </c>
      <c r="J159" s="12" t="str">
        <f>TEXT(Dataset[[#This Row],[Date]],"ddd")</f>
        <v>Sat</v>
      </c>
      <c r="K159" s="13">
        <f>Dataset[[#This Row],[Credit]]-Dataset[[#This Row],[Debit]]</f>
        <v>-5</v>
      </c>
    </row>
    <row r="160" spans="1:11" x14ac:dyDescent="0.3">
      <c r="A160" s="1">
        <v>44297</v>
      </c>
      <c r="B160" s="12" t="s">
        <v>14</v>
      </c>
      <c r="C160" s="13">
        <v>5</v>
      </c>
      <c r="E160" t="s">
        <v>15</v>
      </c>
      <c r="F160" t="s">
        <v>16</v>
      </c>
      <c r="G160" t="s">
        <v>17</v>
      </c>
      <c r="H160" s="12" t="str">
        <f>TEXT(Dataset[[#This Row],[Date]],"MMM")</f>
        <v>Apr</v>
      </c>
      <c r="I160" s="14">
        <f>MONTH(Dataset[[#This Row],[Date]])</f>
        <v>4</v>
      </c>
      <c r="J160" s="12" t="str">
        <f>TEXT(Dataset[[#This Row],[Date]],"ddd")</f>
        <v>Sun</v>
      </c>
      <c r="K160" s="13">
        <f>Dataset[[#This Row],[Credit]]-Dataset[[#This Row],[Debit]]</f>
        <v>-5</v>
      </c>
    </row>
    <row r="161" spans="1:11" x14ac:dyDescent="0.3">
      <c r="A161" s="1">
        <v>44298</v>
      </c>
      <c r="B161" s="12" t="s">
        <v>24</v>
      </c>
      <c r="C161" s="13">
        <v>98</v>
      </c>
      <c r="E161" t="s">
        <v>25</v>
      </c>
      <c r="F161" t="s">
        <v>20</v>
      </c>
      <c r="G161" t="s">
        <v>17</v>
      </c>
      <c r="H161" s="12" t="str">
        <f>TEXT(Dataset[[#This Row],[Date]],"MMM")</f>
        <v>Apr</v>
      </c>
      <c r="I161" s="14">
        <f>MONTH(Dataset[[#This Row],[Date]])</f>
        <v>4</v>
      </c>
      <c r="J161" s="12" t="str">
        <f>TEXT(Dataset[[#This Row],[Date]],"ddd")</f>
        <v>Mon</v>
      </c>
      <c r="K161" s="13">
        <f>Dataset[[#This Row],[Credit]]-Dataset[[#This Row],[Debit]]</f>
        <v>-98</v>
      </c>
    </row>
    <row r="162" spans="1:11" x14ac:dyDescent="0.3">
      <c r="A162" s="1">
        <v>44298</v>
      </c>
      <c r="B162" s="12" t="s">
        <v>14</v>
      </c>
      <c r="C162" s="13">
        <v>5</v>
      </c>
      <c r="E162" t="s">
        <v>15</v>
      </c>
      <c r="F162" t="s">
        <v>16</v>
      </c>
      <c r="G162" t="s">
        <v>17</v>
      </c>
      <c r="H162" s="12" t="str">
        <f>TEXT(Dataset[[#This Row],[Date]],"MMM")</f>
        <v>Apr</v>
      </c>
      <c r="I162" s="14">
        <f>MONTH(Dataset[[#This Row],[Date]])</f>
        <v>4</v>
      </c>
      <c r="J162" s="12" t="str">
        <f>TEXT(Dataset[[#This Row],[Date]],"ddd")</f>
        <v>Mon</v>
      </c>
      <c r="K162" s="13">
        <f>Dataset[[#This Row],[Credit]]-Dataset[[#This Row],[Debit]]</f>
        <v>-5</v>
      </c>
    </row>
    <row r="163" spans="1:11" x14ac:dyDescent="0.3">
      <c r="A163" s="1">
        <v>44299</v>
      </c>
      <c r="B163" s="12" t="s">
        <v>14</v>
      </c>
      <c r="C163" s="13">
        <v>5</v>
      </c>
      <c r="E163" t="s">
        <v>15</v>
      </c>
      <c r="F163" t="s">
        <v>16</v>
      </c>
      <c r="G163" t="s">
        <v>17</v>
      </c>
      <c r="H163" s="12" t="str">
        <f>TEXT(Dataset[[#This Row],[Date]],"MMM")</f>
        <v>Apr</v>
      </c>
      <c r="I163" s="14">
        <f>MONTH(Dataset[[#This Row],[Date]])</f>
        <v>4</v>
      </c>
      <c r="J163" s="12" t="str">
        <f>TEXT(Dataset[[#This Row],[Date]],"ddd")</f>
        <v>Tue</v>
      </c>
      <c r="K163" s="13">
        <f>Dataset[[#This Row],[Credit]]-Dataset[[#This Row],[Debit]]</f>
        <v>-5</v>
      </c>
    </row>
    <row r="164" spans="1:11" x14ac:dyDescent="0.3">
      <c r="A164" s="1">
        <v>44299</v>
      </c>
      <c r="B164" s="12" t="s">
        <v>29</v>
      </c>
      <c r="C164" s="13">
        <v>42.8</v>
      </c>
      <c r="E164" t="s">
        <v>30</v>
      </c>
      <c r="F164" t="s">
        <v>31</v>
      </c>
      <c r="G164" t="s">
        <v>17</v>
      </c>
      <c r="H164" s="12" t="str">
        <f>TEXT(Dataset[[#This Row],[Date]],"MMM")</f>
        <v>Apr</v>
      </c>
      <c r="I164" s="14">
        <f>MONTH(Dataset[[#This Row],[Date]])</f>
        <v>4</v>
      </c>
      <c r="J164" s="12" t="str">
        <f>TEXT(Dataset[[#This Row],[Date]],"ddd")</f>
        <v>Tue</v>
      </c>
      <c r="K164" s="13">
        <f>Dataset[[#This Row],[Credit]]-Dataset[[#This Row],[Debit]]</f>
        <v>-42.8</v>
      </c>
    </row>
    <row r="165" spans="1:11" x14ac:dyDescent="0.3">
      <c r="A165" s="1">
        <v>44299</v>
      </c>
      <c r="B165" s="12" t="s">
        <v>32</v>
      </c>
      <c r="C165" s="13">
        <v>100.9</v>
      </c>
      <c r="E165" t="s">
        <v>33</v>
      </c>
      <c r="F165" t="s">
        <v>31</v>
      </c>
      <c r="G165" t="s">
        <v>17</v>
      </c>
      <c r="H165" s="12" t="str">
        <f>TEXT(Dataset[[#This Row],[Date]],"MMM")</f>
        <v>Apr</v>
      </c>
      <c r="I165" s="14">
        <f>MONTH(Dataset[[#This Row],[Date]])</f>
        <v>4</v>
      </c>
      <c r="J165" s="12" t="str">
        <f>TEXT(Dataset[[#This Row],[Date]],"ddd")</f>
        <v>Tue</v>
      </c>
      <c r="K165" s="13">
        <f>Dataset[[#This Row],[Credit]]-Dataset[[#This Row],[Debit]]</f>
        <v>-100.9</v>
      </c>
    </row>
    <row r="166" spans="1:11" x14ac:dyDescent="0.3">
      <c r="A166" s="1">
        <v>44299</v>
      </c>
      <c r="B166" s="12" t="s">
        <v>34</v>
      </c>
      <c r="C166" s="13">
        <v>54.9</v>
      </c>
      <c r="E166" t="s">
        <v>35</v>
      </c>
      <c r="F166" t="s">
        <v>16</v>
      </c>
      <c r="G166" t="s">
        <v>17</v>
      </c>
      <c r="H166" s="12" t="str">
        <f>TEXT(Dataset[[#This Row],[Date]],"MMM")</f>
        <v>Apr</v>
      </c>
      <c r="I166" s="14">
        <f>MONTH(Dataset[[#This Row],[Date]])</f>
        <v>4</v>
      </c>
      <c r="J166" s="12" t="str">
        <f>TEXT(Dataset[[#This Row],[Date]],"ddd")</f>
        <v>Tue</v>
      </c>
      <c r="K166" s="13">
        <f>Dataset[[#This Row],[Credit]]-Dataset[[#This Row],[Debit]]</f>
        <v>-54.9</v>
      </c>
    </row>
    <row r="167" spans="1:11" x14ac:dyDescent="0.3">
      <c r="A167" s="1">
        <v>44300</v>
      </c>
      <c r="B167" s="12" t="s">
        <v>36</v>
      </c>
      <c r="C167" s="13">
        <v>31</v>
      </c>
      <c r="E167" t="s">
        <v>37</v>
      </c>
      <c r="F167" t="s">
        <v>23</v>
      </c>
      <c r="G167" t="s">
        <v>17</v>
      </c>
      <c r="H167" s="12" t="str">
        <f>TEXT(Dataset[[#This Row],[Date]],"MMM")</f>
        <v>Apr</v>
      </c>
      <c r="I167" s="14">
        <f>MONTH(Dataset[[#This Row],[Date]])</f>
        <v>4</v>
      </c>
      <c r="J167" s="12" t="str">
        <f>TEXT(Dataset[[#This Row],[Date]],"ddd")</f>
        <v>Wed</v>
      </c>
      <c r="K167" s="13">
        <f>Dataset[[#This Row],[Credit]]-Dataset[[#This Row],[Debit]]</f>
        <v>-31</v>
      </c>
    </row>
    <row r="168" spans="1:11" x14ac:dyDescent="0.3">
      <c r="A168" s="1">
        <v>44301</v>
      </c>
      <c r="B168" s="12" t="s">
        <v>38</v>
      </c>
      <c r="D168" s="13">
        <v>2340</v>
      </c>
      <c r="E168" t="s">
        <v>39</v>
      </c>
      <c r="F168" t="s">
        <v>40</v>
      </c>
      <c r="G168" t="s">
        <v>13</v>
      </c>
      <c r="H168" s="12" t="str">
        <f>TEXT(Dataset[[#This Row],[Date]],"MMM")</f>
        <v>Apr</v>
      </c>
      <c r="I168" s="14">
        <f>MONTH(Dataset[[#This Row],[Date]])</f>
        <v>4</v>
      </c>
      <c r="J168" s="12" t="str">
        <f>TEXT(Dataset[[#This Row],[Date]],"ddd")</f>
        <v>Thu</v>
      </c>
      <c r="K168" s="13">
        <f>Dataset[[#This Row],[Credit]]-Dataset[[#This Row],[Debit]]</f>
        <v>2340</v>
      </c>
    </row>
    <row r="169" spans="1:11" x14ac:dyDescent="0.3">
      <c r="A169" s="1">
        <v>44301</v>
      </c>
      <c r="B169" s="12" t="s">
        <v>14</v>
      </c>
      <c r="C169" s="13">
        <v>5</v>
      </c>
      <c r="E169" t="s">
        <v>15</v>
      </c>
      <c r="F169" t="s">
        <v>16</v>
      </c>
      <c r="G169" t="s">
        <v>17</v>
      </c>
      <c r="H169" s="12" t="str">
        <f>TEXT(Dataset[[#This Row],[Date]],"MMM")</f>
        <v>Apr</v>
      </c>
      <c r="I169" s="14">
        <f>MONTH(Dataset[[#This Row],[Date]])</f>
        <v>4</v>
      </c>
      <c r="J169" s="12" t="str">
        <f>TEXT(Dataset[[#This Row],[Date]],"ddd")</f>
        <v>Thu</v>
      </c>
      <c r="K169" s="13">
        <f>Dataset[[#This Row],[Credit]]-Dataset[[#This Row],[Debit]]</f>
        <v>-5</v>
      </c>
    </row>
    <row r="170" spans="1:11" x14ac:dyDescent="0.3">
      <c r="A170" s="1">
        <v>44302</v>
      </c>
      <c r="B170" s="12" t="s">
        <v>14</v>
      </c>
      <c r="C170" s="13">
        <v>5</v>
      </c>
      <c r="E170" t="s">
        <v>15</v>
      </c>
      <c r="F170" t="s">
        <v>16</v>
      </c>
      <c r="G170" t="s">
        <v>17</v>
      </c>
      <c r="H170" s="12" t="str">
        <f>TEXT(Dataset[[#This Row],[Date]],"MMM")</f>
        <v>Apr</v>
      </c>
      <c r="I170" s="14">
        <f>MONTH(Dataset[[#This Row],[Date]])</f>
        <v>4</v>
      </c>
      <c r="J170" s="12" t="str">
        <f>TEXT(Dataset[[#This Row],[Date]],"ddd")</f>
        <v>Fri</v>
      </c>
      <c r="K170" s="13">
        <f>Dataset[[#This Row],[Credit]]-Dataset[[#This Row],[Debit]]</f>
        <v>-5</v>
      </c>
    </row>
    <row r="171" spans="1:11" x14ac:dyDescent="0.3">
      <c r="A171" s="1">
        <v>44302</v>
      </c>
      <c r="B171" s="12" t="s">
        <v>42</v>
      </c>
      <c r="C171" s="13">
        <v>40</v>
      </c>
      <c r="E171" t="s">
        <v>42</v>
      </c>
      <c r="F171" t="s">
        <v>20</v>
      </c>
      <c r="G171" t="s">
        <v>17</v>
      </c>
      <c r="H171" s="12" t="str">
        <f>TEXT(Dataset[[#This Row],[Date]],"MMM")</f>
        <v>Apr</v>
      </c>
      <c r="I171" s="14">
        <f>MONTH(Dataset[[#This Row],[Date]])</f>
        <v>4</v>
      </c>
      <c r="J171" s="12" t="str">
        <f>TEXT(Dataset[[#This Row],[Date]],"ddd")</f>
        <v>Fri</v>
      </c>
      <c r="K171" s="13">
        <f>Dataset[[#This Row],[Credit]]-Dataset[[#This Row],[Debit]]</f>
        <v>-40</v>
      </c>
    </row>
    <row r="172" spans="1:11" x14ac:dyDescent="0.3">
      <c r="A172" s="1">
        <v>44303</v>
      </c>
      <c r="B172" s="12" t="s">
        <v>43</v>
      </c>
      <c r="C172" s="13">
        <v>47.9</v>
      </c>
      <c r="E172" t="s">
        <v>44</v>
      </c>
      <c r="F172" t="s">
        <v>31</v>
      </c>
      <c r="G172" t="s">
        <v>17</v>
      </c>
      <c r="H172" s="12" t="str">
        <f>TEXT(Dataset[[#This Row],[Date]],"MMM")</f>
        <v>Apr</v>
      </c>
      <c r="I172" s="14">
        <f>MONTH(Dataset[[#This Row],[Date]])</f>
        <v>4</v>
      </c>
      <c r="J172" s="12" t="str">
        <f>TEXT(Dataset[[#This Row],[Date]],"ddd")</f>
        <v>Sat</v>
      </c>
      <c r="K172" s="13">
        <f>Dataset[[#This Row],[Credit]]-Dataset[[#This Row],[Debit]]</f>
        <v>-47.9</v>
      </c>
    </row>
    <row r="173" spans="1:11" x14ac:dyDescent="0.3">
      <c r="A173" s="1">
        <v>44303</v>
      </c>
      <c r="B173" s="12" t="s">
        <v>45</v>
      </c>
      <c r="C173" s="13">
        <v>35</v>
      </c>
      <c r="E173" t="s">
        <v>30</v>
      </c>
      <c r="F173" t="s">
        <v>31</v>
      </c>
      <c r="G173" t="s">
        <v>17</v>
      </c>
      <c r="H173" s="12" t="str">
        <f>TEXT(Dataset[[#This Row],[Date]],"MMM")</f>
        <v>Apr</v>
      </c>
      <c r="I173" s="14">
        <f>MONTH(Dataset[[#This Row],[Date]])</f>
        <v>4</v>
      </c>
      <c r="J173" s="12" t="str">
        <f>TEXT(Dataset[[#This Row],[Date]],"ddd")</f>
        <v>Sat</v>
      </c>
      <c r="K173" s="13">
        <f>Dataset[[#This Row],[Credit]]-Dataset[[#This Row],[Debit]]</f>
        <v>-35</v>
      </c>
    </row>
    <row r="174" spans="1:11" x14ac:dyDescent="0.3">
      <c r="A174" s="1">
        <v>44303</v>
      </c>
      <c r="B174" s="12" t="s">
        <v>14</v>
      </c>
      <c r="C174" s="13">
        <v>5</v>
      </c>
      <c r="E174" t="s">
        <v>15</v>
      </c>
      <c r="F174" t="s">
        <v>16</v>
      </c>
      <c r="G174" t="s">
        <v>17</v>
      </c>
      <c r="H174" s="12" t="str">
        <f>TEXT(Dataset[[#This Row],[Date]],"MMM")</f>
        <v>Apr</v>
      </c>
      <c r="I174" s="14">
        <f>MONTH(Dataset[[#This Row],[Date]])</f>
        <v>4</v>
      </c>
      <c r="J174" s="12" t="str">
        <f>TEXT(Dataset[[#This Row],[Date]],"ddd")</f>
        <v>Sat</v>
      </c>
      <c r="K174" s="13">
        <f>Dataset[[#This Row],[Credit]]-Dataset[[#This Row],[Debit]]</f>
        <v>-5</v>
      </c>
    </row>
    <row r="175" spans="1:11" x14ac:dyDescent="0.3">
      <c r="A175" s="1">
        <v>44304</v>
      </c>
      <c r="B175" s="12" t="s">
        <v>14</v>
      </c>
      <c r="C175" s="13">
        <v>5</v>
      </c>
      <c r="E175" t="s">
        <v>15</v>
      </c>
      <c r="F175" t="s">
        <v>16</v>
      </c>
      <c r="G175" t="s">
        <v>17</v>
      </c>
      <c r="H175" s="12" t="str">
        <f>TEXT(Dataset[[#This Row],[Date]],"MMM")</f>
        <v>Apr</v>
      </c>
      <c r="I175" s="14">
        <f>MONTH(Dataset[[#This Row],[Date]])</f>
        <v>4</v>
      </c>
      <c r="J175" s="12" t="str">
        <f>TEXT(Dataset[[#This Row],[Date]],"ddd")</f>
        <v>Sun</v>
      </c>
      <c r="K175" s="13">
        <f>Dataset[[#This Row],[Credit]]-Dataset[[#This Row],[Debit]]</f>
        <v>-5</v>
      </c>
    </row>
    <row r="176" spans="1:11" x14ac:dyDescent="0.3">
      <c r="A176" s="1">
        <v>44305</v>
      </c>
      <c r="B176" s="12" t="s">
        <v>14</v>
      </c>
      <c r="C176" s="13">
        <v>5</v>
      </c>
      <c r="E176" t="s">
        <v>15</v>
      </c>
      <c r="F176" t="s">
        <v>16</v>
      </c>
      <c r="G176" t="s">
        <v>17</v>
      </c>
      <c r="H176" s="12" t="str">
        <f>TEXT(Dataset[[#This Row],[Date]],"MMM")</f>
        <v>Apr</v>
      </c>
      <c r="I176" s="14">
        <f>MONTH(Dataset[[#This Row],[Date]])</f>
        <v>4</v>
      </c>
      <c r="J176" s="12" t="str">
        <f>TEXT(Dataset[[#This Row],[Date]],"ddd")</f>
        <v>Mon</v>
      </c>
      <c r="K176" s="13">
        <f>Dataset[[#This Row],[Credit]]-Dataset[[#This Row],[Debit]]</f>
        <v>-5</v>
      </c>
    </row>
    <row r="177" spans="1:11" x14ac:dyDescent="0.3">
      <c r="A177" s="1">
        <v>44305</v>
      </c>
      <c r="B177" s="12" t="s">
        <v>24</v>
      </c>
      <c r="C177" s="13">
        <v>173</v>
      </c>
      <c r="E177" t="s">
        <v>25</v>
      </c>
      <c r="F177" t="s">
        <v>20</v>
      </c>
      <c r="G177" t="s">
        <v>17</v>
      </c>
      <c r="H177" s="12" t="str">
        <f>TEXT(Dataset[[#This Row],[Date]],"MMM")</f>
        <v>Apr</v>
      </c>
      <c r="I177" s="14">
        <f>MONTH(Dataset[[#This Row],[Date]])</f>
        <v>4</v>
      </c>
      <c r="J177" s="12" t="str">
        <f>TEXT(Dataset[[#This Row],[Date]],"ddd")</f>
        <v>Mon</v>
      </c>
      <c r="K177" s="13">
        <f>Dataset[[#This Row],[Credit]]-Dataset[[#This Row],[Debit]]</f>
        <v>-173</v>
      </c>
    </row>
    <row r="178" spans="1:11" x14ac:dyDescent="0.3">
      <c r="A178" s="1">
        <v>44306</v>
      </c>
      <c r="B178" s="12" t="s">
        <v>46</v>
      </c>
      <c r="C178" s="13">
        <v>40.1</v>
      </c>
      <c r="E178" t="s">
        <v>35</v>
      </c>
      <c r="F178" t="s">
        <v>16</v>
      </c>
      <c r="G178" t="s">
        <v>17</v>
      </c>
      <c r="H178" s="12" t="str">
        <f>TEXT(Dataset[[#This Row],[Date]],"MMM")</f>
        <v>Apr</v>
      </c>
      <c r="I178" s="14">
        <f>MONTH(Dataset[[#This Row],[Date]])</f>
        <v>4</v>
      </c>
      <c r="J178" s="12" t="str">
        <f>TEXT(Dataset[[#This Row],[Date]],"ddd")</f>
        <v>Tue</v>
      </c>
      <c r="K178" s="13">
        <f>Dataset[[#This Row],[Credit]]-Dataset[[#This Row],[Debit]]</f>
        <v>-40.1</v>
      </c>
    </row>
    <row r="179" spans="1:11" x14ac:dyDescent="0.3">
      <c r="A179" s="1">
        <v>44307</v>
      </c>
      <c r="B179" s="12" t="s">
        <v>47</v>
      </c>
      <c r="C179" s="13">
        <v>15.1</v>
      </c>
      <c r="E179" t="s">
        <v>35</v>
      </c>
      <c r="F179" t="s">
        <v>16</v>
      </c>
      <c r="G179" t="s">
        <v>17</v>
      </c>
      <c r="H179" s="12" t="str">
        <f>TEXT(Dataset[[#This Row],[Date]],"MMM")</f>
        <v>Apr</v>
      </c>
      <c r="I179" s="14">
        <f>MONTH(Dataset[[#This Row],[Date]])</f>
        <v>4</v>
      </c>
      <c r="J179" s="12" t="str">
        <f>TEXT(Dataset[[#This Row],[Date]],"ddd")</f>
        <v>Wed</v>
      </c>
      <c r="K179" s="13">
        <f>Dataset[[#This Row],[Credit]]-Dataset[[#This Row],[Debit]]</f>
        <v>-15.1</v>
      </c>
    </row>
    <row r="180" spans="1:11" x14ac:dyDescent="0.3">
      <c r="A180" s="1">
        <v>44308</v>
      </c>
      <c r="B180" s="12" t="s">
        <v>48</v>
      </c>
      <c r="C180" s="13">
        <v>55</v>
      </c>
      <c r="E180" t="s">
        <v>49</v>
      </c>
      <c r="F180" t="s">
        <v>50</v>
      </c>
      <c r="G180" t="s">
        <v>17</v>
      </c>
      <c r="H180" s="12" t="str">
        <f>TEXT(Dataset[[#This Row],[Date]],"MMM")</f>
        <v>Apr</v>
      </c>
      <c r="I180" s="14">
        <f>MONTH(Dataset[[#This Row],[Date]])</f>
        <v>4</v>
      </c>
      <c r="J180" s="12" t="str">
        <f>TEXT(Dataset[[#This Row],[Date]],"ddd")</f>
        <v>Thu</v>
      </c>
      <c r="K180" s="13">
        <f>Dataset[[#This Row],[Credit]]-Dataset[[#This Row],[Debit]]</f>
        <v>-55</v>
      </c>
    </row>
    <row r="181" spans="1:11" x14ac:dyDescent="0.3">
      <c r="A181" s="1">
        <v>44308</v>
      </c>
      <c r="B181" s="12" t="s">
        <v>28</v>
      </c>
      <c r="C181" s="13">
        <v>66</v>
      </c>
      <c r="E181" t="s">
        <v>51</v>
      </c>
      <c r="F181" t="s">
        <v>23</v>
      </c>
      <c r="G181" t="s">
        <v>17</v>
      </c>
      <c r="H181" s="12" t="str">
        <f>TEXT(Dataset[[#This Row],[Date]],"MMM")</f>
        <v>Apr</v>
      </c>
      <c r="I181" s="14">
        <f>MONTH(Dataset[[#This Row],[Date]])</f>
        <v>4</v>
      </c>
      <c r="J181" s="12" t="str">
        <f>TEXT(Dataset[[#This Row],[Date]],"ddd")</f>
        <v>Thu</v>
      </c>
      <c r="K181" s="13">
        <f>Dataset[[#This Row],[Credit]]-Dataset[[#This Row],[Debit]]</f>
        <v>-66</v>
      </c>
    </row>
    <row r="182" spans="1:11" x14ac:dyDescent="0.3">
      <c r="A182" s="1">
        <v>44308</v>
      </c>
      <c r="B182" s="12" t="s">
        <v>14</v>
      </c>
      <c r="C182" s="13">
        <v>5</v>
      </c>
      <c r="E182" t="s">
        <v>15</v>
      </c>
      <c r="F182" t="s">
        <v>16</v>
      </c>
      <c r="G182" t="s">
        <v>17</v>
      </c>
      <c r="H182" s="12" t="str">
        <f>TEXT(Dataset[[#This Row],[Date]],"MMM")</f>
        <v>Apr</v>
      </c>
      <c r="I182" s="14">
        <f>MONTH(Dataset[[#This Row],[Date]])</f>
        <v>4</v>
      </c>
      <c r="J182" s="12" t="str">
        <f>TEXT(Dataset[[#This Row],[Date]],"ddd")</f>
        <v>Thu</v>
      </c>
      <c r="K182" s="13">
        <f>Dataset[[#This Row],[Credit]]-Dataset[[#This Row],[Debit]]</f>
        <v>-5</v>
      </c>
    </row>
    <row r="183" spans="1:11" x14ac:dyDescent="0.3">
      <c r="A183" s="1">
        <v>44309</v>
      </c>
      <c r="B183" s="12" t="s">
        <v>14</v>
      </c>
      <c r="C183" s="13">
        <v>5</v>
      </c>
      <c r="E183" t="s">
        <v>15</v>
      </c>
      <c r="F183" t="s">
        <v>16</v>
      </c>
      <c r="G183" t="s">
        <v>17</v>
      </c>
      <c r="H183" s="12" t="str">
        <f>TEXT(Dataset[[#This Row],[Date]],"MMM")</f>
        <v>Apr</v>
      </c>
      <c r="I183" s="14">
        <f>MONTH(Dataset[[#This Row],[Date]])</f>
        <v>4</v>
      </c>
      <c r="J183" s="12" t="str">
        <f>TEXT(Dataset[[#This Row],[Date]],"ddd")</f>
        <v>Fri</v>
      </c>
      <c r="K183" s="13">
        <f>Dataset[[#This Row],[Credit]]-Dataset[[#This Row],[Debit]]</f>
        <v>-5</v>
      </c>
    </row>
    <row r="184" spans="1:11" x14ac:dyDescent="0.3">
      <c r="A184" s="1">
        <v>44310</v>
      </c>
      <c r="B184" s="12" t="s">
        <v>14</v>
      </c>
      <c r="C184" s="13">
        <v>5</v>
      </c>
      <c r="E184" t="s">
        <v>15</v>
      </c>
      <c r="F184" t="s">
        <v>16</v>
      </c>
      <c r="G184" t="s">
        <v>17</v>
      </c>
      <c r="H184" s="12" t="str">
        <f>TEXT(Dataset[[#This Row],[Date]],"MMM")</f>
        <v>Apr</v>
      </c>
      <c r="I184" s="14">
        <f>MONTH(Dataset[[#This Row],[Date]])</f>
        <v>4</v>
      </c>
      <c r="J184" s="12" t="str">
        <f>TEXT(Dataset[[#This Row],[Date]],"ddd")</f>
        <v>Sat</v>
      </c>
      <c r="K184" s="13">
        <f>Dataset[[#This Row],[Credit]]-Dataset[[#This Row],[Debit]]</f>
        <v>-5</v>
      </c>
    </row>
    <row r="185" spans="1:11" x14ac:dyDescent="0.3">
      <c r="A185" s="1">
        <v>44311</v>
      </c>
      <c r="B185" s="12" t="s">
        <v>14</v>
      </c>
      <c r="C185" s="13">
        <v>5</v>
      </c>
      <c r="E185" t="s">
        <v>15</v>
      </c>
      <c r="F185" t="s">
        <v>16</v>
      </c>
      <c r="G185" t="s">
        <v>17</v>
      </c>
      <c r="H185" s="12" t="str">
        <f>TEXT(Dataset[[#This Row],[Date]],"MMM")</f>
        <v>Apr</v>
      </c>
      <c r="I185" s="14">
        <f>MONTH(Dataset[[#This Row],[Date]])</f>
        <v>4</v>
      </c>
      <c r="J185" s="12" t="str">
        <f>TEXT(Dataset[[#This Row],[Date]],"ddd")</f>
        <v>Sun</v>
      </c>
      <c r="K185" s="13">
        <f>Dataset[[#This Row],[Credit]]-Dataset[[#This Row],[Debit]]</f>
        <v>-5</v>
      </c>
    </row>
    <row r="186" spans="1:11" x14ac:dyDescent="0.3">
      <c r="A186" s="1">
        <v>44312</v>
      </c>
      <c r="B186" s="12" t="s">
        <v>14</v>
      </c>
      <c r="C186" s="13">
        <v>5</v>
      </c>
      <c r="E186" t="s">
        <v>15</v>
      </c>
      <c r="F186" t="s">
        <v>16</v>
      </c>
      <c r="G186" t="s">
        <v>17</v>
      </c>
      <c r="H186" s="12" t="str">
        <f>TEXT(Dataset[[#This Row],[Date]],"MMM")</f>
        <v>Apr</v>
      </c>
      <c r="I186" s="14">
        <f>MONTH(Dataset[[#This Row],[Date]])</f>
        <v>4</v>
      </c>
      <c r="J186" s="12" t="str">
        <f>TEXT(Dataset[[#This Row],[Date]],"ddd")</f>
        <v>Mon</v>
      </c>
      <c r="K186" s="13">
        <f>Dataset[[#This Row],[Credit]]-Dataset[[#This Row],[Debit]]</f>
        <v>-5</v>
      </c>
    </row>
    <row r="187" spans="1:11" x14ac:dyDescent="0.3">
      <c r="A187" s="1">
        <v>44312</v>
      </c>
      <c r="B187" s="12" t="s">
        <v>24</v>
      </c>
      <c r="C187" s="13">
        <v>164.9</v>
      </c>
      <c r="E187" t="s">
        <v>25</v>
      </c>
      <c r="F187" t="s">
        <v>20</v>
      </c>
      <c r="G187" t="s">
        <v>17</v>
      </c>
      <c r="H187" s="12" t="str">
        <f>TEXT(Dataset[[#This Row],[Date]],"MMM")</f>
        <v>Apr</v>
      </c>
      <c r="I187" s="14">
        <f>MONTH(Dataset[[#This Row],[Date]])</f>
        <v>4</v>
      </c>
      <c r="J187" s="12" t="str">
        <f>TEXT(Dataset[[#This Row],[Date]],"ddd")</f>
        <v>Mon</v>
      </c>
      <c r="K187" s="13">
        <f>Dataset[[#This Row],[Credit]]-Dataset[[#This Row],[Debit]]</f>
        <v>-164.9</v>
      </c>
    </row>
    <row r="188" spans="1:11" x14ac:dyDescent="0.3">
      <c r="A188" s="1">
        <v>44313</v>
      </c>
      <c r="B188" s="12" t="s">
        <v>52</v>
      </c>
      <c r="C188" s="13">
        <v>127.9</v>
      </c>
      <c r="E188" t="s">
        <v>33</v>
      </c>
      <c r="F188" t="s">
        <v>31</v>
      </c>
      <c r="G188" t="s">
        <v>17</v>
      </c>
      <c r="H188" s="12" t="str">
        <f>TEXT(Dataset[[#This Row],[Date]],"MMM")</f>
        <v>Apr</v>
      </c>
      <c r="I188" s="14">
        <f>MONTH(Dataset[[#This Row],[Date]])</f>
        <v>4</v>
      </c>
      <c r="J188" s="12" t="str">
        <f>TEXT(Dataset[[#This Row],[Date]],"ddd")</f>
        <v>Tue</v>
      </c>
      <c r="K188" s="13">
        <f>Dataset[[#This Row],[Credit]]-Dataset[[#This Row],[Debit]]</f>
        <v>-127.9</v>
      </c>
    </row>
    <row r="189" spans="1:11" x14ac:dyDescent="0.3">
      <c r="A189" s="1">
        <v>44313</v>
      </c>
      <c r="B189" s="12" t="s">
        <v>60</v>
      </c>
      <c r="C189" s="13">
        <v>300</v>
      </c>
      <c r="E189" t="s">
        <v>30</v>
      </c>
      <c r="F189" t="s">
        <v>31</v>
      </c>
      <c r="G189" t="s">
        <v>17</v>
      </c>
      <c r="H189" s="12" t="str">
        <f>TEXT(Dataset[[#This Row],[Date]],"MMM")</f>
        <v>Apr</v>
      </c>
      <c r="I189" s="14">
        <f>MONTH(Dataset[[#This Row],[Date]])</f>
        <v>4</v>
      </c>
      <c r="J189" s="12" t="str">
        <f>TEXT(Dataset[[#This Row],[Date]],"ddd")</f>
        <v>Tue</v>
      </c>
      <c r="K189" s="13">
        <f>Dataset[[#This Row],[Credit]]-Dataset[[#This Row],[Debit]]</f>
        <v>-300</v>
      </c>
    </row>
    <row r="190" spans="1:11" x14ac:dyDescent="0.3">
      <c r="A190" s="1">
        <v>44314</v>
      </c>
      <c r="B190" s="12" t="s">
        <v>32</v>
      </c>
      <c r="C190" s="13">
        <v>148.1</v>
      </c>
      <c r="E190" t="s">
        <v>33</v>
      </c>
      <c r="F190" t="s">
        <v>31</v>
      </c>
      <c r="G190" t="s">
        <v>17</v>
      </c>
      <c r="H190" s="12" t="str">
        <f>TEXT(Dataset[[#This Row],[Date]],"MMM")</f>
        <v>Apr</v>
      </c>
      <c r="I190" s="14">
        <f>MONTH(Dataset[[#This Row],[Date]])</f>
        <v>4</v>
      </c>
      <c r="J190" s="12" t="str">
        <f>TEXT(Dataset[[#This Row],[Date]],"ddd")</f>
        <v>Wed</v>
      </c>
      <c r="K190" s="13">
        <f>Dataset[[#This Row],[Credit]]-Dataset[[#This Row],[Debit]]</f>
        <v>-148.1</v>
      </c>
    </row>
    <row r="191" spans="1:11" x14ac:dyDescent="0.3">
      <c r="A191" s="1">
        <v>44314</v>
      </c>
      <c r="B191" s="12" t="s">
        <v>36</v>
      </c>
      <c r="C191" s="13">
        <v>26.1</v>
      </c>
      <c r="E191" t="s">
        <v>37</v>
      </c>
      <c r="F191" t="s">
        <v>23</v>
      </c>
      <c r="G191" t="s">
        <v>17</v>
      </c>
      <c r="H191" s="12" t="str">
        <f>TEXT(Dataset[[#This Row],[Date]],"MMM")</f>
        <v>Apr</v>
      </c>
      <c r="I191" s="14">
        <f>MONTH(Dataset[[#This Row],[Date]])</f>
        <v>4</v>
      </c>
      <c r="J191" s="12" t="str">
        <f>TEXT(Dataset[[#This Row],[Date]],"ddd")</f>
        <v>Wed</v>
      </c>
      <c r="K191" s="13">
        <f>Dataset[[#This Row],[Credit]]-Dataset[[#This Row],[Debit]]</f>
        <v>-26.1</v>
      </c>
    </row>
    <row r="192" spans="1:11" x14ac:dyDescent="0.3">
      <c r="A192" s="1">
        <v>44315</v>
      </c>
      <c r="B192" s="12" t="s">
        <v>59</v>
      </c>
      <c r="C192" s="13">
        <v>15</v>
      </c>
      <c r="E192" t="s">
        <v>35</v>
      </c>
      <c r="F192" t="s">
        <v>16</v>
      </c>
      <c r="G192" t="s">
        <v>17</v>
      </c>
      <c r="H192" s="12" t="str">
        <f>TEXT(Dataset[[#This Row],[Date]],"MMM")</f>
        <v>Apr</v>
      </c>
      <c r="I192" s="14">
        <f>MONTH(Dataset[[#This Row],[Date]])</f>
        <v>4</v>
      </c>
      <c r="J192" s="12" t="str">
        <f>TEXT(Dataset[[#This Row],[Date]],"ddd")</f>
        <v>Thu</v>
      </c>
      <c r="K192" s="13">
        <f>Dataset[[#This Row],[Credit]]-Dataset[[#This Row],[Debit]]</f>
        <v>-15</v>
      </c>
    </row>
    <row r="193" spans="1:11" x14ac:dyDescent="0.3">
      <c r="A193" s="1">
        <v>44315</v>
      </c>
      <c r="B193" s="12" t="s">
        <v>14</v>
      </c>
      <c r="C193" s="13">
        <v>5</v>
      </c>
      <c r="E193" t="s">
        <v>15</v>
      </c>
      <c r="F193" t="s">
        <v>16</v>
      </c>
      <c r="G193" t="s">
        <v>17</v>
      </c>
      <c r="H193" s="12" t="str">
        <f>TEXT(Dataset[[#This Row],[Date]],"MMM")</f>
        <v>Apr</v>
      </c>
      <c r="I193" s="14">
        <f>MONTH(Dataset[[#This Row],[Date]])</f>
        <v>4</v>
      </c>
      <c r="J193" s="12" t="str">
        <f>TEXT(Dataset[[#This Row],[Date]],"ddd")</f>
        <v>Thu</v>
      </c>
      <c r="K193" s="13">
        <f>Dataset[[#This Row],[Credit]]-Dataset[[#This Row],[Debit]]</f>
        <v>-5</v>
      </c>
    </row>
    <row r="194" spans="1:11" x14ac:dyDescent="0.3">
      <c r="A194" s="1">
        <v>44316</v>
      </c>
      <c r="B194" s="12" t="s">
        <v>14</v>
      </c>
      <c r="C194" s="13">
        <v>5</v>
      </c>
      <c r="E194" t="s">
        <v>15</v>
      </c>
      <c r="F194" t="s">
        <v>16</v>
      </c>
      <c r="G194" t="s">
        <v>17</v>
      </c>
      <c r="H194" s="12" t="str">
        <f>TEXT(Dataset[[#This Row],[Date]],"MMM")</f>
        <v>Apr</v>
      </c>
      <c r="I194" s="14">
        <f>MONTH(Dataset[[#This Row],[Date]])</f>
        <v>4</v>
      </c>
      <c r="J194" s="12" t="str">
        <f>TEXT(Dataset[[#This Row],[Date]],"ddd")</f>
        <v>Fri</v>
      </c>
      <c r="K194" s="13">
        <f>Dataset[[#This Row],[Credit]]-Dataset[[#This Row],[Debit]]</f>
        <v>-5</v>
      </c>
    </row>
    <row r="195" spans="1:11" x14ac:dyDescent="0.3">
      <c r="A195" s="1">
        <v>44318</v>
      </c>
      <c r="B195" s="12" t="s">
        <v>14</v>
      </c>
      <c r="C195" s="13">
        <v>5</v>
      </c>
      <c r="E195" t="s">
        <v>15</v>
      </c>
      <c r="F195" t="s">
        <v>16</v>
      </c>
      <c r="G195" t="s">
        <v>17</v>
      </c>
      <c r="H195" s="12" t="str">
        <f>TEXT(Dataset[[#This Row],[Date]],"MMM")</f>
        <v>May</v>
      </c>
      <c r="I195" s="14">
        <f>MONTH(Dataset[[#This Row],[Date]])</f>
        <v>5</v>
      </c>
      <c r="J195" s="12" t="str">
        <f>TEXT(Dataset[[#This Row],[Date]],"ddd")</f>
        <v>Sun</v>
      </c>
      <c r="K195" s="13">
        <f>Dataset[[#This Row],[Credit]]-Dataset[[#This Row],[Debit]]</f>
        <v>-5</v>
      </c>
    </row>
    <row r="196" spans="1:11" x14ac:dyDescent="0.3">
      <c r="A196" s="1">
        <v>44319</v>
      </c>
      <c r="B196" s="12" t="s">
        <v>10</v>
      </c>
      <c r="D196" s="13">
        <v>5000</v>
      </c>
      <c r="E196" t="s">
        <v>11</v>
      </c>
      <c r="F196" t="s">
        <v>12</v>
      </c>
      <c r="G196" t="s">
        <v>13</v>
      </c>
      <c r="H196" s="12" t="str">
        <f>TEXT(Dataset[[#This Row],[Date]],"MMM")</f>
        <v>May</v>
      </c>
      <c r="I196" s="14">
        <f>MONTH(Dataset[[#This Row],[Date]])</f>
        <v>5</v>
      </c>
      <c r="J196" s="12" t="str">
        <f>TEXT(Dataset[[#This Row],[Date]],"ddd")</f>
        <v>Mon</v>
      </c>
      <c r="K196" s="13">
        <f>Dataset[[#This Row],[Credit]]-Dataset[[#This Row],[Debit]]</f>
        <v>5000</v>
      </c>
    </row>
    <row r="197" spans="1:11" x14ac:dyDescent="0.3">
      <c r="A197" s="1">
        <v>44319</v>
      </c>
      <c r="B197" s="12" t="s">
        <v>18</v>
      </c>
      <c r="C197" s="13">
        <v>900</v>
      </c>
      <c r="E197" t="s">
        <v>19</v>
      </c>
      <c r="F197" t="s">
        <v>20</v>
      </c>
      <c r="G197" t="s">
        <v>17</v>
      </c>
      <c r="H197" s="12" t="str">
        <f>TEXT(Dataset[[#This Row],[Date]],"MMM")</f>
        <v>May</v>
      </c>
      <c r="I197" s="14">
        <f>MONTH(Dataset[[#This Row],[Date]])</f>
        <v>5</v>
      </c>
      <c r="J197" s="12" t="str">
        <f>TEXT(Dataset[[#This Row],[Date]],"ddd")</f>
        <v>Mon</v>
      </c>
      <c r="K197" s="13">
        <f>Dataset[[#This Row],[Credit]]-Dataset[[#This Row],[Debit]]</f>
        <v>-900</v>
      </c>
    </row>
    <row r="198" spans="1:11" x14ac:dyDescent="0.3">
      <c r="A198" s="1">
        <v>44319</v>
      </c>
      <c r="B198" s="12" t="s">
        <v>21</v>
      </c>
      <c r="C198" s="13">
        <v>150</v>
      </c>
      <c r="E198" t="s">
        <v>22</v>
      </c>
      <c r="F198" t="s">
        <v>23</v>
      </c>
      <c r="G198" t="s">
        <v>17</v>
      </c>
      <c r="H198" s="12" t="str">
        <f>TEXT(Dataset[[#This Row],[Date]],"MMM")</f>
        <v>May</v>
      </c>
      <c r="I198" s="14">
        <f>MONTH(Dataset[[#This Row],[Date]])</f>
        <v>5</v>
      </c>
      <c r="J198" s="12" t="str">
        <f>TEXT(Dataset[[#This Row],[Date]],"ddd")</f>
        <v>Mon</v>
      </c>
      <c r="K198" s="13">
        <f>Dataset[[#This Row],[Credit]]-Dataset[[#This Row],[Debit]]</f>
        <v>-150</v>
      </c>
    </row>
    <row r="199" spans="1:11" x14ac:dyDescent="0.3">
      <c r="A199" s="1">
        <v>44319</v>
      </c>
      <c r="B199" s="12" t="s">
        <v>14</v>
      </c>
      <c r="C199" s="13">
        <v>5</v>
      </c>
      <c r="E199" t="s">
        <v>15</v>
      </c>
      <c r="F199" t="s">
        <v>16</v>
      </c>
      <c r="G199" t="s">
        <v>17</v>
      </c>
      <c r="H199" s="12" t="str">
        <f>TEXT(Dataset[[#This Row],[Date]],"MMM")</f>
        <v>May</v>
      </c>
      <c r="I199" s="14">
        <f>MONTH(Dataset[[#This Row],[Date]])</f>
        <v>5</v>
      </c>
      <c r="J199" s="12" t="str">
        <f>TEXT(Dataset[[#This Row],[Date]],"ddd")</f>
        <v>Mon</v>
      </c>
      <c r="K199" s="13">
        <f>Dataset[[#This Row],[Credit]]-Dataset[[#This Row],[Debit]]</f>
        <v>-5</v>
      </c>
    </row>
    <row r="200" spans="1:11" x14ac:dyDescent="0.3">
      <c r="A200" s="1">
        <v>44320</v>
      </c>
      <c r="B200" s="12" t="s">
        <v>14</v>
      </c>
      <c r="C200" s="13">
        <v>5</v>
      </c>
      <c r="E200" t="s">
        <v>15</v>
      </c>
      <c r="F200" t="s">
        <v>16</v>
      </c>
      <c r="G200" t="s">
        <v>17</v>
      </c>
      <c r="H200" s="12" t="str">
        <f>TEXT(Dataset[[#This Row],[Date]],"MMM")</f>
        <v>May</v>
      </c>
      <c r="I200" s="14">
        <f>MONTH(Dataset[[#This Row],[Date]])</f>
        <v>5</v>
      </c>
      <c r="J200" s="12" t="str">
        <f>TEXT(Dataset[[#This Row],[Date]],"ddd")</f>
        <v>Tue</v>
      </c>
      <c r="K200" s="13">
        <f>Dataset[[#This Row],[Credit]]-Dataset[[#This Row],[Debit]]</f>
        <v>-5</v>
      </c>
    </row>
    <row r="201" spans="1:11" x14ac:dyDescent="0.3">
      <c r="A201" s="1">
        <v>44321</v>
      </c>
      <c r="B201" s="12" t="s">
        <v>14</v>
      </c>
      <c r="C201" s="13">
        <v>5</v>
      </c>
      <c r="E201" t="s">
        <v>15</v>
      </c>
      <c r="F201" t="s">
        <v>16</v>
      </c>
      <c r="G201" t="s">
        <v>17</v>
      </c>
      <c r="H201" s="12" t="str">
        <f>TEXT(Dataset[[#This Row],[Date]],"MMM")</f>
        <v>May</v>
      </c>
      <c r="I201" s="14">
        <f>MONTH(Dataset[[#This Row],[Date]])</f>
        <v>5</v>
      </c>
      <c r="J201" s="12" t="str">
        <f>TEXT(Dataset[[#This Row],[Date]],"ddd")</f>
        <v>Wed</v>
      </c>
      <c r="K201" s="13">
        <f>Dataset[[#This Row],[Credit]]-Dataset[[#This Row],[Debit]]</f>
        <v>-5</v>
      </c>
    </row>
    <row r="202" spans="1:11" x14ac:dyDescent="0.3">
      <c r="A202" s="1">
        <v>44322</v>
      </c>
      <c r="B202" s="12" t="s">
        <v>14</v>
      </c>
      <c r="C202" s="13">
        <v>5</v>
      </c>
      <c r="E202" t="s">
        <v>15</v>
      </c>
      <c r="F202" t="s">
        <v>16</v>
      </c>
      <c r="G202" t="s">
        <v>17</v>
      </c>
      <c r="H202" s="12" t="str">
        <f>TEXT(Dataset[[#This Row],[Date]],"MMM")</f>
        <v>May</v>
      </c>
      <c r="I202" s="14">
        <f>MONTH(Dataset[[#This Row],[Date]])</f>
        <v>5</v>
      </c>
      <c r="J202" s="12" t="str">
        <f>TEXT(Dataset[[#This Row],[Date]],"ddd")</f>
        <v>Thu</v>
      </c>
      <c r="K202" s="13">
        <f>Dataset[[#This Row],[Credit]]-Dataset[[#This Row],[Debit]]</f>
        <v>-5</v>
      </c>
    </row>
    <row r="203" spans="1:11" x14ac:dyDescent="0.3">
      <c r="A203" s="1">
        <v>44322</v>
      </c>
      <c r="B203" s="12" t="s">
        <v>24</v>
      </c>
      <c r="C203" s="13">
        <v>170</v>
      </c>
      <c r="E203" t="s">
        <v>25</v>
      </c>
      <c r="F203" t="s">
        <v>20</v>
      </c>
      <c r="G203" t="s">
        <v>17</v>
      </c>
      <c r="H203" s="12" t="str">
        <f>TEXT(Dataset[[#This Row],[Date]],"MMM")</f>
        <v>May</v>
      </c>
      <c r="I203" s="14">
        <f>MONTH(Dataset[[#This Row],[Date]])</f>
        <v>5</v>
      </c>
      <c r="J203" s="12" t="str">
        <f>TEXT(Dataset[[#This Row],[Date]],"ddd")</f>
        <v>Thu</v>
      </c>
      <c r="K203" s="13">
        <f>Dataset[[#This Row],[Credit]]-Dataset[[#This Row],[Debit]]</f>
        <v>-170</v>
      </c>
    </row>
    <row r="204" spans="1:11" x14ac:dyDescent="0.3">
      <c r="A204" s="1">
        <v>44325</v>
      </c>
      <c r="B204" s="12" t="s">
        <v>26</v>
      </c>
      <c r="C204" s="13">
        <v>54.1</v>
      </c>
      <c r="E204" t="s">
        <v>27</v>
      </c>
      <c r="F204" t="s">
        <v>20</v>
      </c>
      <c r="G204" t="s">
        <v>17</v>
      </c>
      <c r="H204" s="12" t="str">
        <f>TEXT(Dataset[[#This Row],[Date]],"MMM")</f>
        <v>May</v>
      </c>
      <c r="I204" s="14">
        <f>MONTH(Dataset[[#This Row],[Date]])</f>
        <v>5</v>
      </c>
      <c r="J204" s="12" t="str">
        <f>TEXT(Dataset[[#This Row],[Date]],"ddd")</f>
        <v>Sun</v>
      </c>
      <c r="K204" s="13">
        <f>Dataset[[#This Row],[Credit]]-Dataset[[#This Row],[Debit]]</f>
        <v>-54.1</v>
      </c>
    </row>
    <row r="205" spans="1:11" x14ac:dyDescent="0.3">
      <c r="A205" s="1">
        <v>44325</v>
      </c>
      <c r="B205" s="12" t="s">
        <v>14</v>
      </c>
      <c r="C205" s="13">
        <v>5</v>
      </c>
      <c r="E205" t="s">
        <v>15</v>
      </c>
      <c r="F205" t="s">
        <v>16</v>
      </c>
      <c r="G205" t="s">
        <v>17</v>
      </c>
      <c r="H205" s="12" t="str">
        <f>TEXT(Dataset[[#This Row],[Date]],"MMM")</f>
        <v>May</v>
      </c>
      <c r="I205" s="14">
        <f>MONTH(Dataset[[#This Row],[Date]])</f>
        <v>5</v>
      </c>
      <c r="J205" s="12" t="str">
        <f>TEXT(Dataset[[#This Row],[Date]],"ddd")</f>
        <v>Sun</v>
      </c>
      <c r="K205" s="13">
        <f>Dataset[[#This Row],[Credit]]-Dataset[[#This Row],[Debit]]</f>
        <v>-5</v>
      </c>
    </row>
    <row r="206" spans="1:11" x14ac:dyDescent="0.3">
      <c r="A206" s="1">
        <v>44326</v>
      </c>
      <c r="B206" s="12" t="s">
        <v>14</v>
      </c>
      <c r="C206" s="13">
        <v>5</v>
      </c>
      <c r="E206" t="s">
        <v>15</v>
      </c>
      <c r="F206" t="s">
        <v>16</v>
      </c>
      <c r="G206" t="s">
        <v>17</v>
      </c>
      <c r="H206" s="12" t="str">
        <f>TEXT(Dataset[[#This Row],[Date]],"MMM")</f>
        <v>May</v>
      </c>
      <c r="I206" s="14">
        <f>MONTH(Dataset[[#This Row],[Date]])</f>
        <v>5</v>
      </c>
      <c r="J206" s="12" t="str">
        <f>TEXT(Dataset[[#This Row],[Date]],"ddd")</f>
        <v>Mon</v>
      </c>
      <c r="K206" s="13">
        <f>Dataset[[#This Row],[Credit]]-Dataset[[#This Row],[Debit]]</f>
        <v>-5</v>
      </c>
    </row>
    <row r="207" spans="1:11" x14ac:dyDescent="0.3">
      <c r="A207" s="1">
        <v>44327</v>
      </c>
      <c r="B207" s="12" t="s">
        <v>28</v>
      </c>
      <c r="C207" s="13">
        <v>81</v>
      </c>
      <c r="E207" t="s">
        <v>51</v>
      </c>
      <c r="F207" t="s">
        <v>23</v>
      </c>
      <c r="G207" t="s">
        <v>17</v>
      </c>
      <c r="H207" s="12" t="str">
        <f>TEXT(Dataset[[#This Row],[Date]],"MMM")</f>
        <v>May</v>
      </c>
      <c r="I207" s="14">
        <f>MONTH(Dataset[[#This Row],[Date]])</f>
        <v>5</v>
      </c>
      <c r="J207" s="12" t="str">
        <f>TEXT(Dataset[[#This Row],[Date]],"ddd")</f>
        <v>Tue</v>
      </c>
      <c r="K207" s="13">
        <f>Dataset[[#This Row],[Credit]]-Dataset[[#This Row],[Debit]]</f>
        <v>-81</v>
      </c>
    </row>
    <row r="208" spans="1:11" x14ac:dyDescent="0.3">
      <c r="A208" s="1">
        <v>44327</v>
      </c>
      <c r="B208" s="12" t="s">
        <v>14</v>
      </c>
      <c r="C208" s="13">
        <v>5</v>
      </c>
      <c r="E208" t="s">
        <v>15</v>
      </c>
      <c r="F208" t="s">
        <v>16</v>
      </c>
      <c r="G208" t="s">
        <v>17</v>
      </c>
      <c r="H208" s="12" t="str">
        <f>TEXT(Dataset[[#This Row],[Date]],"MMM")</f>
        <v>May</v>
      </c>
      <c r="I208" s="14">
        <f>MONTH(Dataset[[#This Row],[Date]])</f>
        <v>5</v>
      </c>
      <c r="J208" s="12" t="str">
        <f>TEXT(Dataset[[#This Row],[Date]],"ddd")</f>
        <v>Tue</v>
      </c>
      <c r="K208" s="13">
        <f>Dataset[[#This Row],[Credit]]-Dataset[[#This Row],[Debit]]</f>
        <v>-5</v>
      </c>
    </row>
    <row r="209" spans="1:11" x14ac:dyDescent="0.3">
      <c r="A209" s="1">
        <v>44328</v>
      </c>
      <c r="B209" s="12" t="s">
        <v>14</v>
      </c>
      <c r="C209" s="13">
        <v>5</v>
      </c>
      <c r="E209" t="s">
        <v>15</v>
      </c>
      <c r="F209" t="s">
        <v>16</v>
      </c>
      <c r="G209" t="s">
        <v>17</v>
      </c>
      <c r="H209" s="12" t="str">
        <f>TEXT(Dataset[[#This Row],[Date]],"MMM")</f>
        <v>May</v>
      </c>
      <c r="I209" s="14">
        <f>MONTH(Dataset[[#This Row],[Date]])</f>
        <v>5</v>
      </c>
      <c r="J209" s="12" t="str">
        <f>TEXT(Dataset[[#This Row],[Date]],"ddd")</f>
        <v>Wed</v>
      </c>
      <c r="K209" s="13">
        <f>Dataset[[#This Row],[Credit]]-Dataset[[#This Row],[Debit]]</f>
        <v>-5</v>
      </c>
    </row>
    <row r="210" spans="1:11" x14ac:dyDescent="0.3">
      <c r="A210" s="1">
        <v>44329</v>
      </c>
      <c r="B210" s="12" t="s">
        <v>24</v>
      </c>
      <c r="C210" s="13">
        <v>139.1</v>
      </c>
      <c r="E210" t="s">
        <v>25</v>
      </c>
      <c r="F210" t="s">
        <v>20</v>
      </c>
      <c r="G210" t="s">
        <v>17</v>
      </c>
      <c r="H210" s="12" t="str">
        <f>TEXT(Dataset[[#This Row],[Date]],"MMM")</f>
        <v>May</v>
      </c>
      <c r="I210" s="14">
        <f>MONTH(Dataset[[#This Row],[Date]])</f>
        <v>5</v>
      </c>
      <c r="J210" s="12" t="str">
        <f>TEXT(Dataset[[#This Row],[Date]],"ddd")</f>
        <v>Thu</v>
      </c>
      <c r="K210" s="13">
        <f>Dataset[[#This Row],[Credit]]-Dataset[[#This Row],[Debit]]</f>
        <v>-139.1</v>
      </c>
    </row>
    <row r="211" spans="1:11" x14ac:dyDescent="0.3">
      <c r="A211" s="1">
        <v>44329</v>
      </c>
      <c r="B211" s="12" t="s">
        <v>14</v>
      </c>
      <c r="C211" s="13">
        <v>5</v>
      </c>
      <c r="E211" t="s">
        <v>15</v>
      </c>
      <c r="F211" t="s">
        <v>16</v>
      </c>
      <c r="G211" t="s">
        <v>17</v>
      </c>
      <c r="H211" s="12" t="str">
        <f>TEXT(Dataset[[#This Row],[Date]],"MMM")</f>
        <v>May</v>
      </c>
      <c r="I211" s="14">
        <f>MONTH(Dataset[[#This Row],[Date]])</f>
        <v>5</v>
      </c>
      <c r="J211" s="12" t="str">
        <f>TEXT(Dataset[[#This Row],[Date]],"ddd")</f>
        <v>Thu</v>
      </c>
      <c r="K211" s="13">
        <f>Dataset[[#This Row],[Credit]]-Dataset[[#This Row],[Debit]]</f>
        <v>-5</v>
      </c>
    </row>
    <row r="212" spans="1:11" x14ac:dyDescent="0.3">
      <c r="A212" s="1">
        <v>44330</v>
      </c>
      <c r="B212" s="12" t="s">
        <v>14</v>
      </c>
      <c r="C212" s="13">
        <v>5</v>
      </c>
      <c r="E212" t="s">
        <v>15</v>
      </c>
      <c r="F212" t="s">
        <v>16</v>
      </c>
      <c r="G212" t="s">
        <v>17</v>
      </c>
      <c r="H212" s="12" t="str">
        <f>TEXT(Dataset[[#This Row],[Date]],"MMM")</f>
        <v>May</v>
      </c>
      <c r="I212" s="14">
        <f>MONTH(Dataset[[#This Row],[Date]])</f>
        <v>5</v>
      </c>
      <c r="J212" s="12" t="str">
        <f>TEXT(Dataset[[#This Row],[Date]],"ddd")</f>
        <v>Fri</v>
      </c>
      <c r="K212" s="13">
        <f>Dataset[[#This Row],[Credit]]-Dataset[[#This Row],[Debit]]</f>
        <v>-5</v>
      </c>
    </row>
    <row r="213" spans="1:11" x14ac:dyDescent="0.3">
      <c r="A213" s="1">
        <v>44330</v>
      </c>
      <c r="B213" s="12" t="s">
        <v>29</v>
      </c>
      <c r="C213" s="13">
        <v>43.9</v>
      </c>
      <c r="E213" t="s">
        <v>30</v>
      </c>
      <c r="F213" t="s">
        <v>31</v>
      </c>
      <c r="G213" t="s">
        <v>17</v>
      </c>
      <c r="H213" s="12" t="str">
        <f>TEXT(Dataset[[#This Row],[Date]],"MMM")</f>
        <v>May</v>
      </c>
      <c r="I213" s="14">
        <f>MONTH(Dataset[[#This Row],[Date]])</f>
        <v>5</v>
      </c>
      <c r="J213" s="12" t="str">
        <f>TEXT(Dataset[[#This Row],[Date]],"ddd")</f>
        <v>Fri</v>
      </c>
      <c r="K213" s="13">
        <f>Dataset[[#This Row],[Credit]]-Dataset[[#This Row],[Debit]]</f>
        <v>-43.9</v>
      </c>
    </row>
    <row r="214" spans="1:11" x14ac:dyDescent="0.3">
      <c r="A214" s="1">
        <v>44330</v>
      </c>
      <c r="B214" s="12" t="s">
        <v>32</v>
      </c>
      <c r="C214" s="13">
        <v>101.80000000000001</v>
      </c>
      <c r="E214" t="s">
        <v>33</v>
      </c>
      <c r="F214" t="s">
        <v>31</v>
      </c>
      <c r="G214" t="s">
        <v>17</v>
      </c>
      <c r="H214" s="12" t="str">
        <f>TEXT(Dataset[[#This Row],[Date]],"MMM")</f>
        <v>May</v>
      </c>
      <c r="I214" s="14">
        <f>MONTH(Dataset[[#This Row],[Date]])</f>
        <v>5</v>
      </c>
      <c r="J214" s="12" t="str">
        <f>TEXT(Dataset[[#This Row],[Date]],"ddd")</f>
        <v>Fri</v>
      </c>
      <c r="K214" s="13">
        <f>Dataset[[#This Row],[Credit]]-Dataset[[#This Row],[Debit]]</f>
        <v>-101.80000000000001</v>
      </c>
    </row>
    <row r="215" spans="1:11" x14ac:dyDescent="0.3">
      <c r="A215" s="1">
        <v>44330</v>
      </c>
      <c r="B215" s="12" t="s">
        <v>34</v>
      </c>
      <c r="C215" s="13">
        <v>55.9</v>
      </c>
      <c r="E215" t="s">
        <v>35</v>
      </c>
      <c r="F215" t="s">
        <v>16</v>
      </c>
      <c r="G215" t="s">
        <v>17</v>
      </c>
      <c r="H215" s="12" t="str">
        <f>TEXT(Dataset[[#This Row],[Date]],"MMM")</f>
        <v>May</v>
      </c>
      <c r="I215" s="14">
        <f>MONTH(Dataset[[#This Row],[Date]])</f>
        <v>5</v>
      </c>
      <c r="J215" s="12" t="str">
        <f>TEXT(Dataset[[#This Row],[Date]],"ddd")</f>
        <v>Fri</v>
      </c>
      <c r="K215" s="13">
        <f>Dataset[[#This Row],[Credit]]-Dataset[[#This Row],[Debit]]</f>
        <v>-55.9</v>
      </c>
    </row>
    <row r="216" spans="1:11" x14ac:dyDescent="0.3">
      <c r="A216" s="1">
        <v>44331</v>
      </c>
      <c r="B216" s="12" t="s">
        <v>36</v>
      </c>
      <c r="C216" s="13">
        <v>32</v>
      </c>
      <c r="E216" t="s">
        <v>37</v>
      </c>
      <c r="F216" t="s">
        <v>23</v>
      </c>
      <c r="G216" t="s">
        <v>17</v>
      </c>
      <c r="H216" s="12" t="str">
        <f>TEXT(Dataset[[#This Row],[Date]],"MMM")</f>
        <v>May</v>
      </c>
      <c r="I216" s="14">
        <f>MONTH(Dataset[[#This Row],[Date]])</f>
        <v>5</v>
      </c>
      <c r="J216" s="12" t="str">
        <f>TEXT(Dataset[[#This Row],[Date]],"ddd")</f>
        <v>Sat</v>
      </c>
      <c r="K216" s="13">
        <f>Dataset[[#This Row],[Credit]]-Dataset[[#This Row],[Debit]]</f>
        <v>-32</v>
      </c>
    </row>
    <row r="217" spans="1:11" x14ac:dyDescent="0.3">
      <c r="A217" s="1">
        <v>44332</v>
      </c>
      <c r="B217" s="12" t="s">
        <v>38</v>
      </c>
      <c r="D217" s="13">
        <v>1000</v>
      </c>
      <c r="E217" t="s">
        <v>39</v>
      </c>
      <c r="F217" t="s">
        <v>40</v>
      </c>
      <c r="G217" t="s">
        <v>13</v>
      </c>
      <c r="H217" s="12" t="str">
        <f>TEXT(Dataset[[#This Row],[Date]],"MMM")</f>
        <v>May</v>
      </c>
      <c r="I217" s="14">
        <f>MONTH(Dataset[[#This Row],[Date]])</f>
        <v>5</v>
      </c>
      <c r="J217" s="12" t="str">
        <f>TEXT(Dataset[[#This Row],[Date]],"ddd")</f>
        <v>Sun</v>
      </c>
      <c r="K217" s="13">
        <f>Dataset[[#This Row],[Credit]]-Dataset[[#This Row],[Debit]]</f>
        <v>1000</v>
      </c>
    </row>
    <row r="218" spans="1:11" x14ac:dyDescent="0.3">
      <c r="A218" s="1">
        <v>44332</v>
      </c>
      <c r="B218" s="12" t="s">
        <v>14</v>
      </c>
      <c r="C218" s="13">
        <v>5</v>
      </c>
      <c r="E218" t="s">
        <v>15</v>
      </c>
      <c r="F218" t="s">
        <v>16</v>
      </c>
      <c r="G218" t="s">
        <v>17</v>
      </c>
      <c r="H218" s="12" t="str">
        <f>TEXT(Dataset[[#This Row],[Date]],"MMM")</f>
        <v>May</v>
      </c>
      <c r="I218" s="14">
        <f>MONTH(Dataset[[#This Row],[Date]])</f>
        <v>5</v>
      </c>
      <c r="J218" s="12" t="str">
        <f>TEXT(Dataset[[#This Row],[Date]],"ddd")</f>
        <v>Sun</v>
      </c>
      <c r="K218" s="13">
        <f>Dataset[[#This Row],[Credit]]-Dataset[[#This Row],[Debit]]</f>
        <v>-5</v>
      </c>
    </row>
    <row r="219" spans="1:11" x14ac:dyDescent="0.3">
      <c r="A219" s="1">
        <v>44333</v>
      </c>
      <c r="B219" s="12" t="s">
        <v>14</v>
      </c>
      <c r="C219" s="13">
        <v>5</v>
      </c>
      <c r="E219" t="s">
        <v>15</v>
      </c>
      <c r="F219" t="s">
        <v>16</v>
      </c>
      <c r="G219" t="s">
        <v>17</v>
      </c>
      <c r="H219" s="12" t="str">
        <f>TEXT(Dataset[[#This Row],[Date]],"MMM")</f>
        <v>May</v>
      </c>
      <c r="I219" s="14">
        <f>MONTH(Dataset[[#This Row],[Date]])</f>
        <v>5</v>
      </c>
      <c r="J219" s="12" t="str">
        <f>TEXT(Dataset[[#This Row],[Date]],"ddd")</f>
        <v>Mon</v>
      </c>
      <c r="K219" s="13">
        <f>Dataset[[#This Row],[Credit]]-Dataset[[#This Row],[Debit]]</f>
        <v>-5</v>
      </c>
    </row>
    <row r="220" spans="1:11" x14ac:dyDescent="0.3">
      <c r="A220" s="1">
        <v>44333</v>
      </c>
      <c r="B220" s="12" t="s">
        <v>55</v>
      </c>
      <c r="C220" s="13">
        <v>75</v>
      </c>
      <c r="E220" t="s">
        <v>56</v>
      </c>
      <c r="F220" t="s">
        <v>57</v>
      </c>
      <c r="G220" t="s">
        <v>17</v>
      </c>
      <c r="H220" s="12" t="str">
        <f>TEXT(Dataset[[#This Row],[Date]],"MMM")</f>
        <v>May</v>
      </c>
      <c r="I220" s="14">
        <f>MONTH(Dataset[[#This Row],[Date]])</f>
        <v>5</v>
      </c>
      <c r="J220" s="12" t="str">
        <f>TEXT(Dataset[[#This Row],[Date]],"ddd")</f>
        <v>Mon</v>
      </c>
      <c r="K220" s="13">
        <f>Dataset[[#This Row],[Credit]]-Dataset[[#This Row],[Debit]]</f>
        <v>-75</v>
      </c>
    </row>
    <row r="221" spans="1:11" x14ac:dyDescent="0.3">
      <c r="A221" s="1">
        <v>44333</v>
      </c>
      <c r="B221" s="12" t="s">
        <v>42</v>
      </c>
      <c r="C221" s="13">
        <v>40</v>
      </c>
      <c r="E221" t="s">
        <v>42</v>
      </c>
      <c r="F221" t="s">
        <v>20</v>
      </c>
      <c r="G221" t="s">
        <v>17</v>
      </c>
      <c r="H221" s="12" t="str">
        <f>TEXT(Dataset[[#This Row],[Date]],"MMM")</f>
        <v>May</v>
      </c>
      <c r="I221" s="14">
        <f>MONTH(Dataset[[#This Row],[Date]])</f>
        <v>5</v>
      </c>
      <c r="J221" s="12" t="str">
        <f>TEXT(Dataset[[#This Row],[Date]],"ddd")</f>
        <v>Mon</v>
      </c>
      <c r="K221" s="13">
        <f>Dataset[[#This Row],[Credit]]-Dataset[[#This Row],[Debit]]</f>
        <v>-40</v>
      </c>
    </row>
    <row r="222" spans="1:11" x14ac:dyDescent="0.3">
      <c r="A222" s="1">
        <v>44334</v>
      </c>
      <c r="B222" s="12" t="s">
        <v>43</v>
      </c>
      <c r="C222" s="13">
        <v>49</v>
      </c>
      <c r="E222" t="s">
        <v>44</v>
      </c>
      <c r="F222" t="s">
        <v>31</v>
      </c>
      <c r="G222" t="s">
        <v>17</v>
      </c>
      <c r="H222" s="12" t="str">
        <f>TEXT(Dataset[[#This Row],[Date]],"MMM")</f>
        <v>May</v>
      </c>
      <c r="I222" s="14">
        <f>MONTH(Dataset[[#This Row],[Date]])</f>
        <v>5</v>
      </c>
      <c r="J222" s="12" t="str">
        <f>TEXT(Dataset[[#This Row],[Date]],"ddd")</f>
        <v>Tue</v>
      </c>
      <c r="K222" s="13">
        <f>Dataset[[#This Row],[Credit]]-Dataset[[#This Row],[Debit]]</f>
        <v>-49</v>
      </c>
    </row>
    <row r="223" spans="1:11" x14ac:dyDescent="0.3">
      <c r="A223" s="1">
        <v>44334</v>
      </c>
      <c r="B223" s="12" t="s">
        <v>45</v>
      </c>
      <c r="C223" s="13">
        <v>35</v>
      </c>
      <c r="E223" t="s">
        <v>30</v>
      </c>
      <c r="F223" t="s">
        <v>31</v>
      </c>
      <c r="G223" t="s">
        <v>17</v>
      </c>
      <c r="H223" s="12" t="str">
        <f>TEXT(Dataset[[#This Row],[Date]],"MMM")</f>
        <v>May</v>
      </c>
      <c r="I223" s="14">
        <f>MONTH(Dataset[[#This Row],[Date]])</f>
        <v>5</v>
      </c>
      <c r="J223" s="12" t="str">
        <f>TEXT(Dataset[[#This Row],[Date]],"ddd")</f>
        <v>Tue</v>
      </c>
      <c r="K223" s="13">
        <f>Dataset[[#This Row],[Credit]]-Dataset[[#This Row],[Debit]]</f>
        <v>-35</v>
      </c>
    </row>
    <row r="224" spans="1:11" x14ac:dyDescent="0.3">
      <c r="A224" s="1">
        <v>44334</v>
      </c>
      <c r="B224" s="12" t="s">
        <v>14</v>
      </c>
      <c r="C224" s="13">
        <v>5</v>
      </c>
      <c r="E224" t="s">
        <v>15</v>
      </c>
      <c r="F224" t="s">
        <v>16</v>
      </c>
      <c r="G224" t="s">
        <v>17</v>
      </c>
      <c r="H224" s="12" t="str">
        <f>TEXT(Dataset[[#This Row],[Date]],"MMM")</f>
        <v>May</v>
      </c>
      <c r="I224" s="14">
        <f>MONTH(Dataset[[#This Row],[Date]])</f>
        <v>5</v>
      </c>
      <c r="J224" s="12" t="str">
        <f>TEXT(Dataset[[#This Row],[Date]],"ddd")</f>
        <v>Tue</v>
      </c>
      <c r="K224" s="13">
        <f>Dataset[[#This Row],[Credit]]-Dataset[[#This Row],[Debit]]</f>
        <v>-5</v>
      </c>
    </row>
    <row r="225" spans="1:11" x14ac:dyDescent="0.3">
      <c r="A225" s="1">
        <v>44335</v>
      </c>
      <c r="B225" s="12" t="s">
        <v>14</v>
      </c>
      <c r="C225" s="13">
        <v>5</v>
      </c>
      <c r="E225" t="s">
        <v>15</v>
      </c>
      <c r="F225" t="s">
        <v>16</v>
      </c>
      <c r="G225" t="s">
        <v>17</v>
      </c>
      <c r="H225" s="12" t="str">
        <f>TEXT(Dataset[[#This Row],[Date]],"MMM")</f>
        <v>May</v>
      </c>
      <c r="I225" s="14">
        <f>MONTH(Dataset[[#This Row],[Date]])</f>
        <v>5</v>
      </c>
      <c r="J225" s="12" t="str">
        <f>TEXT(Dataset[[#This Row],[Date]],"ddd")</f>
        <v>Wed</v>
      </c>
      <c r="K225" s="13">
        <f>Dataset[[#This Row],[Credit]]-Dataset[[#This Row],[Debit]]</f>
        <v>-5</v>
      </c>
    </row>
    <row r="226" spans="1:11" x14ac:dyDescent="0.3">
      <c r="A226" s="1">
        <v>44336</v>
      </c>
      <c r="B226" s="12" t="s">
        <v>14</v>
      </c>
      <c r="C226" s="13">
        <v>5</v>
      </c>
      <c r="E226" t="s">
        <v>15</v>
      </c>
      <c r="F226" t="s">
        <v>16</v>
      </c>
      <c r="G226" t="s">
        <v>17</v>
      </c>
      <c r="H226" s="12" t="str">
        <f>TEXT(Dataset[[#This Row],[Date]],"MMM")</f>
        <v>May</v>
      </c>
      <c r="I226" s="14">
        <f>MONTH(Dataset[[#This Row],[Date]])</f>
        <v>5</v>
      </c>
      <c r="J226" s="12" t="str">
        <f>TEXT(Dataset[[#This Row],[Date]],"ddd")</f>
        <v>Thu</v>
      </c>
      <c r="K226" s="13">
        <f>Dataset[[#This Row],[Credit]]-Dataset[[#This Row],[Debit]]</f>
        <v>-5</v>
      </c>
    </row>
    <row r="227" spans="1:11" x14ac:dyDescent="0.3">
      <c r="A227" s="1">
        <v>44336</v>
      </c>
      <c r="B227" s="12" t="s">
        <v>24</v>
      </c>
      <c r="C227" s="13">
        <v>174</v>
      </c>
      <c r="E227" t="s">
        <v>25</v>
      </c>
      <c r="F227" t="s">
        <v>20</v>
      </c>
      <c r="G227" t="s">
        <v>17</v>
      </c>
      <c r="H227" s="12" t="str">
        <f>TEXT(Dataset[[#This Row],[Date]],"MMM")</f>
        <v>May</v>
      </c>
      <c r="I227" s="14">
        <f>MONTH(Dataset[[#This Row],[Date]])</f>
        <v>5</v>
      </c>
      <c r="J227" s="12" t="str">
        <f>TEXT(Dataset[[#This Row],[Date]],"ddd")</f>
        <v>Thu</v>
      </c>
      <c r="K227" s="13">
        <f>Dataset[[#This Row],[Credit]]-Dataset[[#This Row],[Debit]]</f>
        <v>-174</v>
      </c>
    </row>
    <row r="228" spans="1:11" x14ac:dyDescent="0.3">
      <c r="A228" s="1">
        <v>44337</v>
      </c>
      <c r="B228" s="12" t="s">
        <v>46</v>
      </c>
      <c r="C228" s="13">
        <v>41.1</v>
      </c>
      <c r="E228" t="s">
        <v>35</v>
      </c>
      <c r="F228" t="s">
        <v>16</v>
      </c>
      <c r="G228" t="s">
        <v>17</v>
      </c>
      <c r="H228" s="12" t="str">
        <f>TEXT(Dataset[[#This Row],[Date]],"MMM")</f>
        <v>May</v>
      </c>
      <c r="I228" s="14">
        <f>MONTH(Dataset[[#This Row],[Date]])</f>
        <v>5</v>
      </c>
      <c r="J228" s="12" t="str">
        <f>TEXT(Dataset[[#This Row],[Date]],"ddd")</f>
        <v>Fri</v>
      </c>
      <c r="K228" s="13">
        <f>Dataset[[#This Row],[Credit]]-Dataset[[#This Row],[Debit]]</f>
        <v>-41.1</v>
      </c>
    </row>
    <row r="229" spans="1:11" x14ac:dyDescent="0.3">
      <c r="A229" s="1">
        <v>44338</v>
      </c>
      <c r="B229" s="12" t="s">
        <v>47</v>
      </c>
      <c r="C229" s="13">
        <v>16.2</v>
      </c>
      <c r="E229" t="s">
        <v>35</v>
      </c>
      <c r="F229" t="s">
        <v>16</v>
      </c>
      <c r="G229" t="s">
        <v>17</v>
      </c>
      <c r="H229" s="12" t="str">
        <f>TEXT(Dataset[[#This Row],[Date]],"MMM")</f>
        <v>May</v>
      </c>
      <c r="I229" s="14">
        <f>MONTH(Dataset[[#This Row],[Date]])</f>
        <v>5</v>
      </c>
      <c r="J229" s="12" t="str">
        <f>TEXT(Dataset[[#This Row],[Date]],"ddd")</f>
        <v>Sat</v>
      </c>
      <c r="K229" s="13">
        <f>Dataset[[#This Row],[Credit]]-Dataset[[#This Row],[Debit]]</f>
        <v>-16.2</v>
      </c>
    </row>
    <row r="230" spans="1:11" x14ac:dyDescent="0.3">
      <c r="A230" s="1">
        <v>44339</v>
      </c>
      <c r="B230" s="12" t="s">
        <v>48</v>
      </c>
      <c r="C230" s="13">
        <v>55</v>
      </c>
      <c r="E230" t="s">
        <v>49</v>
      </c>
      <c r="F230" t="s">
        <v>50</v>
      </c>
      <c r="G230" t="s">
        <v>17</v>
      </c>
      <c r="H230" s="12" t="str">
        <f>TEXT(Dataset[[#This Row],[Date]],"MMM")</f>
        <v>May</v>
      </c>
      <c r="I230" s="14">
        <f>MONTH(Dataset[[#This Row],[Date]])</f>
        <v>5</v>
      </c>
      <c r="J230" s="12" t="str">
        <f>TEXT(Dataset[[#This Row],[Date]],"ddd")</f>
        <v>Sun</v>
      </c>
      <c r="K230" s="13">
        <f>Dataset[[#This Row],[Credit]]-Dataset[[#This Row],[Debit]]</f>
        <v>-55</v>
      </c>
    </row>
    <row r="231" spans="1:11" x14ac:dyDescent="0.3">
      <c r="A231" s="1">
        <v>44339</v>
      </c>
      <c r="B231" s="12" t="s">
        <v>28</v>
      </c>
      <c r="C231" s="13">
        <v>67</v>
      </c>
      <c r="E231" t="s">
        <v>51</v>
      </c>
      <c r="F231" t="s">
        <v>23</v>
      </c>
      <c r="G231" t="s">
        <v>17</v>
      </c>
      <c r="H231" s="12" t="str">
        <f>TEXT(Dataset[[#This Row],[Date]],"MMM")</f>
        <v>May</v>
      </c>
      <c r="I231" s="14">
        <f>MONTH(Dataset[[#This Row],[Date]])</f>
        <v>5</v>
      </c>
      <c r="J231" s="12" t="str">
        <f>TEXT(Dataset[[#This Row],[Date]],"ddd")</f>
        <v>Sun</v>
      </c>
      <c r="K231" s="13">
        <f>Dataset[[#This Row],[Credit]]-Dataset[[#This Row],[Debit]]</f>
        <v>-67</v>
      </c>
    </row>
    <row r="232" spans="1:11" x14ac:dyDescent="0.3">
      <c r="A232" s="1">
        <v>44339</v>
      </c>
      <c r="B232" s="12" t="s">
        <v>14</v>
      </c>
      <c r="C232" s="13">
        <v>5</v>
      </c>
      <c r="E232" t="s">
        <v>15</v>
      </c>
      <c r="F232" t="s">
        <v>16</v>
      </c>
      <c r="G232" t="s">
        <v>17</v>
      </c>
      <c r="H232" s="12" t="str">
        <f>TEXT(Dataset[[#This Row],[Date]],"MMM")</f>
        <v>May</v>
      </c>
      <c r="I232" s="14">
        <f>MONTH(Dataset[[#This Row],[Date]])</f>
        <v>5</v>
      </c>
      <c r="J232" s="12" t="str">
        <f>TEXT(Dataset[[#This Row],[Date]],"ddd")</f>
        <v>Sun</v>
      </c>
      <c r="K232" s="13">
        <f>Dataset[[#This Row],[Credit]]-Dataset[[#This Row],[Debit]]</f>
        <v>-5</v>
      </c>
    </row>
    <row r="233" spans="1:11" x14ac:dyDescent="0.3">
      <c r="A233" s="1">
        <v>44340</v>
      </c>
      <c r="B233" s="12" t="s">
        <v>14</v>
      </c>
      <c r="C233" s="13">
        <v>5</v>
      </c>
      <c r="E233" t="s">
        <v>15</v>
      </c>
      <c r="F233" t="s">
        <v>16</v>
      </c>
      <c r="G233" t="s">
        <v>17</v>
      </c>
      <c r="H233" s="12" t="str">
        <f>TEXT(Dataset[[#This Row],[Date]],"MMM")</f>
        <v>May</v>
      </c>
      <c r="I233" s="14">
        <f>MONTH(Dataset[[#This Row],[Date]])</f>
        <v>5</v>
      </c>
      <c r="J233" s="12" t="str">
        <f>TEXT(Dataset[[#This Row],[Date]],"ddd")</f>
        <v>Mon</v>
      </c>
      <c r="K233" s="13">
        <f>Dataset[[#This Row],[Credit]]-Dataset[[#This Row],[Debit]]</f>
        <v>-5</v>
      </c>
    </row>
    <row r="234" spans="1:11" x14ac:dyDescent="0.3">
      <c r="A234" s="1">
        <v>44341</v>
      </c>
      <c r="B234" s="12" t="s">
        <v>14</v>
      </c>
      <c r="C234" s="13">
        <v>5</v>
      </c>
      <c r="E234" t="s">
        <v>15</v>
      </c>
      <c r="F234" t="s">
        <v>16</v>
      </c>
      <c r="G234" t="s">
        <v>17</v>
      </c>
      <c r="H234" s="12" t="str">
        <f>TEXT(Dataset[[#This Row],[Date]],"MMM")</f>
        <v>May</v>
      </c>
      <c r="I234" s="14">
        <f>MONTH(Dataset[[#This Row],[Date]])</f>
        <v>5</v>
      </c>
      <c r="J234" s="12" t="str">
        <f>TEXT(Dataset[[#This Row],[Date]],"ddd")</f>
        <v>Tue</v>
      </c>
      <c r="K234" s="13">
        <f>Dataset[[#This Row],[Credit]]-Dataset[[#This Row],[Debit]]</f>
        <v>-5</v>
      </c>
    </row>
    <row r="235" spans="1:11" x14ac:dyDescent="0.3">
      <c r="A235" s="1">
        <v>44342</v>
      </c>
      <c r="B235" s="12" t="s">
        <v>14</v>
      </c>
      <c r="C235" s="13">
        <v>5</v>
      </c>
      <c r="E235" t="s">
        <v>15</v>
      </c>
      <c r="F235" t="s">
        <v>16</v>
      </c>
      <c r="G235" t="s">
        <v>17</v>
      </c>
      <c r="H235" s="12" t="str">
        <f>TEXT(Dataset[[#This Row],[Date]],"MMM")</f>
        <v>May</v>
      </c>
      <c r="I235" s="14">
        <f>MONTH(Dataset[[#This Row],[Date]])</f>
        <v>5</v>
      </c>
      <c r="J235" s="12" t="str">
        <f>TEXT(Dataset[[#This Row],[Date]],"ddd")</f>
        <v>Wed</v>
      </c>
      <c r="K235" s="13">
        <f>Dataset[[#This Row],[Credit]]-Dataset[[#This Row],[Debit]]</f>
        <v>-5</v>
      </c>
    </row>
    <row r="236" spans="1:11" x14ac:dyDescent="0.3">
      <c r="A236" s="1">
        <v>44343</v>
      </c>
      <c r="B236" s="12" t="s">
        <v>14</v>
      </c>
      <c r="C236" s="13">
        <v>5</v>
      </c>
      <c r="E236" t="s">
        <v>15</v>
      </c>
      <c r="F236" t="s">
        <v>16</v>
      </c>
      <c r="G236" t="s">
        <v>17</v>
      </c>
      <c r="H236" s="12" t="str">
        <f>TEXT(Dataset[[#This Row],[Date]],"MMM")</f>
        <v>May</v>
      </c>
      <c r="I236" s="14">
        <f>MONTH(Dataset[[#This Row],[Date]])</f>
        <v>5</v>
      </c>
      <c r="J236" s="12" t="str">
        <f>TEXT(Dataset[[#This Row],[Date]],"ddd")</f>
        <v>Thu</v>
      </c>
      <c r="K236" s="13">
        <f>Dataset[[#This Row],[Credit]]-Dataset[[#This Row],[Debit]]</f>
        <v>-5</v>
      </c>
    </row>
    <row r="237" spans="1:11" x14ac:dyDescent="0.3">
      <c r="A237" s="1">
        <v>44343</v>
      </c>
      <c r="B237" s="12" t="s">
        <v>24</v>
      </c>
      <c r="C237" s="13">
        <v>165.8</v>
      </c>
      <c r="E237" t="s">
        <v>25</v>
      </c>
      <c r="F237" t="s">
        <v>20</v>
      </c>
      <c r="G237" t="s">
        <v>17</v>
      </c>
      <c r="H237" s="12" t="str">
        <f>TEXT(Dataset[[#This Row],[Date]],"MMM")</f>
        <v>May</v>
      </c>
      <c r="I237" s="14">
        <f>MONTH(Dataset[[#This Row],[Date]])</f>
        <v>5</v>
      </c>
      <c r="J237" s="12" t="str">
        <f>TEXT(Dataset[[#This Row],[Date]],"ddd")</f>
        <v>Thu</v>
      </c>
      <c r="K237" s="13">
        <f>Dataset[[#This Row],[Credit]]-Dataset[[#This Row],[Debit]]</f>
        <v>-165.8</v>
      </c>
    </row>
    <row r="238" spans="1:11" x14ac:dyDescent="0.3">
      <c r="A238" s="1">
        <v>44344</v>
      </c>
      <c r="B238" s="12" t="s">
        <v>52</v>
      </c>
      <c r="C238" s="13">
        <v>128.80000000000001</v>
      </c>
      <c r="E238" t="s">
        <v>33</v>
      </c>
      <c r="F238" t="s">
        <v>31</v>
      </c>
      <c r="G238" t="s">
        <v>17</v>
      </c>
      <c r="H238" s="12" t="str">
        <f>TEXT(Dataset[[#This Row],[Date]],"MMM")</f>
        <v>May</v>
      </c>
      <c r="I238" s="14">
        <f>MONTH(Dataset[[#This Row],[Date]])</f>
        <v>5</v>
      </c>
      <c r="J238" s="12" t="str">
        <f>TEXT(Dataset[[#This Row],[Date]],"ddd")</f>
        <v>Fri</v>
      </c>
      <c r="K238" s="13">
        <f>Dataset[[#This Row],[Credit]]-Dataset[[#This Row],[Debit]]</f>
        <v>-128.80000000000001</v>
      </c>
    </row>
    <row r="239" spans="1:11" x14ac:dyDescent="0.3">
      <c r="A239" s="1">
        <v>44344</v>
      </c>
      <c r="B239" s="12" t="s">
        <v>61</v>
      </c>
      <c r="C239" s="13">
        <v>235</v>
      </c>
      <c r="E239" t="s">
        <v>62</v>
      </c>
      <c r="F239" t="s">
        <v>31</v>
      </c>
      <c r="G239" t="s">
        <v>17</v>
      </c>
      <c r="H239" s="12" t="str">
        <f>TEXT(Dataset[[#This Row],[Date]],"MMM")</f>
        <v>May</v>
      </c>
      <c r="I239" s="14">
        <f>MONTH(Dataset[[#This Row],[Date]])</f>
        <v>5</v>
      </c>
      <c r="J239" s="12" t="str">
        <f>TEXT(Dataset[[#This Row],[Date]],"ddd")</f>
        <v>Fri</v>
      </c>
      <c r="K239" s="13">
        <f>Dataset[[#This Row],[Credit]]-Dataset[[#This Row],[Debit]]</f>
        <v>-235</v>
      </c>
    </row>
    <row r="240" spans="1:11" x14ac:dyDescent="0.3">
      <c r="A240" s="1">
        <v>44345</v>
      </c>
      <c r="B240" s="12" t="s">
        <v>32</v>
      </c>
      <c r="C240" s="13">
        <v>149.19999999999999</v>
      </c>
      <c r="E240" t="s">
        <v>33</v>
      </c>
      <c r="F240" t="s">
        <v>31</v>
      </c>
      <c r="G240" t="s">
        <v>17</v>
      </c>
      <c r="H240" s="12" t="str">
        <f>TEXT(Dataset[[#This Row],[Date]],"MMM")</f>
        <v>May</v>
      </c>
      <c r="I240" s="14">
        <f>MONTH(Dataset[[#This Row],[Date]])</f>
        <v>5</v>
      </c>
      <c r="J240" s="12" t="str">
        <f>TEXT(Dataset[[#This Row],[Date]],"ddd")</f>
        <v>Sat</v>
      </c>
      <c r="K240" s="13">
        <f>Dataset[[#This Row],[Credit]]-Dataset[[#This Row],[Debit]]</f>
        <v>-149.19999999999999</v>
      </c>
    </row>
    <row r="241" spans="1:11" x14ac:dyDescent="0.3">
      <c r="A241" s="1">
        <v>44345</v>
      </c>
      <c r="B241" s="12" t="s">
        <v>36</v>
      </c>
      <c r="C241" s="13">
        <v>27.200000000000003</v>
      </c>
      <c r="E241" t="s">
        <v>37</v>
      </c>
      <c r="F241" t="s">
        <v>23</v>
      </c>
      <c r="G241" t="s">
        <v>17</v>
      </c>
      <c r="H241" s="12" t="str">
        <f>TEXT(Dataset[[#This Row],[Date]],"MMM")</f>
        <v>May</v>
      </c>
      <c r="I241" s="14">
        <f>MONTH(Dataset[[#This Row],[Date]])</f>
        <v>5</v>
      </c>
      <c r="J241" s="12" t="str">
        <f>TEXT(Dataset[[#This Row],[Date]],"ddd")</f>
        <v>Sat</v>
      </c>
      <c r="K241" s="13">
        <f>Dataset[[#This Row],[Credit]]-Dataset[[#This Row],[Debit]]</f>
        <v>-27.200000000000003</v>
      </c>
    </row>
    <row r="242" spans="1:11" x14ac:dyDescent="0.3">
      <c r="A242" s="1">
        <v>44347</v>
      </c>
      <c r="B242" s="12" t="s">
        <v>59</v>
      </c>
      <c r="C242" s="13">
        <v>15</v>
      </c>
      <c r="E242" t="s">
        <v>35</v>
      </c>
      <c r="F242" t="s">
        <v>16</v>
      </c>
      <c r="G242" t="s">
        <v>17</v>
      </c>
      <c r="H242" s="12" t="str">
        <f>TEXT(Dataset[[#This Row],[Date]],"MMM")</f>
        <v>May</v>
      </c>
      <c r="I242" s="14">
        <f>MONTH(Dataset[[#This Row],[Date]])</f>
        <v>5</v>
      </c>
      <c r="J242" s="12" t="str">
        <f>TEXT(Dataset[[#This Row],[Date]],"ddd")</f>
        <v>Mon</v>
      </c>
      <c r="K242" s="13">
        <f>Dataset[[#This Row],[Credit]]-Dataset[[#This Row],[Debit]]</f>
        <v>-15</v>
      </c>
    </row>
    <row r="243" spans="1:11" x14ac:dyDescent="0.3">
      <c r="A243" s="1">
        <v>44346</v>
      </c>
      <c r="B243" s="12" t="s">
        <v>14</v>
      </c>
      <c r="C243" s="13">
        <v>5</v>
      </c>
      <c r="E243" t="s">
        <v>15</v>
      </c>
      <c r="F243" t="s">
        <v>16</v>
      </c>
      <c r="G243" t="s">
        <v>17</v>
      </c>
      <c r="H243" s="12" t="str">
        <f>TEXT(Dataset[[#This Row],[Date]],"MMM")</f>
        <v>May</v>
      </c>
      <c r="I243" s="14">
        <f>MONTH(Dataset[[#This Row],[Date]])</f>
        <v>5</v>
      </c>
      <c r="J243" s="12" t="str">
        <f>TEXT(Dataset[[#This Row],[Date]],"ddd")</f>
        <v>Sun</v>
      </c>
      <c r="K243" s="13">
        <f>Dataset[[#This Row],[Credit]]-Dataset[[#This Row],[Debit]]</f>
        <v>-5</v>
      </c>
    </row>
    <row r="244" spans="1:11" x14ac:dyDescent="0.3">
      <c r="A244" s="1">
        <v>44347</v>
      </c>
      <c r="B244" s="12" t="s">
        <v>14</v>
      </c>
      <c r="C244" s="13">
        <v>5</v>
      </c>
      <c r="E244" t="s">
        <v>15</v>
      </c>
      <c r="F244" t="s">
        <v>16</v>
      </c>
      <c r="G244" t="s">
        <v>17</v>
      </c>
      <c r="H244" s="12" t="str">
        <f>TEXT(Dataset[[#This Row],[Date]],"MMM")</f>
        <v>May</v>
      </c>
      <c r="I244" s="14">
        <f>MONTH(Dataset[[#This Row],[Date]])</f>
        <v>5</v>
      </c>
      <c r="J244" s="12" t="str">
        <f>TEXT(Dataset[[#This Row],[Date]],"ddd")</f>
        <v>Mon</v>
      </c>
      <c r="K244" s="13">
        <f>Dataset[[#This Row],[Credit]]-Dataset[[#This Row],[Debit]]</f>
        <v>-5</v>
      </c>
    </row>
    <row r="245" spans="1:11" x14ac:dyDescent="0.3">
      <c r="A245" s="1">
        <v>44348</v>
      </c>
      <c r="B245" s="12" t="s">
        <v>10</v>
      </c>
      <c r="D245" s="13">
        <v>5000</v>
      </c>
      <c r="E245" t="s">
        <v>11</v>
      </c>
      <c r="F245" t="s">
        <v>12</v>
      </c>
      <c r="G245" t="s">
        <v>13</v>
      </c>
      <c r="H245" s="12" t="str">
        <f>TEXT(Dataset[[#This Row],[Date]],"MMM")</f>
        <v>Jun</v>
      </c>
      <c r="I245" s="14">
        <f>MONTH(Dataset[[#This Row],[Date]])</f>
        <v>6</v>
      </c>
      <c r="J245" s="12" t="str">
        <f>TEXT(Dataset[[#This Row],[Date]],"ddd")</f>
        <v>Tue</v>
      </c>
      <c r="K245" s="13">
        <f>Dataset[[#This Row],[Credit]]-Dataset[[#This Row],[Debit]]</f>
        <v>5000</v>
      </c>
    </row>
    <row r="246" spans="1:11" x14ac:dyDescent="0.3">
      <c r="A246" s="1">
        <v>44350</v>
      </c>
      <c r="B246" s="12" t="s">
        <v>14</v>
      </c>
      <c r="C246" s="13">
        <v>5</v>
      </c>
      <c r="E246" t="s">
        <v>15</v>
      </c>
      <c r="F246" t="s">
        <v>16</v>
      </c>
      <c r="G246" t="s">
        <v>17</v>
      </c>
      <c r="H246" s="12" t="str">
        <f>TEXT(Dataset[[#This Row],[Date]],"MMM")</f>
        <v>Jun</v>
      </c>
      <c r="I246" s="14">
        <f>MONTH(Dataset[[#This Row],[Date]])</f>
        <v>6</v>
      </c>
      <c r="J246" s="12" t="str">
        <f>TEXT(Dataset[[#This Row],[Date]],"ddd")</f>
        <v>Thu</v>
      </c>
      <c r="K246" s="13">
        <f>Dataset[[#This Row],[Credit]]-Dataset[[#This Row],[Debit]]</f>
        <v>-5</v>
      </c>
    </row>
    <row r="247" spans="1:11" x14ac:dyDescent="0.3">
      <c r="A247" s="1">
        <v>44350</v>
      </c>
      <c r="B247" s="12" t="s">
        <v>18</v>
      </c>
      <c r="C247" s="13">
        <v>900</v>
      </c>
      <c r="E247" t="s">
        <v>19</v>
      </c>
      <c r="F247" t="s">
        <v>20</v>
      </c>
      <c r="G247" t="s">
        <v>17</v>
      </c>
      <c r="H247" s="12" t="str">
        <f>TEXT(Dataset[[#This Row],[Date]],"MMM")</f>
        <v>Jun</v>
      </c>
      <c r="I247" s="14">
        <f>MONTH(Dataset[[#This Row],[Date]])</f>
        <v>6</v>
      </c>
      <c r="J247" s="12" t="str">
        <f>TEXT(Dataset[[#This Row],[Date]],"ddd")</f>
        <v>Thu</v>
      </c>
      <c r="K247" s="13">
        <f>Dataset[[#This Row],[Credit]]-Dataset[[#This Row],[Debit]]</f>
        <v>-900</v>
      </c>
    </row>
    <row r="248" spans="1:11" x14ac:dyDescent="0.3">
      <c r="A248" s="1">
        <v>44350</v>
      </c>
      <c r="B248" s="12" t="s">
        <v>21</v>
      </c>
      <c r="C248" s="13">
        <v>150</v>
      </c>
      <c r="E248" t="s">
        <v>22</v>
      </c>
      <c r="F248" t="s">
        <v>23</v>
      </c>
      <c r="G248" t="s">
        <v>17</v>
      </c>
      <c r="H248" s="12" t="str">
        <f>TEXT(Dataset[[#This Row],[Date]],"MMM")</f>
        <v>Jun</v>
      </c>
      <c r="I248" s="14">
        <f>MONTH(Dataset[[#This Row],[Date]])</f>
        <v>6</v>
      </c>
      <c r="J248" s="12" t="str">
        <f>TEXT(Dataset[[#This Row],[Date]],"ddd")</f>
        <v>Thu</v>
      </c>
      <c r="K248" s="13">
        <f>Dataset[[#This Row],[Credit]]-Dataset[[#This Row],[Debit]]</f>
        <v>-150</v>
      </c>
    </row>
    <row r="249" spans="1:11" x14ac:dyDescent="0.3">
      <c r="A249" s="1">
        <v>44350</v>
      </c>
      <c r="B249" s="12" t="s">
        <v>14</v>
      </c>
      <c r="C249" s="13">
        <v>5</v>
      </c>
      <c r="E249" t="s">
        <v>15</v>
      </c>
      <c r="F249" t="s">
        <v>16</v>
      </c>
      <c r="G249" t="s">
        <v>17</v>
      </c>
      <c r="H249" s="12" t="str">
        <f>TEXT(Dataset[[#This Row],[Date]],"MMM")</f>
        <v>Jun</v>
      </c>
      <c r="I249" s="14">
        <f>MONTH(Dataset[[#This Row],[Date]])</f>
        <v>6</v>
      </c>
      <c r="J249" s="12" t="str">
        <f>TEXT(Dataset[[#This Row],[Date]],"ddd")</f>
        <v>Thu</v>
      </c>
      <c r="K249" s="13">
        <f>Dataset[[#This Row],[Credit]]-Dataset[[#This Row],[Debit]]</f>
        <v>-5</v>
      </c>
    </row>
    <row r="250" spans="1:11" x14ac:dyDescent="0.3">
      <c r="A250" s="1">
        <v>44351</v>
      </c>
      <c r="B250" s="12" t="s">
        <v>14</v>
      </c>
      <c r="C250" s="13">
        <v>5</v>
      </c>
      <c r="E250" t="s">
        <v>15</v>
      </c>
      <c r="F250" t="s">
        <v>16</v>
      </c>
      <c r="G250" t="s">
        <v>17</v>
      </c>
      <c r="H250" s="12" t="str">
        <f>TEXT(Dataset[[#This Row],[Date]],"MMM")</f>
        <v>Jun</v>
      </c>
      <c r="I250" s="14">
        <f>MONTH(Dataset[[#This Row],[Date]])</f>
        <v>6</v>
      </c>
      <c r="J250" s="12" t="str">
        <f>TEXT(Dataset[[#This Row],[Date]],"ddd")</f>
        <v>Fri</v>
      </c>
      <c r="K250" s="13">
        <f>Dataset[[#This Row],[Credit]]-Dataset[[#This Row],[Debit]]</f>
        <v>-5</v>
      </c>
    </row>
    <row r="251" spans="1:11" x14ac:dyDescent="0.3">
      <c r="A251" s="1">
        <v>44352</v>
      </c>
      <c r="B251" s="12" t="s">
        <v>14</v>
      </c>
      <c r="C251" s="13">
        <v>5</v>
      </c>
      <c r="E251" t="s">
        <v>15</v>
      </c>
      <c r="F251" t="s">
        <v>16</v>
      </c>
      <c r="G251" t="s">
        <v>17</v>
      </c>
      <c r="H251" s="12" t="str">
        <f>TEXT(Dataset[[#This Row],[Date]],"MMM")</f>
        <v>Jun</v>
      </c>
      <c r="I251" s="14">
        <f>MONTH(Dataset[[#This Row],[Date]])</f>
        <v>6</v>
      </c>
      <c r="J251" s="12" t="str">
        <f>TEXT(Dataset[[#This Row],[Date]],"ddd")</f>
        <v>Sat</v>
      </c>
      <c r="K251" s="13">
        <f>Dataset[[#This Row],[Credit]]-Dataset[[#This Row],[Debit]]</f>
        <v>-5</v>
      </c>
    </row>
    <row r="252" spans="1:11" x14ac:dyDescent="0.3">
      <c r="A252" s="1">
        <v>44353</v>
      </c>
      <c r="B252" s="12" t="s">
        <v>14</v>
      </c>
      <c r="C252" s="13">
        <v>5</v>
      </c>
      <c r="E252" t="s">
        <v>15</v>
      </c>
      <c r="F252" t="s">
        <v>16</v>
      </c>
      <c r="G252" t="s">
        <v>17</v>
      </c>
      <c r="H252" s="12" t="str">
        <f>TEXT(Dataset[[#This Row],[Date]],"MMM")</f>
        <v>Jun</v>
      </c>
      <c r="I252" s="14">
        <f>MONTH(Dataset[[#This Row],[Date]])</f>
        <v>6</v>
      </c>
      <c r="J252" s="12" t="str">
        <f>TEXT(Dataset[[#This Row],[Date]],"ddd")</f>
        <v>Sun</v>
      </c>
      <c r="K252" s="13">
        <f>Dataset[[#This Row],[Credit]]-Dataset[[#This Row],[Debit]]</f>
        <v>-5</v>
      </c>
    </row>
    <row r="253" spans="1:11" x14ac:dyDescent="0.3">
      <c r="A253" s="1">
        <v>44353</v>
      </c>
      <c r="B253" s="12" t="s">
        <v>24</v>
      </c>
      <c r="C253" s="13">
        <v>119</v>
      </c>
      <c r="E253" t="s">
        <v>25</v>
      </c>
      <c r="F253" t="s">
        <v>20</v>
      </c>
      <c r="G253" t="s">
        <v>17</v>
      </c>
      <c r="H253" s="12" t="str">
        <f>TEXT(Dataset[[#This Row],[Date]],"MMM")</f>
        <v>Jun</v>
      </c>
      <c r="I253" s="14">
        <f>MONTH(Dataset[[#This Row],[Date]])</f>
        <v>6</v>
      </c>
      <c r="J253" s="12" t="str">
        <f>TEXT(Dataset[[#This Row],[Date]],"ddd")</f>
        <v>Sun</v>
      </c>
      <c r="K253" s="13">
        <f>Dataset[[#This Row],[Credit]]-Dataset[[#This Row],[Debit]]</f>
        <v>-119</v>
      </c>
    </row>
    <row r="254" spans="1:11" x14ac:dyDescent="0.3">
      <c r="A254" s="1">
        <v>44356</v>
      </c>
      <c r="B254" s="12" t="s">
        <v>26</v>
      </c>
      <c r="C254" s="13">
        <v>55</v>
      </c>
      <c r="E254" t="s">
        <v>27</v>
      </c>
      <c r="F254" t="s">
        <v>20</v>
      </c>
      <c r="G254" t="s">
        <v>17</v>
      </c>
      <c r="H254" s="12" t="str">
        <f>TEXT(Dataset[[#This Row],[Date]],"MMM")</f>
        <v>Jun</v>
      </c>
      <c r="I254" s="14">
        <f>MONTH(Dataset[[#This Row],[Date]])</f>
        <v>6</v>
      </c>
      <c r="J254" s="12" t="str">
        <f>TEXT(Dataset[[#This Row],[Date]],"ddd")</f>
        <v>Wed</v>
      </c>
      <c r="K254" s="13">
        <f>Dataset[[#This Row],[Credit]]-Dataset[[#This Row],[Debit]]</f>
        <v>-55</v>
      </c>
    </row>
    <row r="255" spans="1:11" x14ac:dyDescent="0.3">
      <c r="A255" s="1">
        <v>44356</v>
      </c>
      <c r="B255" s="12" t="s">
        <v>14</v>
      </c>
      <c r="C255" s="13">
        <v>5</v>
      </c>
      <c r="E255" t="s">
        <v>15</v>
      </c>
      <c r="F255" t="s">
        <v>16</v>
      </c>
      <c r="G255" t="s">
        <v>17</v>
      </c>
      <c r="H255" s="12" t="str">
        <f>TEXT(Dataset[[#This Row],[Date]],"MMM")</f>
        <v>Jun</v>
      </c>
      <c r="I255" s="14">
        <f>MONTH(Dataset[[#This Row],[Date]])</f>
        <v>6</v>
      </c>
      <c r="J255" s="12" t="str">
        <f>TEXT(Dataset[[#This Row],[Date]],"ddd")</f>
        <v>Wed</v>
      </c>
      <c r="K255" s="13">
        <f>Dataset[[#This Row],[Credit]]-Dataset[[#This Row],[Debit]]</f>
        <v>-5</v>
      </c>
    </row>
    <row r="256" spans="1:11" x14ac:dyDescent="0.3">
      <c r="A256" s="1">
        <v>44357</v>
      </c>
      <c r="B256" s="12" t="s">
        <v>14</v>
      </c>
      <c r="C256" s="13">
        <v>5</v>
      </c>
      <c r="E256" t="s">
        <v>15</v>
      </c>
      <c r="F256" t="s">
        <v>16</v>
      </c>
      <c r="G256" t="s">
        <v>17</v>
      </c>
      <c r="H256" s="12" t="str">
        <f>TEXT(Dataset[[#This Row],[Date]],"MMM")</f>
        <v>Jun</v>
      </c>
      <c r="I256" s="14">
        <f>MONTH(Dataset[[#This Row],[Date]])</f>
        <v>6</v>
      </c>
      <c r="J256" s="12" t="str">
        <f>TEXT(Dataset[[#This Row],[Date]],"ddd")</f>
        <v>Thu</v>
      </c>
      <c r="K256" s="13">
        <f>Dataset[[#This Row],[Credit]]-Dataset[[#This Row],[Debit]]</f>
        <v>-5</v>
      </c>
    </row>
    <row r="257" spans="1:11" x14ac:dyDescent="0.3">
      <c r="A257" s="1">
        <v>44358</v>
      </c>
      <c r="B257" s="12" t="s">
        <v>28</v>
      </c>
      <c r="C257" s="13">
        <v>82.1</v>
      </c>
      <c r="E257" t="s">
        <v>51</v>
      </c>
      <c r="F257" t="s">
        <v>23</v>
      </c>
      <c r="G257" t="s">
        <v>17</v>
      </c>
      <c r="H257" s="12" t="str">
        <f>TEXT(Dataset[[#This Row],[Date]],"MMM")</f>
        <v>Jun</v>
      </c>
      <c r="I257" s="14">
        <f>MONTH(Dataset[[#This Row],[Date]])</f>
        <v>6</v>
      </c>
      <c r="J257" s="12" t="str">
        <f>TEXT(Dataset[[#This Row],[Date]],"ddd")</f>
        <v>Fri</v>
      </c>
      <c r="K257" s="13">
        <f>Dataset[[#This Row],[Credit]]-Dataset[[#This Row],[Debit]]</f>
        <v>-82.1</v>
      </c>
    </row>
    <row r="258" spans="1:11" x14ac:dyDescent="0.3">
      <c r="A258" s="1">
        <v>44358</v>
      </c>
      <c r="B258" s="12" t="s">
        <v>14</v>
      </c>
      <c r="C258" s="13">
        <v>5</v>
      </c>
      <c r="E258" t="s">
        <v>15</v>
      </c>
      <c r="F258" t="s">
        <v>16</v>
      </c>
      <c r="G258" t="s">
        <v>17</v>
      </c>
      <c r="H258" s="12" t="str">
        <f>TEXT(Dataset[[#This Row],[Date]],"MMM")</f>
        <v>Jun</v>
      </c>
      <c r="I258" s="14">
        <f>MONTH(Dataset[[#This Row],[Date]])</f>
        <v>6</v>
      </c>
      <c r="J258" s="12" t="str">
        <f>TEXT(Dataset[[#This Row],[Date]],"ddd")</f>
        <v>Fri</v>
      </c>
      <c r="K258" s="13">
        <f>Dataset[[#This Row],[Credit]]-Dataset[[#This Row],[Debit]]</f>
        <v>-5</v>
      </c>
    </row>
    <row r="259" spans="1:11" x14ac:dyDescent="0.3">
      <c r="A259" s="1">
        <v>44359</v>
      </c>
      <c r="B259" s="12" t="s">
        <v>14</v>
      </c>
      <c r="C259" s="13">
        <v>5</v>
      </c>
      <c r="E259" t="s">
        <v>15</v>
      </c>
      <c r="F259" t="s">
        <v>16</v>
      </c>
      <c r="G259" t="s">
        <v>17</v>
      </c>
      <c r="H259" s="12" t="str">
        <f>TEXT(Dataset[[#This Row],[Date]],"MMM")</f>
        <v>Jun</v>
      </c>
      <c r="I259" s="14">
        <f>MONTH(Dataset[[#This Row],[Date]])</f>
        <v>6</v>
      </c>
      <c r="J259" s="12" t="str">
        <f>TEXT(Dataset[[#This Row],[Date]],"ddd")</f>
        <v>Sat</v>
      </c>
      <c r="K259" s="13">
        <f>Dataset[[#This Row],[Credit]]-Dataset[[#This Row],[Debit]]</f>
        <v>-5</v>
      </c>
    </row>
    <row r="260" spans="1:11" x14ac:dyDescent="0.3">
      <c r="A260" s="1">
        <v>44360</v>
      </c>
      <c r="B260" s="12" t="s">
        <v>24</v>
      </c>
      <c r="C260" s="13">
        <v>140.19999999999999</v>
      </c>
      <c r="E260" t="s">
        <v>25</v>
      </c>
      <c r="F260" t="s">
        <v>20</v>
      </c>
      <c r="G260" t="s">
        <v>17</v>
      </c>
      <c r="H260" s="12" t="str">
        <f>TEXT(Dataset[[#This Row],[Date]],"MMM")</f>
        <v>Jun</v>
      </c>
      <c r="I260" s="14">
        <f>MONTH(Dataset[[#This Row],[Date]])</f>
        <v>6</v>
      </c>
      <c r="J260" s="12" t="str">
        <f>TEXT(Dataset[[#This Row],[Date]],"ddd")</f>
        <v>Sun</v>
      </c>
      <c r="K260" s="13">
        <f>Dataset[[#This Row],[Credit]]-Dataset[[#This Row],[Debit]]</f>
        <v>-140.19999999999999</v>
      </c>
    </row>
    <row r="261" spans="1:11" x14ac:dyDescent="0.3">
      <c r="A261" s="1">
        <v>44360</v>
      </c>
      <c r="B261" s="12" t="s">
        <v>14</v>
      </c>
      <c r="C261" s="13">
        <v>5</v>
      </c>
      <c r="E261" t="s">
        <v>15</v>
      </c>
      <c r="F261" t="s">
        <v>16</v>
      </c>
      <c r="G261" t="s">
        <v>17</v>
      </c>
      <c r="H261" s="12" t="str">
        <f>TEXT(Dataset[[#This Row],[Date]],"MMM")</f>
        <v>Jun</v>
      </c>
      <c r="I261" s="14">
        <f>MONTH(Dataset[[#This Row],[Date]])</f>
        <v>6</v>
      </c>
      <c r="J261" s="12" t="str">
        <f>TEXT(Dataset[[#This Row],[Date]],"ddd")</f>
        <v>Sun</v>
      </c>
      <c r="K261" s="13">
        <f>Dataset[[#This Row],[Credit]]-Dataset[[#This Row],[Debit]]</f>
        <v>-5</v>
      </c>
    </row>
    <row r="262" spans="1:11" x14ac:dyDescent="0.3">
      <c r="A262" s="1">
        <v>44361</v>
      </c>
      <c r="B262" s="12" t="s">
        <v>14</v>
      </c>
      <c r="C262" s="13">
        <v>5</v>
      </c>
      <c r="E262" t="s">
        <v>15</v>
      </c>
      <c r="F262" t="s">
        <v>16</v>
      </c>
      <c r="G262" t="s">
        <v>17</v>
      </c>
      <c r="H262" s="12" t="str">
        <f>TEXT(Dataset[[#This Row],[Date]],"MMM")</f>
        <v>Jun</v>
      </c>
      <c r="I262" s="14">
        <f>MONTH(Dataset[[#This Row],[Date]])</f>
        <v>6</v>
      </c>
      <c r="J262" s="12" t="str">
        <f>TEXT(Dataset[[#This Row],[Date]],"ddd")</f>
        <v>Mon</v>
      </c>
      <c r="K262" s="13">
        <f>Dataset[[#This Row],[Credit]]-Dataset[[#This Row],[Debit]]</f>
        <v>-5</v>
      </c>
    </row>
    <row r="263" spans="1:11" x14ac:dyDescent="0.3">
      <c r="A263" s="1">
        <v>44361</v>
      </c>
      <c r="B263" s="12" t="s">
        <v>29</v>
      </c>
      <c r="C263" s="13">
        <v>44.9</v>
      </c>
      <c r="E263" t="s">
        <v>30</v>
      </c>
      <c r="F263" t="s">
        <v>31</v>
      </c>
      <c r="G263" t="s">
        <v>17</v>
      </c>
      <c r="H263" s="12" t="str">
        <f>TEXT(Dataset[[#This Row],[Date]],"MMM")</f>
        <v>Jun</v>
      </c>
      <c r="I263" s="14">
        <f>MONTH(Dataset[[#This Row],[Date]])</f>
        <v>6</v>
      </c>
      <c r="J263" s="12" t="str">
        <f>TEXT(Dataset[[#This Row],[Date]],"ddd")</f>
        <v>Mon</v>
      </c>
      <c r="K263" s="13">
        <f>Dataset[[#This Row],[Credit]]-Dataset[[#This Row],[Debit]]</f>
        <v>-44.9</v>
      </c>
    </row>
    <row r="264" spans="1:11" x14ac:dyDescent="0.3">
      <c r="A264" s="1">
        <v>44361</v>
      </c>
      <c r="B264" s="12" t="s">
        <v>32</v>
      </c>
      <c r="C264" s="13">
        <v>102.9</v>
      </c>
      <c r="E264" t="s">
        <v>33</v>
      </c>
      <c r="F264" t="s">
        <v>31</v>
      </c>
      <c r="G264" t="s">
        <v>17</v>
      </c>
      <c r="H264" s="12" t="str">
        <f>TEXT(Dataset[[#This Row],[Date]],"MMM")</f>
        <v>Jun</v>
      </c>
      <c r="I264" s="14">
        <f>MONTH(Dataset[[#This Row],[Date]])</f>
        <v>6</v>
      </c>
      <c r="J264" s="12" t="str">
        <f>TEXT(Dataset[[#This Row],[Date]],"ddd")</f>
        <v>Mon</v>
      </c>
      <c r="K264" s="13">
        <f>Dataset[[#This Row],[Credit]]-Dataset[[#This Row],[Debit]]</f>
        <v>-102.9</v>
      </c>
    </row>
    <row r="265" spans="1:11" x14ac:dyDescent="0.3">
      <c r="A265" s="1">
        <v>44361</v>
      </c>
      <c r="B265" s="12" t="s">
        <v>34</v>
      </c>
      <c r="C265" s="13">
        <v>56.9</v>
      </c>
      <c r="E265" t="s">
        <v>35</v>
      </c>
      <c r="F265" t="s">
        <v>16</v>
      </c>
      <c r="G265" t="s">
        <v>17</v>
      </c>
      <c r="H265" s="12" t="str">
        <f>TEXT(Dataset[[#This Row],[Date]],"MMM")</f>
        <v>Jun</v>
      </c>
      <c r="I265" s="14">
        <f>MONTH(Dataset[[#This Row],[Date]])</f>
        <v>6</v>
      </c>
      <c r="J265" s="12" t="str">
        <f>TEXT(Dataset[[#This Row],[Date]],"ddd")</f>
        <v>Mon</v>
      </c>
      <c r="K265" s="13">
        <f>Dataset[[#This Row],[Credit]]-Dataset[[#This Row],[Debit]]</f>
        <v>-56.9</v>
      </c>
    </row>
    <row r="266" spans="1:11" x14ac:dyDescent="0.3">
      <c r="A266" s="1">
        <v>44362</v>
      </c>
      <c r="B266" s="12" t="s">
        <v>36</v>
      </c>
      <c r="C266" s="13">
        <v>33.1</v>
      </c>
      <c r="E266" t="s">
        <v>37</v>
      </c>
      <c r="F266" t="s">
        <v>23</v>
      </c>
      <c r="G266" t="s">
        <v>17</v>
      </c>
      <c r="H266" s="12" t="str">
        <f>TEXT(Dataset[[#This Row],[Date]],"MMM")</f>
        <v>Jun</v>
      </c>
      <c r="I266" s="14">
        <f>MONTH(Dataset[[#This Row],[Date]])</f>
        <v>6</v>
      </c>
      <c r="J266" s="12" t="str">
        <f>TEXT(Dataset[[#This Row],[Date]],"ddd")</f>
        <v>Tue</v>
      </c>
      <c r="K266" s="13">
        <f>Dataset[[#This Row],[Credit]]-Dataset[[#This Row],[Debit]]</f>
        <v>-33.1</v>
      </c>
    </row>
    <row r="267" spans="1:11" x14ac:dyDescent="0.3">
      <c r="A267" s="1">
        <v>44363</v>
      </c>
      <c r="B267" s="12" t="s">
        <v>38</v>
      </c>
      <c r="D267" s="13">
        <v>100</v>
      </c>
      <c r="E267" t="s">
        <v>39</v>
      </c>
      <c r="F267" t="s">
        <v>40</v>
      </c>
      <c r="G267" t="s">
        <v>13</v>
      </c>
      <c r="H267" s="12" t="str">
        <f>TEXT(Dataset[[#This Row],[Date]],"MMM")</f>
        <v>Jun</v>
      </c>
      <c r="I267" s="14">
        <f>MONTH(Dataset[[#This Row],[Date]])</f>
        <v>6</v>
      </c>
      <c r="J267" s="12" t="str">
        <f>TEXT(Dataset[[#This Row],[Date]],"ddd")</f>
        <v>Wed</v>
      </c>
      <c r="K267" s="13">
        <f>Dataset[[#This Row],[Credit]]-Dataset[[#This Row],[Debit]]</f>
        <v>100</v>
      </c>
    </row>
    <row r="268" spans="1:11" x14ac:dyDescent="0.3">
      <c r="A268" s="1">
        <v>44363</v>
      </c>
      <c r="B268" s="12" t="s">
        <v>14</v>
      </c>
      <c r="C268" s="13">
        <v>5</v>
      </c>
      <c r="E268" t="s">
        <v>15</v>
      </c>
      <c r="F268" t="s">
        <v>16</v>
      </c>
      <c r="G268" t="s">
        <v>17</v>
      </c>
      <c r="H268" s="12" t="str">
        <f>TEXT(Dataset[[#This Row],[Date]],"MMM")</f>
        <v>Jun</v>
      </c>
      <c r="I268" s="14">
        <f>MONTH(Dataset[[#This Row],[Date]])</f>
        <v>6</v>
      </c>
      <c r="J268" s="12" t="str">
        <f>TEXT(Dataset[[#This Row],[Date]],"ddd")</f>
        <v>Wed</v>
      </c>
      <c r="K268" s="13">
        <f>Dataset[[#This Row],[Credit]]-Dataset[[#This Row],[Debit]]</f>
        <v>-5</v>
      </c>
    </row>
    <row r="269" spans="1:11" x14ac:dyDescent="0.3">
      <c r="A269" s="1">
        <v>44364</v>
      </c>
      <c r="B269" s="12" t="s">
        <v>14</v>
      </c>
      <c r="C269" s="13">
        <v>5</v>
      </c>
      <c r="E269" t="s">
        <v>15</v>
      </c>
      <c r="F269" t="s">
        <v>16</v>
      </c>
      <c r="G269" t="s">
        <v>17</v>
      </c>
      <c r="H269" s="12" t="str">
        <f>TEXT(Dataset[[#This Row],[Date]],"MMM")</f>
        <v>Jun</v>
      </c>
      <c r="I269" s="14">
        <f>MONTH(Dataset[[#This Row],[Date]])</f>
        <v>6</v>
      </c>
      <c r="J269" s="12" t="str">
        <f>TEXT(Dataset[[#This Row],[Date]],"ddd")</f>
        <v>Thu</v>
      </c>
      <c r="K269" s="13">
        <f>Dataset[[#This Row],[Credit]]-Dataset[[#This Row],[Debit]]</f>
        <v>-5</v>
      </c>
    </row>
    <row r="270" spans="1:11" x14ac:dyDescent="0.3">
      <c r="A270" s="1">
        <v>44364</v>
      </c>
      <c r="B270" s="12" t="s">
        <v>42</v>
      </c>
      <c r="C270" s="13">
        <v>40</v>
      </c>
      <c r="E270" t="s">
        <v>42</v>
      </c>
      <c r="F270" t="s">
        <v>20</v>
      </c>
      <c r="G270" t="s">
        <v>17</v>
      </c>
      <c r="H270" s="12" t="str">
        <f>TEXT(Dataset[[#This Row],[Date]],"MMM")</f>
        <v>Jun</v>
      </c>
      <c r="I270" s="14">
        <f>MONTH(Dataset[[#This Row],[Date]])</f>
        <v>6</v>
      </c>
      <c r="J270" s="12" t="str">
        <f>TEXT(Dataset[[#This Row],[Date]],"ddd")</f>
        <v>Thu</v>
      </c>
      <c r="K270" s="13">
        <f>Dataset[[#This Row],[Credit]]-Dataset[[#This Row],[Debit]]</f>
        <v>-40</v>
      </c>
    </row>
    <row r="271" spans="1:11" x14ac:dyDescent="0.3">
      <c r="A271" s="1">
        <v>44365</v>
      </c>
      <c r="B271" s="12" t="s">
        <v>43</v>
      </c>
      <c r="C271" s="13">
        <v>50.1</v>
      </c>
      <c r="E271" t="s">
        <v>44</v>
      </c>
      <c r="F271" t="s">
        <v>31</v>
      </c>
      <c r="G271" t="s">
        <v>17</v>
      </c>
      <c r="H271" s="12" t="str">
        <f>TEXT(Dataset[[#This Row],[Date]],"MMM")</f>
        <v>Jun</v>
      </c>
      <c r="I271" s="14">
        <f>MONTH(Dataset[[#This Row],[Date]])</f>
        <v>6</v>
      </c>
      <c r="J271" s="12" t="str">
        <f>TEXT(Dataset[[#This Row],[Date]],"ddd")</f>
        <v>Fri</v>
      </c>
      <c r="K271" s="13">
        <f>Dataset[[#This Row],[Credit]]-Dataset[[#This Row],[Debit]]</f>
        <v>-50.1</v>
      </c>
    </row>
    <row r="272" spans="1:11" x14ac:dyDescent="0.3">
      <c r="A272" s="1">
        <v>44365</v>
      </c>
      <c r="B272" s="12" t="s">
        <v>45</v>
      </c>
      <c r="C272" s="13">
        <v>35</v>
      </c>
      <c r="E272" t="s">
        <v>30</v>
      </c>
      <c r="F272" t="s">
        <v>31</v>
      </c>
      <c r="G272" t="s">
        <v>17</v>
      </c>
      <c r="H272" s="12" t="str">
        <f>TEXT(Dataset[[#This Row],[Date]],"MMM")</f>
        <v>Jun</v>
      </c>
      <c r="I272" s="14">
        <f>MONTH(Dataset[[#This Row],[Date]])</f>
        <v>6</v>
      </c>
      <c r="J272" s="12" t="str">
        <f>TEXT(Dataset[[#This Row],[Date]],"ddd")</f>
        <v>Fri</v>
      </c>
      <c r="K272" s="13">
        <f>Dataset[[#This Row],[Credit]]-Dataset[[#This Row],[Debit]]</f>
        <v>-35</v>
      </c>
    </row>
    <row r="273" spans="1:11" x14ac:dyDescent="0.3">
      <c r="A273" s="1">
        <v>44365</v>
      </c>
      <c r="B273" s="12" t="s">
        <v>14</v>
      </c>
      <c r="C273" s="13">
        <v>5</v>
      </c>
      <c r="E273" t="s">
        <v>15</v>
      </c>
      <c r="F273" t="s">
        <v>16</v>
      </c>
      <c r="G273" t="s">
        <v>17</v>
      </c>
      <c r="H273" s="12" t="str">
        <f>TEXT(Dataset[[#This Row],[Date]],"MMM")</f>
        <v>Jun</v>
      </c>
      <c r="I273" s="14">
        <f>MONTH(Dataset[[#This Row],[Date]])</f>
        <v>6</v>
      </c>
      <c r="J273" s="12" t="str">
        <f>TEXT(Dataset[[#This Row],[Date]],"ddd")</f>
        <v>Fri</v>
      </c>
      <c r="K273" s="13">
        <f>Dataset[[#This Row],[Credit]]-Dataset[[#This Row],[Debit]]</f>
        <v>-5</v>
      </c>
    </row>
    <row r="274" spans="1:11" x14ac:dyDescent="0.3">
      <c r="A274" s="1">
        <v>44366</v>
      </c>
      <c r="B274" s="12" t="s">
        <v>14</v>
      </c>
      <c r="C274" s="13">
        <v>5</v>
      </c>
      <c r="E274" t="s">
        <v>15</v>
      </c>
      <c r="F274" t="s">
        <v>16</v>
      </c>
      <c r="G274" t="s">
        <v>17</v>
      </c>
      <c r="H274" s="12" t="str">
        <f>TEXT(Dataset[[#This Row],[Date]],"MMM")</f>
        <v>Jun</v>
      </c>
      <c r="I274" s="14">
        <f>MONTH(Dataset[[#This Row],[Date]])</f>
        <v>6</v>
      </c>
      <c r="J274" s="12" t="str">
        <f>TEXT(Dataset[[#This Row],[Date]],"ddd")</f>
        <v>Sat</v>
      </c>
      <c r="K274" s="13">
        <f>Dataset[[#This Row],[Credit]]-Dataset[[#This Row],[Debit]]</f>
        <v>-5</v>
      </c>
    </row>
    <row r="275" spans="1:11" x14ac:dyDescent="0.3">
      <c r="A275" s="1">
        <v>44367</v>
      </c>
      <c r="B275" s="12" t="s">
        <v>14</v>
      </c>
      <c r="C275" s="13">
        <v>5</v>
      </c>
      <c r="E275" t="s">
        <v>15</v>
      </c>
      <c r="F275" t="s">
        <v>16</v>
      </c>
      <c r="G275" t="s">
        <v>17</v>
      </c>
      <c r="H275" s="12" t="str">
        <f>TEXT(Dataset[[#This Row],[Date]],"MMM")</f>
        <v>Jun</v>
      </c>
      <c r="I275" s="14">
        <f>MONTH(Dataset[[#This Row],[Date]])</f>
        <v>6</v>
      </c>
      <c r="J275" s="12" t="str">
        <f>TEXT(Dataset[[#This Row],[Date]],"ddd")</f>
        <v>Sun</v>
      </c>
      <c r="K275" s="13">
        <f>Dataset[[#This Row],[Credit]]-Dataset[[#This Row],[Debit]]</f>
        <v>-5</v>
      </c>
    </row>
    <row r="276" spans="1:11" x14ac:dyDescent="0.3">
      <c r="A276" s="1">
        <v>44367</v>
      </c>
      <c r="B276" s="12" t="s">
        <v>24</v>
      </c>
      <c r="C276" s="13">
        <v>234</v>
      </c>
      <c r="E276" t="s">
        <v>25</v>
      </c>
      <c r="F276" t="s">
        <v>20</v>
      </c>
      <c r="G276" t="s">
        <v>17</v>
      </c>
      <c r="H276" s="12" t="str">
        <f>TEXT(Dataset[[#This Row],[Date]],"MMM")</f>
        <v>Jun</v>
      </c>
      <c r="I276" s="14">
        <f>MONTH(Dataset[[#This Row],[Date]])</f>
        <v>6</v>
      </c>
      <c r="J276" s="12" t="str">
        <f>TEXT(Dataset[[#This Row],[Date]],"ddd")</f>
        <v>Sun</v>
      </c>
      <c r="K276" s="13">
        <f>Dataset[[#This Row],[Credit]]-Dataset[[#This Row],[Debit]]</f>
        <v>-234</v>
      </c>
    </row>
    <row r="277" spans="1:11" x14ac:dyDescent="0.3">
      <c r="A277" s="1">
        <v>44368</v>
      </c>
      <c r="B277" s="12" t="s">
        <v>46</v>
      </c>
      <c r="C277" s="13">
        <v>42.1</v>
      </c>
      <c r="E277" t="s">
        <v>35</v>
      </c>
      <c r="F277" t="s">
        <v>16</v>
      </c>
      <c r="G277" t="s">
        <v>17</v>
      </c>
      <c r="H277" s="12" t="str">
        <f>TEXT(Dataset[[#This Row],[Date]],"MMM")</f>
        <v>Jun</v>
      </c>
      <c r="I277" s="14">
        <f>MONTH(Dataset[[#This Row],[Date]])</f>
        <v>6</v>
      </c>
      <c r="J277" s="12" t="str">
        <f>TEXT(Dataset[[#This Row],[Date]],"ddd")</f>
        <v>Mon</v>
      </c>
      <c r="K277" s="13">
        <f>Dataset[[#This Row],[Credit]]-Dataset[[#This Row],[Debit]]</f>
        <v>-42.1</v>
      </c>
    </row>
    <row r="278" spans="1:11" x14ac:dyDescent="0.3">
      <c r="A278" s="1">
        <v>44369</v>
      </c>
      <c r="B278" s="12" t="s">
        <v>47</v>
      </c>
      <c r="C278" s="13">
        <v>17.099999999999998</v>
      </c>
      <c r="E278" t="s">
        <v>35</v>
      </c>
      <c r="F278" t="s">
        <v>16</v>
      </c>
      <c r="G278" t="s">
        <v>17</v>
      </c>
      <c r="H278" s="12" t="str">
        <f>TEXT(Dataset[[#This Row],[Date]],"MMM")</f>
        <v>Jun</v>
      </c>
      <c r="I278" s="14">
        <f>MONTH(Dataset[[#This Row],[Date]])</f>
        <v>6</v>
      </c>
      <c r="J278" s="12" t="str">
        <f>TEXT(Dataset[[#This Row],[Date]],"ddd")</f>
        <v>Tue</v>
      </c>
      <c r="K278" s="13">
        <f>Dataset[[#This Row],[Credit]]-Dataset[[#This Row],[Debit]]</f>
        <v>-17.099999999999998</v>
      </c>
    </row>
    <row r="279" spans="1:11" x14ac:dyDescent="0.3">
      <c r="A279" s="1">
        <v>44370</v>
      </c>
      <c r="B279" s="12" t="s">
        <v>48</v>
      </c>
      <c r="C279" s="13">
        <v>55</v>
      </c>
      <c r="E279" t="s">
        <v>49</v>
      </c>
      <c r="F279" t="s">
        <v>50</v>
      </c>
      <c r="G279" t="s">
        <v>17</v>
      </c>
      <c r="H279" s="12" t="str">
        <f>TEXT(Dataset[[#This Row],[Date]],"MMM")</f>
        <v>Jun</v>
      </c>
      <c r="I279" s="14">
        <f>MONTH(Dataset[[#This Row],[Date]])</f>
        <v>6</v>
      </c>
      <c r="J279" s="12" t="str">
        <f>TEXT(Dataset[[#This Row],[Date]],"ddd")</f>
        <v>Wed</v>
      </c>
      <c r="K279" s="13">
        <f>Dataset[[#This Row],[Credit]]-Dataset[[#This Row],[Debit]]</f>
        <v>-55</v>
      </c>
    </row>
    <row r="280" spans="1:11" x14ac:dyDescent="0.3">
      <c r="A280" s="1">
        <v>44370</v>
      </c>
      <c r="B280" s="12" t="s">
        <v>28</v>
      </c>
      <c r="C280" s="13">
        <v>67.900000000000006</v>
      </c>
      <c r="E280" t="s">
        <v>51</v>
      </c>
      <c r="F280" t="s">
        <v>23</v>
      </c>
      <c r="G280" t="s">
        <v>17</v>
      </c>
      <c r="H280" s="12" t="str">
        <f>TEXT(Dataset[[#This Row],[Date]],"MMM")</f>
        <v>Jun</v>
      </c>
      <c r="I280" s="14">
        <f>MONTH(Dataset[[#This Row],[Date]])</f>
        <v>6</v>
      </c>
      <c r="J280" s="12" t="str">
        <f>TEXT(Dataset[[#This Row],[Date]],"ddd")</f>
        <v>Wed</v>
      </c>
      <c r="K280" s="13">
        <f>Dataset[[#This Row],[Credit]]-Dataset[[#This Row],[Debit]]</f>
        <v>-67.900000000000006</v>
      </c>
    </row>
    <row r="281" spans="1:11" x14ac:dyDescent="0.3">
      <c r="A281" s="1">
        <v>44370</v>
      </c>
      <c r="B281" s="12" t="s">
        <v>14</v>
      </c>
      <c r="C281" s="13">
        <v>5</v>
      </c>
      <c r="E281" t="s">
        <v>15</v>
      </c>
      <c r="F281" t="s">
        <v>16</v>
      </c>
      <c r="G281" t="s">
        <v>17</v>
      </c>
      <c r="H281" s="12" t="str">
        <f>TEXT(Dataset[[#This Row],[Date]],"MMM")</f>
        <v>Jun</v>
      </c>
      <c r="I281" s="14">
        <f>MONTH(Dataset[[#This Row],[Date]])</f>
        <v>6</v>
      </c>
      <c r="J281" s="12" t="str">
        <f>TEXT(Dataset[[#This Row],[Date]],"ddd")</f>
        <v>Wed</v>
      </c>
      <c r="K281" s="13">
        <f>Dataset[[#This Row],[Credit]]-Dataset[[#This Row],[Debit]]</f>
        <v>-5</v>
      </c>
    </row>
    <row r="282" spans="1:11" x14ac:dyDescent="0.3">
      <c r="A282" s="1">
        <v>44371</v>
      </c>
      <c r="B282" s="12" t="s">
        <v>14</v>
      </c>
      <c r="C282" s="13">
        <v>5</v>
      </c>
      <c r="E282" t="s">
        <v>15</v>
      </c>
      <c r="F282" t="s">
        <v>16</v>
      </c>
      <c r="G282" t="s">
        <v>17</v>
      </c>
      <c r="H282" s="12" t="str">
        <f>TEXT(Dataset[[#This Row],[Date]],"MMM")</f>
        <v>Jun</v>
      </c>
      <c r="I282" s="14">
        <f>MONTH(Dataset[[#This Row],[Date]])</f>
        <v>6</v>
      </c>
      <c r="J282" s="12" t="str">
        <f>TEXT(Dataset[[#This Row],[Date]],"ddd")</f>
        <v>Thu</v>
      </c>
      <c r="K282" s="13">
        <f>Dataset[[#This Row],[Credit]]-Dataset[[#This Row],[Debit]]</f>
        <v>-5</v>
      </c>
    </row>
    <row r="283" spans="1:11" x14ac:dyDescent="0.3">
      <c r="A283" s="1">
        <v>44372</v>
      </c>
      <c r="B283" s="12" t="s">
        <v>14</v>
      </c>
      <c r="C283" s="13">
        <v>5</v>
      </c>
      <c r="E283" t="s">
        <v>15</v>
      </c>
      <c r="F283" t="s">
        <v>16</v>
      </c>
      <c r="G283" t="s">
        <v>17</v>
      </c>
      <c r="H283" s="12" t="str">
        <f>TEXT(Dataset[[#This Row],[Date]],"MMM")</f>
        <v>Jun</v>
      </c>
      <c r="I283" s="14">
        <f>MONTH(Dataset[[#This Row],[Date]])</f>
        <v>6</v>
      </c>
      <c r="J283" s="12" t="str">
        <f>TEXT(Dataset[[#This Row],[Date]],"ddd")</f>
        <v>Fri</v>
      </c>
      <c r="K283" s="13">
        <f>Dataset[[#This Row],[Credit]]-Dataset[[#This Row],[Debit]]</f>
        <v>-5</v>
      </c>
    </row>
    <row r="284" spans="1:11" x14ac:dyDescent="0.3">
      <c r="A284" s="1">
        <v>44373</v>
      </c>
      <c r="B284" s="12" t="s">
        <v>14</v>
      </c>
      <c r="C284" s="13">
        <v>5</v>
      </c>
      <c r="E284" t="s">
        <v>15</v>
      </c>
      <c r="F284" t="s">
        <v>16</v>
      </c>
      <c r="G284" t="s">
        <v>17</v>
      </c>
      <c r="H284" s="12" t="str">
        <f>TEXT(Dataset[[#This Row],[Date]],"MMM")</f>
        <v>Jun</v>
      </c>
      <c r="I284" s="14">
        <f>MONTH(Dataset[[#This Row],[Date]])</f>
        <v>6</v>
      </c>
      <c r="J284" s="12" t="str">
        <f>TEXT(Dataset[[#This Row],[Date]],"ddd")</f>
        <v>Sat</v>
      </c>
      <c r="K284" s="13">
        <f>Dataset[[#This Row],[Credit]]-Dataset[[#This Row],[Debit]]</f>
        <v>-5</v>
      </c>
    </row>
    <row r="285" spans="1:11" x14ac:dyDescent="0.3">
      <c r="A285" s="1">
        <v>44374</v>
      </c>
      <c r="B285" s="12" t="s">
        <v>14</v>
      </c>
      <c r="C285" s="13">
        <v>5</v>
      </c>
      <c r="E285" t="s">
        <v>15</v>
      </c>
      <c r="F285" t="s">
        <v>16</v>
      </c>
      <c r="G285" t="s">
        <v>17</v>
      </c>
      <c r="H285" s="12" t="str">
        <f>TEXT(Dataset[[#This Row],[Date]],"MMM")</f>
        <v>Jun</v>
      </c>
      <c r="I285" s="14">
        <f>MONTH(Dataset[[#This Row],[Date]])</f>
        <v>6</v>
      </c>
      <c r="J285" s="12" t="str">
        <f>TEXT(Dataset[[#This Row],[Date]],"ddd")</f>
        <v>Sun</v>
      </c>
      <c r="K285" s="13">
        <f>Dataset[[#This Row],[Credit]]-Dataset[[#This Row],[Debit]]</f>
        <v>-5</v>
      </c>
    </row>
    <row r="286" spans="1:11" x14ac:dyDescent="0.3">
      <c r="A286" s="1">
        <v>44374</v>
      </c>
      <c r="B286" s="12" t="s">
        <v>24</v>
      </c>
      <c r="C286" s="13">
        <v>166.9</v>
      </c>
      <c r="E286" t="s">
        <v>25</v>
      </c>
      <c r="F286" t="s">
        <v>20</v>
      </c>
      <c r="G286" t="s">
        <v>17</v>
      </c>
      <c r="H286" s="12" t="str">
        <f>TEXT(Dataset[[#This Row],[Date]],"MMM")</f>
        <v>Jun</v>
      </c>
      <c r="I286" s="14">
        <f>MONTH(Dataset[[#This Row],[Date]])</f>
        <v>6</v>
      </c>
      <c r="J286" s="12" t="str">
        <f>TEXT(Dataset[[#This Row],[Date]],"ddd")</f>
        <v>Sun</v>
      </c>
      <c r="K286" s="13">
        <f>Dataset[[#This Row],[Credit]]-Dataset[[#This Row],[Debit]]</f>
        <v>-166.9</v>
      </c>
    </row>
    <row r="287" spans="1:11" x14ac:dyDescent="0.3">
      <c r="A287" s="1">
        <v>44375</v>
      </c>
      <c r="B287" s="12" t="s">
        <v>52</v>
      </c>
      <c r="C287" s="13">
        <v>129.9</v>
      </c>
      <c r="E287" t="s">
        <v>33</v>
      </c>
      <c r="F287" t="s">
        <v>31</v>
      </c>
      <c r="G287" t="s">
        <v>17</v>
      </c>
      <c r="H287" s="12" t="str">
        <f>TEXT(Dataset[[#This Row],[Date]],"MMM")</f>
        <v>Jun</v>
      </c>
      <c r="I287" s="14">
        <f>MONTH(Dataset[[#This Row],[Date]])</f>
        <v>6</v>
      </c>
      <c r="J287" s="12" t="str">
        <f>TEXT(Dataset[[#This Row],[Date]],"ddd")</f>
        <v>Mon</v>
      </c>
      <c r="K287" s="13">
        <f>Dataset[[#This Row],[Credit]]-Dataset[[#This Row],[Debit]]</f>
        <v>-129.9</v>
      </c>
    </row>
    <row r="288" spans="1:11" x14ac:dyDescent="0.3">
      <c r="A288" s="1">
        <v>44375</v>
      </c>
      <c r="B288" s="12" t="s">
        <v>53</v>
      </c>
      <c r="C288" s="13">
        <v>180.29999999999998</v>
      </c>
      <c r="E288" t="s">
        <v>30</v>
      </c>
      <c r="F288" t="s">
        <v>31</v>
      </c>
      <c r="G288" t="s">
        <v>17</v>
      </c>
      <c r="H288" s="12" t="str">
        <f>TEXT(Dataset[[#This Row],[Date]],"MMM")</f>
        <v>Jun</v>
      </c>
      <c r="I288" s="14">
        <f>MONTH(Dataset[[#This Row],[Date]])</f>
        <v>6</v>
      </c>
      <c r="J288" s="12" t="str">
        <f>TEXT(Dataset[[#This Row],[Date]],"ddd")</f>
        <v>Mon</v>
      </c>
      <c r="K288" s="13">
        <f>Dataset[[#This Row],[Credit]]-Dataset[[#This Row],[Debit]]</f>
        <v>-180.29999999999998</v>
      </c>
    </row>
    <row r="289" spans="1:11" x14ac:dyDescent="0.3">
      <c r="A289" s="1">
        <v>44376</v>
      </c>
      <c r="B289" s="12" t="s">
        <v>32</v>
      </c>
      <c r="C289" s="13">
        <v>150.1</v>
      </c>
      <c r="E289" t="s">
        <v>33</v>
      </c>
      <c r="F289" t="s">
        <v>31</v>
      </c>
      <c r="G289" t="s">
        <v>17</v>
      </c>
      <c r="H289" s="12" t="str">
        <f>TEXT(Dataset[[#This Row],[Date]],"MMM")</f>
        <v>Jun</v>
      </c>
      <c r="I289" s="14">
        <f>MONTH(Dataset[[#This Row],[Date]])</f>
        <v>6</v>
      </c>
      <c r="J289" s="12" t="str">
        <f>TEXT(Dataset[[#This Row],[Date]],"ddd")</f>
        <v>Tue</v>
      </c>
      <c r="K289" s="13">
        <f>Dataset[[#This Row],[Credit]]-Dataset[[#This Row],[Debit]]</f>
        <v>-150.1</v>
      </c>
    </row>
    <row r="290" spans="1:11" x14ac:dyDescent="0.3">
      <c r="A290" s="1">
        <v>44376</v>
      </c>
      <c r="B290" s="12" t="s">
        <v>36</v>
      </c>
      <c r="C290" s="13">
        <v>28.200000000000003</v>
      </c>
      <c r="E290" t="s">
        <v>37</v>
      </c>
      <c r="F290" t="s">
        <v>23</v>
      </c>
      <c r="G290" t="s">
        <v>17</v>
      </c>
      <c r="H290" s="12" t="str">
        <f>TEXT(Dataset[[#This Row],[Date]],"MMM")</f>
        <v>Jun</v>
      </c>
      <c r="I290" s="14">
        <f>MONTH(Dataset[[#This Row],[Date]])</f>
        <v>6</v>
      </c>
      <c r="J290" s="12" t="str">
        <f>TEXT(Dataset[[#This Row],[Date]],"ddd")</f>
        <v>Tue</v>
      </c>
      <c r="K290" s="13">
        <f>Dataset[[#This Row],[Credit]]-Dataset[[#This Row],[Debit]]</f>
        <v>-28.200000000000003</v>
      </c>
    </row>
    <row r="291" spans="1:11" x14ac:dyDescent="0.3">
      <c r="A291" s="1">
        <v>44376</v>
      </c>
      <c r="B291" s="12" t="s">
        <v>59</v>
      </c>
      <c r="C291" s="13">
        <v>15</v>
      </c>
      <c r="E291" t="s">
        <v>35</v>
      </c>
      <c r="F291" t="s">
        <v>16</v>
      </c>
      <c r="G291" t="s">
        <v>17</v>
      </c>
      <c r="H291" s="12" t="str">
        <f>TEXT(Dataset[[#This Row],[Date]],"MMM")</f>
        <v>Jun</v>
      </c>
      <c r="I291" s="14">
        <f>MONTH(Dataset[[#This Row],[Date]])</f>
        <v>6</v>
      </c>
      <c r="J291" s="12" t="str">
        <f>TEXT(Dataset[[#This Row],[Date]],"ddd")</f>
        <v>Tue</v>
      </c>
      <c r="K291" s="13">
        <f>Dataset[[#This Row],[Credit]]-Dataset[[#This Row],[Debit]]</f>
        <v>-15</v>
      </c>
    </row>
    <row r="292" spans="1:11" x14ac:dyDescent="0.3">
      <c r="A292" s="1">
        <v>44377</v>
      </c>
      <c r="B292" s="12" t="s">
        <v>14</v>
      </c>
      <c r="C292" s="13">
        <v>5</v>
      </c>
      <c r="E292" t="s">
        <v>15</v>
      </c>
      <c r="F292" t="s">
        <v>16</v>
      </c>
      <c r="G292" t="s">
        <v>17</v>
      </c>
      <c r="H292" s="12" t="str">
        <f>TEXT(Dataset[[#This Row],[Date]],"MMM")</f>
        <v>Jun</v>
      </c>
      <c r="I292" s="14">
        <f>MONTH(Dataset[[#This Row],[Date]])</f>
        <v>6</v>
      </c>
      <c r="J292" s="12" t="str">
        <f>TEXT(Dataset[[#This Row],[Date]],"ddd")</f>
        <v>Wed</v>
      </c>
      <c r="K292" s="13">
        <f>Dataset[[#This Row],[Credit]]-Dataset[[#This Row],[Debit]]</f>
        <v>-5</v>
      </c>
    </row>
    <row r="293" spans="1:11" x14ac:dyDescent="0.3">
      <c r="A293" s="1">
        <v>44378</v>
      </c>
      <c r="B293" s="12" t="s">
        <v>14</v>
      </c>
      <c r="C293" s="13">
        <v>5</v>
      </c>
      <c r="E293" t="s">
        <v>15</v>
      </c>
      <c r="F293" t="s">
        <v>16</v>
      </c>
      <c r="G293" t="s">
        <v>17</v>
      </c>
      <c r="H293" s="12" t="str">
        <f>TEXT(Dataset[[#This Row],[Date]],"MMM")</f>
        <v>Jul</v>
      </c>
      <c r="I293" s="14">
        <f>MONTH(Dataset[[#This Row],[Date]])</f>
        <v>7</v>
      </c>
      <c r="J293" s="12" t="str">
        <f>TEXT(Dataset[[#This Row],[Date]],"ddd")</f>
        <v>Thu</v>
      </c>
      <c r="K293" s="13">
        <f>Dataset[[#This Row],[Credit]]-Dataset[[#This Row],[Debit]]</f>
        <v>-5</v>
      </c>
    </row>
    <row r="294" spans="1:11" x14ac:dyDescent="0.3">
      <c r="A294" s="1">
        <v>44379</v>
      </c>
      <c r="B294" s="12" t="s">
        <v>10</v>
      </c>
      <c r="D294" s="13">
        <v>5000</v>
      </c>
      <c r="E294" t="s">
        <v>11</v>
      </c>
      <c r="F294" t="s">
        <v>12</v>
      </c>
      <c r="G294" t="s">
        <v>13</v>
      </c>
      <c r="H294" s="12" t="str">
        <f>TEXT(Dataset[[#This Row],[Date]],"MMM")</f>
        <v>Jul</v>
      </c>
      <c r="I294" s="14">
        <f>MONTH(Dataset[[#This Row],[Date]])</f>
        <v>7</v>
      </c>
      <c r="J294" s="12" t="str">
        <f>TEXT(Dataset[[#This Row],[Date]],"ddd")</f>
        <v>Fri</v>
      </c>
      <c r="K294" s="13">
        <f>Dataset[[#This Row],[Credit]]-Dataset[[#This Row],[Debit]]</f>
        <v>5000</v>
      </c>
    </row>
    <row r="295" spans="1:11" x14ac:dyDescent="0.3">
      <c r="A295" s="1">
        <v>44380</v>
      </c>
      <c r="B295" s="12" t="s">
        <v>14</v>
      </c>
      <c r="C295" s="13">
        <v>5</v>
      </c>
      <c r="E295" t="s">
        <v>15</v>
      </c>
      <c r="F295" t="s">
        <v>16</v>
      </c>
      <c r="G295" t="s">
        <v>17</v>
      </c>
      <c r="H295" s="12" t="str">
        <f>TEXT(Dataset[[#This Row],[Date]],"MMM")</f>
        <v>Jul</v>
      </c>
      <c r="I295" s="14">
        <f>MONTH(Dataset[[#This Row],[Date]])</f>
        <v>7</v>
      </c>
      <c r="J295" s="12" t="str">
        <f>TEXT(Dataset[[#This Row],[Date]],"ddd")</f>
        <v>Sat</v>
      </c>
      <c r="K295" s="13">
        <f>Dataset[[#This Row],[Credit]]-Dataset[[#This Row],[Debit]]</f>
        <v>-5</v>
      </c>
    </row>
    <row r="296" spans="1:11" x14ac:dyDescent="0.3">
      <c r="A296" s="1">
        <v>44382</v>
      </c>
      <c r="B296" s="12" t="s">
        <v>18</v>
      </c>
      <c r="C296" s="13">
        <v>900</v>
      </c>
      <c r="E296" t="s">
        <v>19</v>
      </c>
      <c r="F296" t="s">
        <v>20</v>
      </c>
      <c r="G296" t="s">
        <v>17</v>
      </c>
      <c r="H296" s="12" t="str">
        <f>TEXT(Dataset[[#This Row],[Date]],"MMM")</f>
        <v>Jul</v>
      </c>
      <c r="I296" s="14">
        <f>MONTH(Dataset[[#This Row],[Date]])</f>
        <v>7</v>
      </c>
      <c r="J296" s="12" t="str">
        <f>TEXT(Dataset[[#This Row],[Date]],"ddd")</f>
        <v>Mon</v>
      </c>
      <c r="K296" s="13">
        <f>Dataset[[#This Row],[Credit]]-Dataset[[#This Row],[Debit]]</f>
        <v>-900</v>
      </c>
    </row>
    <row r="297" spans="1:11" x14ac:dyDescent="0.3">
      <c r="A297" s="1">
        <v>44382</v>
      </c>
      <c r="B297" s="12" t="s">
        <v>21</v>
      </c>
      <c r="C297" s="13">
        <v>150</v>
      </c>
      <c r="E297" t="s">
        <v>22</v>
      </c>
      <c r="F297" t="s">
        <v>23</v>
      </c>
      <c r="G297" t="s">
        <v>17</v>
      </c>
      <c r="H297" s="12" t="str">
        <f>TEXT(Dataset[[#This Row],[Date]],"MMM")</f>
        <v>Jul</v>
      </c>
      <c r="I297" s="14">
        <f>MONTH(Dataset[[#This Row],[Date]])</f>
        <v>7</v>
      </c>
      <c r="J297" s="12" t="str">
        <f>TEXT(Dataset[[#This Row],[Date]],"ddd")</f>
        <v>Mon</v>
      </c>
      <c r="K297" s="13">
        <f>Dataset[[#This Row],[Credit]]-Dataset[[#This Row],[Debit]]</f>
        <v>-150</v>
      </c>
    </row>
    <row r="298" spans="1:11" x14ac:dyDescent="0.3">
      <c r="A298" s="1">
        <v>44382</v>
      </c>
      <c r="B298" s="12" t="s">
        <v>63</v>
      </c>
      <c r="C298" s="13">
        <v>15</v>
      </c>
      <c r="E298" t="s">
        <v>35</v>
      </c>
      <c r="F298" t="s">
        <v>16</v>
      </c>
      <c r="G298" t="s">
        <v>17</v>
      </c>
      <c r="H298" s="12" t="str">
        <f>TEXT(Dataset[[#This Row],[Date]],"MMM")</f>
        <v>Jul</v>
      </c>
      <c r="I298" s="14">
        <f>MONTH(Dataset[[#This Row],[Date]])</f>
        <v>7</v>
      </c>
      <c r="J298" s="12" t="str">
        <f>TEXT(Dataset[[#This Row],[Date]],"ddd")</f>
        <v>Mon</v>
      </c>
      <c r="K298" s="13">
        <f>Dataset[[#This Row],[Credit]]-Dataset[[#This Row],[Debit]]</f>
        <v>-15</v>
      </c>
    </row>
    <row r="299" spans="1:11" x14ac:dyDescent="0.3">
      <c r="A299" s="1">
        <v>44382</v>
      </c>
      <c r="B299" s="12" t="s">
        <v>14</v>
      </c>
      <c r="C299" s="13">
        <v>5</v>
      </c>
      <c r="E299" t="s">
        <v>15</v>
      </c>
      <c r="F299" t="s">
        <v>16</v>
      </c>
      <c r="G299" t="s">
        <v>17</v>
      </c>
      <c r="H299" s="12" t="str">
        <f>TEXT(Dataset[[#This Row],[Date]],"MMM")</f>
        <v>Jul</v>
      </c>
      <c r="I299" s="14">
        <f>MONTH(Dataset[[#This Row],[Date]])</f>
        <v>7</v>
      </c>
      <c r="J299" s="12" t="str">
        <f>TEXT(Dataset[[#This Row],[Date]],"ddd")</f>
        <v>Mon</v>
      </c>
      <c r="K299" s="13">
        <f>Dataset[[#This Row],[Credit]]-Dataset[[#This Row],[Debit]]</f>
        <v>-5</v>
      </c>
    </row>
    <row r="300" spans="1:11" x14ac:dyDescent="0.3">
      <c r="A300" s="1">
        <v>44383</v>
      </c>
      <c r="B300" s="12" t="s">
        <v>14</v>
      </c>
      <c r="C300" s="13">
        <v>5</v>
      </c>
      <c r="E300" t="s">
        <v>15</v>
      </c>
      <c r="F300" t="s">
        <v>16</v>
      </c>
      <c r="G300" t="s">
        <v>17</v>
      </c>
      <c r="H300" s="12" t="str">
        <f>TEXT(Dataset[[#This Row],[Date]],"MMM")</f>
        <v>Jul</v>
      </c>
      <c r="I300" s="14">
        <f>MONTH(Dataset[[#This Row],[Date]])</f>
        <v>7</v>
      </c>
      <c r="J300" s="12" t="str">
        <f>TEXT(Dataset[[#This Row],[Date]],"ddd")</f>
        <v>Tue</v>
      </c>
      <c r="K300" s="13">
        <f>Dataset[[#This Row],[Credit]]-Dataset[[#This Row],[Debit]]</f>
        <v>-5</v>
      </c>
    </row>
    <row r="301" spans="1:11" x14ac:dyDescent="0.3">
      <c r="A301" s="1">
        <v>44384</v>
      </c>
      <c r="B301" s="12" t="s">
        <v>14</v>
      </c>
      <c r="C301" s="13">
        <v>5</v>
      </c>
      <c r="E301" t="s">
        <v>15</v>
      </c>
      <c r="F301" t="s">
        <v>16</v>
      </c>
      <c r="G301" t="s">
        <v>17</v>
      </c>
      <c r="H301" s="12" t="str">
        <f>TEXT(Dataset[[#This Row],[Date]],"MMM")</f>
        <v>Jul</v>
      </c>
      <c r="I301" s="14">
        <f>MONTH(Dataset[[#This Row],[Date]])</f>
        <v>7</v>
      </c>
      <c r="J301" s="12" t="str">
        <f>TEXT(Dataset[[#This Row],[Date]],"ddd")</f>
        <v>Wed</v>
      </c>
      <c r="K301" s="13">
        <f>Dataset[[#This Row],[Credit]]-Dataset[[#This Row],[Debit]]</f>
        <v>-5</v>
      </c>
    </row>
    <row r="302" spans="1:11" x14ac:dyDescent="0.3">
      <c r="A302" s="1">
        <v>44384</v>
      </c>
      <c r="B302" s="12" t="s">
        <v>24</v>
      </c>
      <c r="C302" s="13">
        <v>180</v>
      </c>
      <c r="E302" t="s">
        <v>25</v>
      </c>
      <c r="F302" t="s">
        <v>20</v>
      </c>
      <c r="G302" t="s">
        <v>17</v>
      </c>
      <c r="H302" s="12" t="str">
        <f>TEXT(Dataset[[#This Row],[Date]],"MMM")</f>
        <v>Jul</v>
      </c>
      <c r="I302" s="14">
        <f>MONTH(Dataset[[#This Row],[Date]])</f>
        <v>7</v>
      </c>
      <c r="J302" s="12" t="str">
        <f>TEXT(Dataset[[#This Row],[Date]],"ddd")</f>
        <v>Wed</v>
      </c>
      <c r="K302" s="13">
        <f>Dataset[[#This Row],[Credit]]-Dataset[[#This Row],[Debit]]</f>
        <v>-180</v>
      </c>
    </row>
    <row r="303" spans="1:11" x14ac:dyDescent="0.3">
      <c r="A303" s="1">
        <v>44387</v>
      </c>
      <c r="B303" s="12" t="s">
        <v>26</v>
      </c>
      <c r="C303" s="13">
        <v>56.1</v>
      </c>
      <c r="E303" t="s">
        <v>27</v>
      </c>
      <c r="F303" t="s">
        <v>20</v>
      </c>
      <c r="G303" t="s">
        <v>17</v>
      </c>
      <c r="H303" s="12" t="str">
        <f>TEXT(Dataset[[#This Row],[Date]],"MMM")</f>
        <v>Jul</v>
      </c>
      <c r="I303" s="14">
        <f>MONTH(Dataset[[#This Row],[Date]])</f>
        <v>7</v>
      </c>
      <c r="J303" s="12" t="str">
        <f>TEXT(Dataset[[#This Row],[Date]],"ddd")</f>
        <v>Sat</v>
      </c>
      <c r="K303" s="13">
        <f>Dataset[[#This Row],[Credit]]-Dataset[[#This Row],[Debit]]</f>
        <v>-56.1</v>
      </c>
    </row>
    <row r="304" spans="1:11" x14ac:dyDescent="0.3">
      <c r="A304" s="1">
        <v>44387</v>
      </c>
      <c r="B304" s="12" t="s">
        <v>14</v>
      </c>
      <c r="C304" s="13">
        <v>5</v>
      </c>
      <c r="E304" t="s">
        <v>15</v>
      </c>
      <c r="F304" t="s">
        <v>16</v>
      </c>
      <c r="G304" t="s">
        <v>17</v>
      </c>
      <c r="H304" s="12" t="str">
        <f>TEXT(Dataset[[#This Row],[Date]],"MMM")</f>
        <v>Jul</v>
      </c>
      <c r="I304" s="14">
        <f>MONTH(Dataset[[#This Row],[Date]])</f>
        <v>7</v>
      </c>
      <c r="J304" s="12" t="str">
        <f>TEXT(Dataset[[#This Row],[Date]],"ddd")</f>
        <v>Sat</v>
      </c>
      <c r="K304" s="13">
        <f>Dataset[[#This Row],[Credit]]-Dataset[[#This Row],[Debit]]</f>
        <v>-5</v>
      </c>
    </row>
    <row r="305" spans="1:11" x14ac:dyDescent="0.3">
      <c r="A305" s="1">
        <v>44388</v>
      </c>
      <c r="B305" s="12" t="s">
        <v>14</v>
      </c>
      <c r="C305" s="13">
        <v>5</v>
      </c>
      <c r="E305" t="s">
        <v>15</v>
      </c>
      <c r="F305" t="s">
        <v>16</v>
      </c>
      <c r="G305" t="s">
        <v>17</v>
      </c>
      <c r="H305" s="12" t="str">
        <f>TEXT(Dataset[[#This Row],[Date]],"MMM")</f>
        <v>Jul</v>
      </c>
      <c r="I305" s="14">
        <f>MONTH(Dataset[[#This Row],[Date]])</f>
        <v>7</v>
      </c>
      <c r="J305" s="12" t="str">
        <f>TEXT(Dataset[[#This Row],[Date]],"ddd")</f>
        <v>Sun</v>
      </c>
      <c r="K305" s="13">
        <f>Dataset[[#This Row],[Credit]]-Dataset[[#This Row],[Debit]]</f>
        <v>-5</v>
      </c>
    </row>
    <row r="306" spans="1:11" x14ac:dyDescent="0.3">
      <c r="A306" s="1">
        <v>44389</v>
      </c>
      <c r="B306" s="12" t="s">
        <v>28</v>
      </c>
      <c r="C306" s="13">
        <v>83.1</v>
      </c>
      <c r="E306" t="s">
        <v>51</v>
      </c>
      <c r="F306" t="s">
        <v>23</v>
      </c>
      <c r="G306" t="s">
        <v>17</v>
      </c>
      <c r="H306" s="12" t="str">
        <f>TEXT(Dataset[[#This Row],[Date]],"MMM")</f>
        <v>Jul</v>
      </c>
      <c r="I306" s="14">
        <f>MONTH(Dataset[[#This Row],[Date]])</f>
        <v>7</v>
      </c>
      <c r="J306" s="12" t="str">
        <f>TEXT(Dataset[[#This Row],[Date]],"ddd")</f>
        <v>Mon</v>
      </c>
      <c r="K306" s="13">
        <f>Dataset[[#This Row],[Credit]]-Dataset[[#This Row],[Debit]]</f>
        <v>-83.1</v>
      </c>
    </row>
    <row r="307" spans="1:11" x14ac:dyDescent="0.3">
      <c r="A307" s="1">
        <v>44389</v>
      </c>
      <c r="B307" s="12" t="s">
        <v>14</v>
      </c>
      <c r="C307" s="13">
        <v>5</v>
      </c>
      <c r="E307" t="s">
        <v>15</v>
      </c>
      <c r="F307" t="s">
        <v>16</v>
      </c>
      <c r="G307" t="s">
        <v>17</v>
      </c>
      <c r="H307" s="12" t="str">
        <f>TEXT(Dataset[[#This Row],[Date]],"MMM")</f>
        <v>Jul</v>
      </c>
      <c r="I307" s="14">
        <f>MONTH(Dataset[[#This Row],[Date]])</f>
        <v>7</v>
      </c>
      <c r="J307" s="12" t="str">
        <f>TEXT(Dataset[[#This Row],[Date]],"ddd")</f>
        <v>Mon</v>
      </c>
      <c r="K307" s="13">
        <f>Dataset[[#This Row],[Credit]]-Dataset[[#This Row],[Debit]]</f>
        <v>-5</v>
      </c>
    </row>
    <row r="308" spans="1:11" x14ac:dyDescent="0.3">
      <c r="A308" s="1">
        <v>44390</v>
      </c>
      <c r="B308" s="12" t="s">
        <v>14</v>
      </c>
      <c r="C308" s="13">
        <v>5</v>
      </c>
      <c r="E308" t="s">
        <v>15</v>
      </c>
      <c r="F308" t="s">
        <v>16</v>
      </c>
      <c r="G308" t="s">
        <v>17</v>
      </c>
      <c r="H308" s="12" t="str">
        <f>TEXT(Dataset[[#This Row],[Date]],"MMM")</f>
        <v>Jul</v>
      </c>
      <c r="I308" s="14">
        <f>MONTH(Dataset[[#This Row],[Date]])</f>
        <v>7</v>
      </c>
      <c r="J308" s="12" t="str">
        <f>TEXT(Dataset[[#This Row],[Date]],"ddd")</f>
        <v>Tue</v>
      </c>
      <c r="K308" s="13">
        <f>Dataset[[#This Row],[Credit]]-Dataset[[#This Row],[Debit]]</f>
        <v>-5</v>
      </c>
    </row>
    <row r="309" spans="1:11" x14ac:dyDescent="0.3">
      <c r="A309" s="1">
        <v>44391</v>
      </c>
      <c r="B309" s="12" t="s">
        <v>24</v>
      </c>
      <c r="C309" s="13">
        <v>141.1</v>
      </c>
      <c r="E309" t="s">
        <v>25</v>
      </c>
      <c r="F309" t="s">
        <v>20</v>
      </c>
      <c r="G309" t="s">
        <v>17</v>
      </c>
      <c r="H309" s="12" t="str">
        <f>TEXT(Dataset[[#This Row],[Date]],"MMM")</f>
        <v>Jul</v>
      </c>
      <c r="I309" s="14">
        <f>MONTH(Dataset[[#This Row],[Date]])</f>
        <v>7</v>
      </c>
      <c r="J309" s="12" t="str">
        <f>TEXT(Dataset[[#This Row],[Date]],"ddd")</f>
        <v>Wed</v>
      </c>
      <c r="K309" s="13">
        <f>Dataset[[#This Row],[Credit]]-Dataset[[#This Row],[Debit]]</f>
        <v>-141.1</v>
      </c>
    </row>
    <row r="310" spans="1:11" x14ac:dyDescent="0.3">
      <c r="A310" s="1">
        <v>44391</v>
      </c>
      <c r="B310" s="12" t="s">
        <v>14</v>
      </c>
      <c r="C310" s="13">
        <v>5</v>
      </c>
      <c r="E310" t="s">
        <v>15</v>
      </c>
      <c r="F310" t="s">
        <v>16</v>
      </c>
      <c r="G310" t="s">
        <v>17</v>
      </c>
      <c r="H310" s="12" t="str">
        <f>TEXT(Dataset[[#This Row],[Date]],"MMM")</f>
        <v>Jul</v>
      </c>
      <c r="I310" s="14">
        <f>MONTH(Dataset[[#This Row],[Date]])</f>
        <v>7</v>
      </c>
      <c r="J310" s="12" t="str">
        <f>TEXT(Dataset[[#This Row],[Date]],"ddd")</f>
        <v>Wed</v>
      </c>
      <c r="K310" s="13">
        <f>Dataset[[#This Row],[Credit]]-Dataset[[#This Row],[Debit]]</f>
        <v>-5</v>
      </c>
    </row>
    <row r="311" spans="1:11" x14ac:dyDescent="0.3">
      <c r="A311" s="1">
        <v>44392</v>
      </c>
      <c r="B311" s="12" t="s">
        <v>14</v>
      </c>
      <c r="C311" s="13">
        <v>5</v>
      </c>
      <c r="E311" t="s">
        <v>15</v>
      </c>
      <c r="F311" t="s">
        <v>16</v>
      </c>
      <c r="G311" t="s">
        <v>17</v>
      </c>
      <c r="H311" s="12" t="str">
        <f>TEXT(Dataset[[#This Row],[Date]],"MMM")</f>
        <v>Jul</v>
      </c>
      <c r="I311" s="14">
        <f>MONTH(Dataset[[#This Row],[Date]])</f>
        <v>7</v>
      </c>
      <c r="J311" s="12" t="str">
        <f>TEXT(Dataset[[#This Row],[Date]],"ddd")</f>
        <v>Thu</v>
      </c>
      <c r="K311" s="13">
        <f>Dataset[[#This Row],[Credit]]-Dataset[[#This Row],[Debit]]</f>
        <v>-5</v>
      </c>
    </row>
    <row r="312" spans="1:11" x14ac:dyDescent="0.3">
      <c r="A312" s="1">
        <v>44392</v>
      </c>
      <c r="B312" s="12" t="s">
        <v>29</v>
      </c>
      <c r="C312" s="13">
        <v>45.8</v>
      </c>
      <c r="E312" t="s">
        <v>30</v>
      </c>
      <c r="F312" t="s">
        <v>31</v>
      </c>
      <c r="G312" t="s">
        <v>17</v>
      </c>
      <c r="H312" s="12" t="str">
        <f>TEXT(Dataset[[#This Row],[Date]],"MMM")</f>
        <v>Jul</v>
      </c>
      <c r="I312" s="14">
        <f>MONTH(Dataset[[#This Row],[Date]])</f>
        <v>7</v>
      </c>
      <c r="J312" s="12" t="str">
        <f>TEXT(Dataset[[#This Row],[Date]],"ddd")</f>
        <v>Thu</v>
      </c>
      <c r="K312" s="13">
        <f>Dataset[[#This Row],[Credit]]-Dataset[[#This Row],[Debit]]</f>
        <v>-45.8</v>
      </c>
    </row>
    <row r="313" spans="1:11" x14ac:dyDescent="0.3">
      <c r="A313" s="1">
        <v>44392</v>
      </c>
      <c r="B313" s="12" t="s">
        <v>32</v>
      </c>
      <c r="C313" s="13">
        <v>103.80000000000001</v>
      </c>
      <c r="E313" t="s">
        <v>33</v>
      </c>
      <c r="F313" t="s">
        <v>31</v>
      </c>
      <c r="G313" t="s">
        <v>17</v>
      </c>
      <c r="H313" s="12" t="str">
        <f>TEXT(Dataset[[#This Row],[Date]],"MMM")</f>
        <v>Jul</v>
      </c>
      <c r="I313" s="14">
        <f>MONTH(Dataset[[#This Row],[Date]])</f>
        <v>7</v>
      </c>
      <c r="J313" s="12" t="str">
        <f>TEXT(Dataset[[#This Row],[Date]],"ddd")</f>
        <v>Thu</v>
      </c>
      <c r="K313" s="13">
        <f>Dataset[[#This Row],[Credit]]-Dataset[[#This Row],[Debit]]</f>
        <v>-103.80000000000001</v>
      </c>
    </row>
    <row r="314" spans="1:11" x14ac:dyDescent="0.3">
      <c r="A314" s="1">
        <v>44392</v>
      </c>
      <c r="B314" s="12" t="s">
        <v>34</v>
      </c>
      <c r="C314" s="13">
        <v>58</v>
      </c>
      <c r="E314" t="s">
        <v>35</v>
      </c>
      <c r="F314" t="s">
        <v>16</v>
      </c>
      <c r="G314" t="s">
        <v>17</v>
      </c>
      <c r="H314" s="12" t="str">
        <f>TEXT(Dataset[[#This Row],[Date]],"MMM")</f>
        <v>Jul</v>
      </c>
      <c r="I314" s="14">
        <f>MONTH(Dataset[[#This Row],[Date]])</f>
        <v>7</v>
      </c>
      <c r="J314" s="12" t="str">
        <f>TEXT(Dataset[[#This Row],[Date]],"ddd")</f>
        <v>Thu</v>
      </c>
      <c r="K314" s="13">
        <f>Dataset[[#This Row],[Credit]]-Dataset[[#This Row],[Debit]]</f>
        <v>-58</v>
      </c>
    </row>
    <row r="315" spans="1:11" x14ac:dyDescent="0.3">
      <c r="A315" s="1">
        <v>44393</v>
      </c>
      <c r="B315" s="12" t="s">
        <v>36</v>
      </c>
      <c r="C315" s="13">
        <v>34.200000000000003</v>
      </c>
      <c r="E315" t="s">
        <v>37</v>
      </c>
      <c r="F315" t="s">
        <v>23</v>
      </c>
      <c r="G315" t="s">
        <v>17</v>
      </c>
      <c r="H315" s="12" t="str">
        <f>TEXT(Dataset[[#This Row],[Date]],"MMM")</f>
        <v>Jul</v>
      </c>
      <c r="I315" s="14">
        <f>MONTH(Dataset[[#This Row],[Date]])</f>
        <v>7</v>
      </c>
      <c r="J315" s="12" t="str">
        <f>TEXT(Dataset[[#This Row],[Date]],"ddd")</f>
        <v>Fri</v>
      </c>
      <c r="K315" s="13">
        <f>Dataset[[#This Row],[Credit]]-Dataset[[#This Row],[Debit]]</f>
        <v>-34.200000000000003</v>
      </c>
    </row>
    <row r="316" spans="1:11" x14ac:dyDescent="0.3">
      <c r="A316" s="1">
        <v>44394</v>
      </c>
      <c r="B316" s="12" t="s">
        <v>38</v>
      </c>
      <c r="D316" s="13">
        <v>200</v>
      </c>
      <c r="E316" t="s">
        <v>39</v>
      </c>
      <c r="F316" t="s">
        <v>40</v>
      </c>
      <c r="G316" t="s">
        <v>13</v>
      </c>
      <c r="H316" s="12" t="str">
        <f>TEXT(Dataset[[#This Row],[Date]],"MMM")</f>
        <v>Jul</v>
      </c>
      <c r="I316" s="14">
        <f>MONTH(Dataset[[#This Row],[Date]])</f>
        <v>7</v>
      </c>
      <c r="J316" s="12" t="str">
        <f>TEXT(Dataset[[#This Row],[Date]],"ddd")</f>
        <v>Sat</v>
      </c>
      <c r="K316" s="13">
        <f>Dataset[[#This Row],[Credit]]-Dataset[[#This Row],[Debit]]</f>
        <v>200</v>
      </c>
    </row>
    <row r="317" spans="1:11" x14ac:dyDescent="0.3">
      <c r="A317" s="1">
        <v>44394</v>
      </c>
      <c r="B317" s="12" t="s">
        <v>14</v>
      </c>
      <c r="C317" s="13">
        <v>5</v>
      </c>
      <c r="E317" t="s">
        <v>15</v>
      </c>
      <c r="F317" t="s">
        <v>16</v>
      </c>
      <c r="G317" t="s">
        <v>17</v>
      </c>
      <c r="H317" s="12" t="str">
        <f>TEXT(Dataset[[#This Row],[Date]],"MMM")</f>
        <v>Jul</v>
      </c>
      <c r="I317" s="14">
        <f>MONTH(Dataset[[#This Row],[Date]])</f>
        <v>7</v>
      </c>
      <c r="J317" s="12" t="str">
        <f>TEXT(Dataset[[#This Row],[Date]],"ddd")</f>
        <v>Sat</v>
      </c>
      <c r="K317" s="13">
        <f>Dataset[[#This Row],[Credit]]-Dataset[[#This Row],[Debit]]</f>
        <v>-5</v>
      </c>
    </row>
    <row r="318" spans="1:11" x14ac:dyDescent="0.3">
      <c r="A318" s="1">
        <v>44395</v>
      </c>
      <c r="B318" s="12" t="s">
        <v>14</v>
      </c>
      <c r="C318" s="13">
        <v>5</v>
      </c>
      <c r="E318" t="s">
        <v>15</v>
      </c>
      <c r="F318" t="s">
        <v>16</v>
      </c>
      <c r="G318" t="s">
        <v>17</v>
      </c>
      <c r="H318" s="12" t="str">
        <f>TEXT(Dataset[[#This Row],[Date]],"MMM")</f>
        <v>Jul</v>
      </c>
      <c r="I318" s="14">
        <f>MONTH(Dataset[[#This Row],[Date]])</f>
        <v>7</v>
      </c>
      <c r="J318" s="12" t="str">
        <f>TEXT(Dataset[[#This Row],[Date]],"ddd")</f>
        <v>Sun</v>
      </c>
      <c r="K318" s="13">
        <f>Dataset[[#This Row],[Credit]]-Dataset[[#This Row],[Debit]]</f>
        <v>-5</v>
      </c>
    </row>
    <row r="319" spans="1:11" x14ac:dyDescent="0.3">
      <c r="A319" s="1">
        <v>44395</v>
      </c>
      <c r="B319" s="12" t="s">
        <v>42</v>
      </c>
      <c r="C319" s="13">
        <v>40</v>
      </c>
      <c r="E319" t="s">
        <v>42</v>
      </c>
      <c r="F319" t="s">
        <v>20</v>
      </c>
      <c r="G319" t="s">
        <v>17</v>
      </c>
      <c r="H319" s="12" t="str">
        <f>TEXT(Dataset[[#This Row],[Date]],"MMM")</f>
        <v>Jul</v>
      </c>
      <c r="I319" s="14">
        <f>MONTH(Dataset[[#This Row],[Date]])</f>
        <v>7</v>
      </c>
      <c r="J319" s="12" t="str">
        <f>TEXT(Dataset[[#This Row],[Date]],"ddd")</f>
        <v>Sun</v>
      </c>
      <c r="K319" s="13">
        <f>Dataset[[#This Row],[Credit]]-Dataset[[#This Row],[Debit]]</f>
        <v>-40</v>
      </c>
    </row>
    <row r="320" spans="1:11" x14ac:dyDescent="0.3">
      <c r="A320" s="1">
        <v>44396</v>
      </c>
      <c r="B320" s="12" t="s">
        <v>43</v>
      </c>
      <c r="C320" s="13">
        <v>51.1</v>
      </c>
      <c r="E320" t="s">
        <v>44</v>
      </c>
      <c r="F320" t="s">
        <v>31</v>
      </c>
      <c r="G320" t="s">
        <v>17</v>
      </c>
      <c r="H320" s="12" t="str">
        <f>TEXT(Dataset[[#This Row],[Date]],"MMM")</f>
        <v>Jul</v>
      </c>
      <c r="I320" s="14">
        <f>MONTH(Dataset[[#This Row],[Date]])</f>
        <v>7</v>
      </c>
      <c r="J320" s="12" t="str">
        <f>TEXT(Dataset[[#This Row],[Date]],"ddd")</f>
        <v>Mon</v>
      </c>
      <c r="K320" s="13">
        <f>Dataset[[#This Row],[Credit]]-Dataset[[#This Row],[Debit]]</f>
        <v>-51.1</v>
      </c>
    </row>
    <row r="321" spans="1:11" x14ac:dyDescent="0.3">
      <c r="A321" s="1">
        <v>44396</v>
      </c>
      <c r="B321" s="12" t="s">
        <v>45</v>
      </c>
      <c r="C321" s="13">
        <v>35</v>
      </c>
      <c r="E321" t="s">
        <v>30</v>
      </c>
      <c r="F321" t="s">
        <v>31</v>
      </c>
      <c r="G321" t="s">
        <v>17</v>
      </c>
      <c r="H321" s="12" t="str">
        <f>TEXT(Dataset[[#This Row],[Date]],"MMM")</f>
        <v>Jul</v>
      </c>
      <c r="I321" s="14">
        <f>MONTH(Dataset[[#This Row],[Date]])</f>
        <v>7</v>
      </c>
      <c r="J321" s="12" t="str">
        <f>TEXT(Dataset[[#This Row],[Date]],"ddd")</f>
        <v>Mon</v>
      </c>
      <c r="K321" s="13">
        <f>Dataset[[#This Row],[Credit]]-Dataset[[#This Row],[Debit]]</f>
        <v>-35</v>
      </c>
    </row>
    <row r="322" spans="1:11" x14ac:dyDescent="0.3">
      <c r="A322" s="1">
        <v>44396</v>
      </c>
      <c r="B322" s="12" t="s">
        <v>14</v>
      </c>
      <c r="C322" s="13">
        <v>5</v>
      </c>
      <c r="E322" t="s">
        <v>15</v>
      </c>
      <c r="F322" t="s">
        <v>16</v>
      </c>
      <c r="G322" t="s">
        <v>17</v>
      </c>
      <c r="H322" s="12" t="str">
        <f>TEXT(Dataset[[#This Row],[Date]],"MMM")</f>
        <v>Jul</v>
      </c>
      <c r="I322" s="14">
        <f>MONTH(Dataset[[#This Row],[Date]])</f>
        <v>7</v>
      </c>
      <c r="J322" s="12" t="str">
        <f>TEXT(Dataset[[#This Row],[Date]],"ddd")</f>
        <v>Mon</v>
      </c>
      <c r="K322" s="13">
        <f>Dataset[[#This Row],[Credit]]-Dataset[[#This Row],[Debit]]</f>
        <v>-5</v>
      </c>
    </row>
    <row r="323" spans="1:11" x14ac:dyDescent="0.3">
      <c r="A323" s="1">
        <v>44397</v>
      </c>
      <c r="B323" s="12" t="s">
        <v>14</v>
      </c>
      <c r="C323" s="13">
        <v>5</v>
      </c>
      <c r="E323" t="s">
        <v>15</v>
      </c>
      <c r="F323" t="s">
        <v>16</v>
      </c>
      <c r="G323" t="s">
        <v>17</v>
      </c>
      <c r="H323" s="12" t="str">
        <f>TEXT(Dataset[[#This Row],[Date]],"MMM")</f>
        <v>Jul</v>
      </c>
      <c r="I323" s="14">
        <f>MONTH(Dataset[[#This Row],[Date]])</f>
        <v>7</v>
      </c>
      <c r="J323" s="12" t="str">
        <f>TEXT(Dataset[[#This Row],[Date]],"ddd")</f>
        <v>Tue</v>
      </c>
      <c r="K323" s="13">
        <f>Dataset[[#This Row],[Credit]]-Dataset[[#This Row],[Debit]]</f>
        <v>-5</v>
      </c>
    </row>
    <row r="324" spans="1:11" x14ac:dyDescent="0.3">
      <c r="A324" s="1">
        <v>44398</v>
      </c>
      <c r="B324" s="12" t="s">
        <v>14</v>
      </c>
      <c r="C324" s="13">
        <v>5</v>
      </c>
      <c r="E324" t="s">
        <v>15</v>
      </c>
      <c r="F324" t="s">
        <v>16</v>
      </c>
      <c r="G324" t="s">
        <v>17</v>
      </c>
      <c r="H324" s="12" t="str">
        <f>TEXT(Dataset[[#This Row],[Date]],"MMM")</f>
        <v>Jul</v>
      </c>
      <c r="I324" s="14">
        <f>MONTH(Dataset[[#This Row],[Date]])</f>
        <v>7</v>
      </c>
      <c r="J324" s="12" t="str">
        <f>TEXT(Dataset[[#This Row],[Date]],"ddd")</f>
        <v>Wed</v>
      </c>
      <c r="K324" s="13">
        <f>Dataset[[#This Row],[Credit]]-Dataset[[#This Row],[Debit]]</f>
        <v>-5</v>
      </c>
    </row>
    <row r="325" spans="1:11" x14ac:dyDescent="0.3">
      <c r="A325" s="1">
        <v>44398</v>
      </c>
      <c r="B325" s="12" t="s">
        <v>24</v>
      </c>
      <c r="C325" s="13">
        <v>176</v>
      </c>
      <c r="E325" t="s">
        <v>25</v>
      </c>
      <c r="F325" t="s">
        <v>20</v>
      </c>
      <c r="G325" t="s">
        <v>17</v>
      </c>
      <c r="H325" s="12" t="str">
        <f>TEXT(Dataset[[#This Row],[Date]],"MMM")</f>
        <v>Jul</v>
      </c>
      <c r="I325" s="14">
        <f>MONTH(Dataset[[#This Row],[Date]])</f>
        <v>7</v>
      </c>
      <c r="J325" s="12" t="str">
        <f>TEXT(Dataset[[#This Row],[Date]],"ddd")</f>
        <v>Wed</v>
      </c>
      <c r="K325" s="13">
        <f>Dataset[[#This Row],[Credit]]-Dataset[[#This Row],[Debit]]</f>
        <v>-176</v>
      </c>
    </row>
    <row r="326" spans="1:11" x14ac:dyDescent="0.3">
      <c r="A326" s="1">
        <v>44399</v>
      </c>
      <c r="B326" s="12" t="s">
        <v>46</v>
      </c>
      <c r="C326" s="13">
        <v>43.1</v>
      </c>
      <c r="E326" t="s">
        <v>35</v>
      </c>
      <c r="F326" t="s">
        <v>16</v>
      </c>
      <c r="G326" t="s">
        <v>17</v>
      </c>
      <c r="H326" s="12" t="str">
        <f>TEXT(Dataset[[#This Row],[Date]],"MMM")</f>
        <v>Jul</v>
      </c>
      <c r="I326" s="14">
        <f>MONTH(Dataset[[#This Row],[Date]])</f>
        <v>7</v>
      </c>
      <c r="J326" s="12" t="str">
        <f>TEXT(Dataset[[#This Row],[Date]],"ddd")</f>
        <v>Thu</v>
      </c>
      <c r="K326" s="13">
        <f>Dataset[[#This Row],[Credit]]-Dataset[[#This Row],[Debit]]</f>
        <v>-43.1</v>
      </c>
    </row>
    <row r="327" spans="1:11" x14ac:dyDescent="0.3">
      <c r="A327" s="1">
        <v>44400</v>
      </c>
      <c r="B327" s="12" t="s">
        <v>47</v>
      </c>
      <c r="C327" s="13">
        <v>18.2</v>
      </c>
      <c r="E327" t="s">
        <v>35</v>
      </c>
      <c r="F327" t="s">
        <v>16</v>
      </c>
      <c r="G327" t="s">
        <v>17</v>
      </c>
      <c r="H327" s="12" t="str">
        <f>TEXT(Dataset[[#This Row],[Date]],"MMM")</f>
        <v>Jul</v>
      </c>
      <c r="I327" s="14">
        <f>MONTH(Dataset[[#This Row],[Date]])</f>
        <v>7</v>
      </c>
      <c r="J327" s="12" t="str">
        <f>TEXT(Dataset[[#This Row],[Date]],"ddd")</f>
        <v>Fri</v>
      </c>
      <c r="K327" s="13">
        <f>Dataset[[#This Row],[Credit]]-Dataset[[#This Row],[Debit]]</f>
        <v>-18.2</v>
      </c>
    </row>
    <row r="328" spans="1:11" x14ac:dyDescent="0.3">
      <c r="A328" s="1">
        <v>44401</v>
      </c>
      <c r="B328" s="12" t="s">
        <v>48</v>
      </c>
      <c r="C328" s="13">
        <v>55</v>
      </c>
      <c r="E328" t="s">
        <v>49</v>
      </c>
      <c r="F328" t="s">
        <v>50</v>
      </c>
      <c r="G328" t="s">
        <v>17</v>
      </c>
      <c r="H328" s="12" t="str">
        <f>TEXT(Dataset[[#This Row],[Date]],"MMM")</f>
        <v>Jul</v>
      </c>
      <c r="I328" s="14">
        <f>MONTH(Dataset[[#This Row],[Date]])</f>
        <v>7</v>
      </c>
      <c r="J328" s="12" t="str">
        <f>TEXT(Dataset[[#This Row],[Date]],"ddd")</f>
        <v>Sat</v>
      </c>
      <c r="K328" s="13">
        <f>Dataset[[#This Row],[Credit]]-Dataset[[#This Row],[Debit]]</f>
        <v>-55</v>
      </c>
    </row>
    <row r="329" spans="1:11" x14ac:dyDescent="0.3">
      <c r="A329" s="1">
        <v>44401</v>
      </c>
      <c r="B329" s="12" t="s">
        <v>28</v>
      </c>
      <c r="C329" s="13">
        <v>68.800000000000011</v>
      </c>
      <c r="E329" t="s">
        <v>51</v>
      </c>
      <c r="F329" t="s">
        <v>23</v>
      </c>
      <c r="G329" t="s">
        <v>17</v>
      </c>
      <c r="H329" s="12" t="str">
        <f>TEXT(Dataset[[#This Row],[Date]],"MMM")</f>
        <v>Jul</v>
      </c>
      <c r="I329" s="14">
        <f>MONTH(Dataset[[#This Row],[Date]])</f>
        <v>7</v>
      </c>
      <c r="J329" s="12" t="str">
        <f>TEXT(Dataset[[#This Row],[Date]],"ddd")</f>
        <v>Sat</v>
      </c>
      <c r="K329" s="13">
        <f>Dataset[[#This Row],[Credit]]-Dataset[[#This Row],[Debit]]</f>
        <v>-68.800000000000011</v>
      </c>
    </row>
    <row r="330" spans="1:11" x14ac:dyDescent="0.3">
      <c r="A330" s="1">
        <v>44401</v>
      </c>
      <c r="B330" s="12" t="s">
        <v>14</v>
      </c>
      <c r="C330" s="13">
        <v>5</v>
      </c>
      <c r="E330" t="s">
        <v>15</v>
      </c>
      <c r="F330" t="s">
        <v>16</v>
      </c>
      <c r="G330" t="s">
        <v>17</v>
      </c>
      <c r="H330" s="12" t="str">
        <f>TEXT(Dataset[[#This Row],[Date]],"MMM")</f>
        <v>Jul</v>
      </c>
      <c r="I330" s="14">
        <f>MONTH(Dataset[[#This Row],[Date]])</f>
        <v>7</v>
      </c>
      <c r="J330" s="12" t="str">
        <f>TEXT(Dataset[[#This Row],[Date]],"ddd")</f>
        <v>Sat</v>
      </c>
      <c r="K330" s="13">
        <f>Dataset[[#This Row],[Credit]]-Dataset[[#This Row],[Debit]]</f>
        <v>-5</v>
      </c>
    </row>
    <row r="331" spans="1:11" x14ac:dyDescent="0.3">
      <c r="A331" s="1">
        <v>44402</v>
      </c>
      <c r="B331" s="12" t="s">
        <v>14</v>
      </c>
      <c r="C331" s="13">
        <v>5</v>
      </c>
      <c r="E331" t="s">
        <v>15</v>
      </c>
      <c r="F331" t="s">
        <v>16</v>
      </c>
      <c r="G331" t="s">
        <v>17</v>
      </c>
      <c r="H331" s="12" t="str">
        <f>TEXT(Dataset[[#This Row],[Date]],"MMM")</f>
        <v>Jul</v>
      </c>
      <c r="I331" s="14">
        <f>MONTH(Dataset[[#This Row],[Date]])</f>
        <v>7</v>
      </c>
      <c r="J331" s="12" t="str">
        <f>TEXT(Dataset[[#This Row],[Date]],"ddd")</f>
        <v>Sun</v>
      </c>
      <c r="K331" s="13">
        <f>Dataset[[#This Row],[Credit]]-Dataset[[#This Row],[Debit]]</f>
        <v>-5</v>
      </c>
    </row>
    <row r="332" spans="1:11" x14ac:dyDescent="0.3">
      <c r="A332" s="1">
        <v>44403</v>
      </c>
      <c r="B332" s="12" t="s">
        <v>14</v>
      </c>
      <c r="C332" s="13">
        <v>5</v>
      </c>
      <c r="E332" t="s">
        <v>15</v>
      </c>
      <c r="F332" t="s">
        <v>16</v>
      </c>
      <c r="G332" t="s">
        <v>17</v>
      </c>
      <c r="H332" s="12" t="str">
        <f>TEXT(Dataset[[#This Row],[Date]],"MMM")</f>
        <v>Jul</v>
      </c>
      <c r="I332" s="14">
        <f>MONTH(Dataset[[#This Row],[Date]])</f>
        <v>7</v>
      </c>
      <c r="J332" s="12" t="str">
        <f>TEXT(Dataset[[#This Row],[Date]],"ddd")</f>
        <v>Mon</v>
      </c>
      <c r="K332" s="13">
        <f>Dataset[[#This Row],[Credit]]-Dataset[[#This Row],[Debit]]</f>
        <v>-5</v>
      </c>
    </row>
    <row r="333" spans="1:11" x14ac:dyDescent="0.3">
      <c r="A333" s="1">
        <v>44404</v>
      </c>
      <c r="B333" s="12" t="s">
        <v>14</v>
      </c>
      <c r="C333" s="13">
        <v>5</v>
      </c>
      <c r="E333" t="s">
        <v>15</v>
      </c>
      <c r="F333" t="s">
        <v>16</v>
      </c>
      <c r="G333" t="s">
        <v>17</v>
      </c>
      <c r="H333" s="12" t="str">
        <f>TEXT(Dataset[[#This Row],[Date]],"MMM")</f>
        <v>Jul</v>
      </c>
      <c r="I333" s="14">
        <f>MONTH(Dataset[[#This Row],[Date]])</f>
        <v>7</v>
      </c>
      <c r="J333" s="12" t="str">
        <f>TEXT(Dataset[[#This Row],[Date]],"ddd")</f>
        <v>Tue</v>
      </c>
      <c r="K333" s="13">
        <f>Dataset[[#This Row],[Credit]]-Dataset[[#This Row],[Debit]]</f>
        <v>-5</v>
      </c>
    </row>
    <row r="334" spans="1:11" x14ac:dyDescent="0.3">
      <c r="A334" s="1">
        <v>44405</v>
      </c>
      <c r="B334" s="12" t="s">
        <v>14</v>
      </c>
      <c r="C334" s="13">
        <v>5</v>
      </c>
      <c r="E334" t="s">
        <v>15</v>
      </c>
      <c r="F334" t="s">
        <v>16</v>
      </c>
      <c r="G334" t="s">
        <v>17</v>
      </c>
      <c r="H334" s="12" t="str">
        <f>TEXT(Dataset[[#This Row],[Date]],"MMM")</f>
        <v>Jul</v>
      </c>
      <c r="I334" s="14">
        <f>MONTH(Dataset[[#This Row],[Date]])</f>
        <v>7</v>
      </c>
      <c r="J334" s="12" t="str">
        <f>TEXT(Dataset[[#This Row],[Date]],"ddd")</f>
        <v>Wed</v>
      </c>
      <c r="K334" s="13">
        <f>Dataset[[#This Row],[Credit]]-Dataset[[#This Row],[Debit]]</f>
        <v>-5</v>
      </c>
    </row>
    <row r="335" spans="1:11" x14ac:dyDescent="0.3">
      <c r="A335" s="1">
        <v>44405</v>
      </c>
      <c r="B335" s="12" t="s">
        <v>24</v>
      </c>
      <c r="C335" s="13">
        <v>193</v>
      </c>
      <c r="E335" t="s">
        <v>25</v>
      </c>
      <c r="F335" t="s">
        <v>20</v>
      </c>
      <c r="G335" t="s">
        <v>17</v>
      </c>
      <c r="H335" s="12" t="str">
        <f>TEXT(Dataset[[#This Row],[Date]],"MMM")</f>
        <v>Jul</v>
      </c>
      <c r="I335" s="14">
        <f>MONTH(Dataset[[#This Row],[Date]])</f>
        <v>7</v>
      </c>
      <c r="J335" s="12" t="str">
        <f>TEXT(Dataset[[#This Row],[Date]],"ddd")</f>
        <v>Wed</v>
      </c>
      <c r="K335" s="13">
        <f>Dataset[[#This Row],[Credit]]-Dataset[[#This Row],[Debit]]</f>
        <v>-193</v>
      </c>
    </row>
    <row r="336" spans="1:11" x14ac:dyDescent="0.3">
      <c r="A336" s="1">
        <v>44406</v>
      </c>
      <c r="B336" s="12" t="s">
        <v>52</v>
      </c>
      <c r="C336" s="13">
        <v>130.80000000000001</v>
      </c>
      <c r="E336" t="s">
        <v>33</v>
      </c>
      <c r="F336" t="s">
        <v>31</v>
      </c>
      <c r="G336" t="s">
        <v>17</v>
      </c>
      <c r="H336" s="12" t="str">
        <f>TEXT(Dataset[[#This Row],[Date]],"MMM")</f>
        <v>Jul</v>
      </c>
      <c r="I336" s="14">
        <f>MONTH(Dataset[[#This Row],[Date]])</f>
        <v>7</v>
      </c>
      <c r="J336" s="12" t="str">
        <f>TEXT(Dataset[[#This Row],[Date]],"ddd")</f>
        <v>Thu</v>
      </c>
      <c r="K336" s="13">
        <f>Dataset[[#This Row],[Credit]]-Dataset[[#This Row],[Debit]]</f>
        <v>-130.80000000000001</v>
      </c>
    </row>
    <row r="337" spans="1:11" x14ac:dyDescent="0.3">
      <c r="A337" s="1">
        <v>44406</v>
      </c>
      <c r="B337" s="12" t="s">
        <v>61</v>
      </c>
      <c r="C337" s="13">
        <v>181.39999999999998</v>
      </c>
      <c r="E337" t="s">
        <v>62</v>
      </c>
      <c r="F337" t="s">
        <v>31</v>
      </c>
      <c r="G337" t="s">
        <v>17</v>
      </c>
      <c r="H337" s="12" t="str">
        <f>TEXT(Dataset[[#This Row],[Date]],"MMM")</f>
        <v>Jul</v>
      </c>
      <c r="I337" s="14">
        <f>MONTH(Dataset[[#This Row],[Date]])</f>
        <v>7</v>
      </c>
      <c r="J337" s="12" t="str">
        <f>TEXT(Dataset[[#This Row],[Date]],"ddd")</f>
        <v>Thu</v>
      </c>
      <c r="K337" s="13">
        <f>Dataset[[#This Row],[Credit]]-Dataset[[#This Row],[Debit]]</f>
        <v>-181.39999999999998</v>
      </c>
    </row>
    <row r="338" spans="1:11" x14ac:dyDescent="0.3">
      <c r="A338" s="1">
        <v>44407</v>
      </c>
      <c r="B338" s="12" t="s">
        <v>32</v>
      </c>
      <c r="C338" s="13">
        <v>151.19999999999999</v>
      </c>
      <c r="E338" t="s">
        <v>33</v>
      </c>
      <c r="F338" t="s">
        <v>31</v>
      </c>
      <c r="G338" t="s">
        <v>17</v>
      </c>
      <c r="H338" s="12" t="str">
        <f>TEXT(Dataset[[#This Row],[Date]],"MMM")</f>
        <v>Jul</v>
      </c>
      <c r="I338" s="14">
        <f>MONTH(Dataset[[#This Row],[Date]])</f>
        <v>7</v>
      </c>
      <c r="J338" s="12" t="str">
        <f>TEXT(Dataset[[#This Row],[Date]],"ddd")</f>
        <v>Fri</v>
      </c>
      <c r="K338" s="13">
        <f>Dataset[[#This Row],[Credit]]-Dataset[[#This Row],[Debit]]</f>
        <v>-151.19999999999999</v>
      </c>
    </row>
    <row r="339" spans="1:11" x14ac:dyDescent="0.3">
      <c r="A339" s="1">
        <v>44407</v>
      </c>
      <c r="B339" s="12" t="s">
        <v>36</v>
      </c>
      <c r="C339" s="13">
        <v>29.300000000000004</v>
      </c>
      <c r="E339" t="s">
        <v>37</v>
      </c>
      <c r="F339" t="s">
        <v>23</v>
      </c>
      <c r="G339" t="s">
        <v>17</v>
      </c>
      <c r="H339" s="12" t="str">
        <f>TEXT(Dataset[[#This Row],[Date]],"MMM")</f>
        <v>Jul</v>
      </c>
      <c r="I339" s="14">
        <f>MONTH(Dataset[[#This Row],[Date]])</f>
        <v>7</v>
      </c>
      <c r="J339" s="12" t="str">
        <f>TEXT(Dataset[[#This Row],[Date]],"ddd")</f>
        <v>Fri</v>
      </c>
      <c r="K339" s="13">
        <f>Dataset[[#This Row],[Credit]]-Dataset[[#This Row],[Debit]]</f>
        <v>-29.300000000000004</v>
      </c>
    </row>
    <row r="340" spans="1:11" x14ac:dyDescent="0.3">
      <c r="A340" s="1">
        <v>44407</v>
      </c>
      <c r="B340" s="12" t="s">
        <v>59</v>
      </c>
      <c r="C340" s="13">
        <v>15</v>
      </c>
      <c r="E340" t="s">
        <v>35</v>
      </c>
      <c r="F340" t="s">
        <v>16</v>
      </c>
      <c r="G340" t="s">
        <v>17</v>
      </c>
      <c r="H340" s="12" t="str">
        <f>TEXT(Dataset[[#This Row],[Date]],"MMM")</f>
        <v>Jul</v>
      </c>
      <c r="I340" s="14">
        <f>MONTH(Dataset[[#This Row],[Date]])</f>
        <v>7</v>
      </c>
      <c r="J340" s="12" t="str">
        <f>TEXT(Dataset[[#This Row],[Date]],"ddd")</f>
        <v>Fri</v>
      </c>
      <c r="K340" s="13">
        <f>Dataset[[#This Row],[Credit]]-Dataset[[#This Row],[Debit]]</f>
        <v>-15</v>
      </c>
    </row>
    <row r="341" spans="1:11" x14ac:dyDescent="0.3">
      <c r="A341" s="1">
        <v>44408</v>
      </c>
      <c r="B341" s="12" t="s">
        <v>14</v>
      </c>
      <c r="C341" s="13">
        <v>5</v>
      </c>
      <c r="E341" t="s">
        <v>15</v>
      </c>
      <c r="F341" t="s">
        <v>16</v>
      </c>
      <c r="G341" t="s">
        <v>17</v>
      </c>
      <c r="H341" s="12" t="str">
        <f>TEXT(Dataset[[#This Row],[Date]],"MMM")</f>
        <v>Jul</v>
      </c>
      <c r="I341" s="14">
        <f>MONTH(Dataset[[#This Row],[Date]])</f>
        <v>7</v>
      </c>
      <c r="J341" s="12" t="str">
        <f>TEXT(Dataset[[#This Row],[Date]],"ddd")</f>
        <v>Sat</v>
      </c>
      <c r="K341" s="13">
        <f>Dataset[[#This Row],[Credit]]-Dataset[[#This Row],[Debit]]</f>
        <v>-5</v>
      </c>
    </row>
    <row r="342" spans="1:11" x14ac:dyDescent="0.3">
      <c r="A342" s="1">
        <v>44410</v>
      </c>
      <c r="B342" s="12" t="s">
        <v>14</v>
      </c>
      <c r="C342" s="13">
        <v>5</v>
      </c>
      <c r="E342" t="s">
        <v>15</v>
      </c>
      <c r="F342" t="s">
        <v>16</v>
      </c>
      <c r="G342" t="s">
        <v>17</v>
      </c>
      <c r="H342" s="12" t="str">
        <f>TEXT(Dataset[[#This Row],[Date]],"MMM")</f>
        <v>Aug</v>
      </c>
      <c r="I342" s="14">
        <f>MONTH(Dataset[[#This Row],[Date]])</f>
        <v>8</v>
      </c>
      <c r="J342" s="12" t="str">
        <f>TEXT(Dataset[[#This Row],[Date]],"ddd")</f>
        <v>Mon</v>
      </c>
      <c r="K342" s="13">
        <f>Dataset[[#This Row],[Credit]]-Dataset[[#This Row],[Debit]]</f>
        <v>-5</v>
      </c>
    </row>
    <row r="343" spans="1:11" x14ac:dyDescent="0.3">
      <c r="A343" s="1">
        <v>44410</v>
      </c>
      <c r="B343" s="12" t="s">
        <v>10</v>
      </c>
      <c r="D343" s="13">
        <v>5000</v>
      </c>
      <c r="E343" t="s">
        <v>11</v>
      </c>
      <c r="F343" t="s">
        <v>12</v>
      </c>
      <c r="G343" t="s">
        <v>13</v>
      </c>
      <c r="H343" s="12" t="str">
        <f>TEXT(Dataset[[#This Row],[Date]],"MMM")</f>
        <v>Aug</v>
      </c>
      <c r="I343" s="14">
        <f>MONTH(Dataset[[#This Row],[Date]])</f>
        <v>8</v>
      </c>
      <c r="J343" s="12" t="str">
        <f>TEXT(Dataset[[#This Row],[Date]],"ddd")</f>
        <v>Mon</v>
      </c>
      <c r="K343" s="13">
        <f>Dataset[[#This Row],[Credit]]-Dataset[[#This Row],[Debit]]</f>
        <v>5000</v>
      </c>
    </row>
    <row r="344" spans="1:11" x14ac:dyDescent="0.3">
      <c r="A344" s="1">
        <v>44411</v>
      </c>
      <c r="B344" s="12" t="s">
        <v>14</v>
      </c>
      <c r="C344" s="13">
        <v>5</v>
      </c>
      <c r="E344" t="s">
        <v>15</v>
      </c>
      <c r="F344" t="s">
        <v>16</v>
      </c>
      <c r="G344" t="s">
        <v>17</v>
      </c>
      <c r="H344" s="12" t="str">
        <f>TEXT(Dataset[[#This Row],[Date]],"MMM")</f>
        <v>Aug</v>
      </c>
      <c r="I344" s="14">
        <f>MONTH(Dataset[[#This Row],[Date]])</f>
        <v>8</v>
      </c>
      <c r="J344" s="12" t="str">
        <f>TEXT(Dataset[[#This Row],[Date]],"ddd")</f>
        <v>Tue</v>
      </c>
      <c r="K344" s="13">
        <f>Dataset[[#This Row],[Credit]]-Dataset[[#This Row],[Debit]]</f>
        <v>-5</v>
      </c>
    </row>
    <row r="345" spans="1:11" x14ac:dyDescent="0.3">
      <c r="A345" s="1">
        <v>44413</v>
      </c>
      <c r="B345" s="12" t="s">
        <v>18</v>
      </c>
      <c r="C345" s="13">
        <v>900</v>
      </c>
      <c r="E345" t="s">
        <v>19</v>
      </c>
      <c r="F345" t="s">
        <v>20</v>
      </c>
      <c r="G345" t="s">
        <v>17</v>
      </c>
      <c r="H345" s="12" t="str">
        <f>TEXT(Dataset[[#This Row],[Date]],"MMM")</f>
        <v>Aug</v>
      </c>
      <c r="I345" s="14">
        <f>MONTH(Dataset[[#This Row],[Date]])</f>
        <v>8</v>
      </c>
      <c r="J345" s="12" t="str">
        <f>TEXT(Dataset[[#This Row],[Date]],"ddd")</f>
        <v>Thu</v>
      </c>
      <c r="K345" s="13">
        <f>Dataset[[#This Row],[Credit]]-Dataset[[#This Row],[Debit]]</f>
        <v>-900</v>
      </c>
    </row>
    <row r="346" spans="1:11" x14ac:dyDescent="0.3">
      <c r="A346" s="1">
        <v>44413</v>
      </c>
      <c r="B346" s="12" t="s">
        <v>21</v>
      </c>
      <c r="C346" s="13">
        <v>150</v>
      </c>
      <c r="E346" t="s">
        <v>22</v>
      </c>
      <c r="F346" t="s">
        <v>23</v>
      </c>
      <c r="G346" t="s">
        <v>17</v>
      </c>
      <c r="H346" s="12" t="str">
        <f>TEXT(Dataset[[#This Row],[Date]],"MMM")</f>
        <v>Aug</v>
      </c>
      <c r="I346" s="14">
        <f>MONTH(Dataset[[#This Row],[Date]])</f>
        <v>8</v>
      </c>
      <c r="J346" s="12" t="str">
        <f>TEXT(Dataset[[#This Row],[Date]],"ddd")</f>
        <v>Thu</v>
      </c>
      <c r="K346" s="13">
        <f>Dataset[[#This Row],[Credit]]-Dataset[[#This Row],[Debit]]</f>
        <v>-150</v>
      </c>
    </row>
    <row r="347" spans="1:11" x14ac:dyDescent="0.3">
      <c r="A347" s="1">
        <v>44413</v>
      </c>
      <c r="B347" s="12" t="s">
        <v>14</v>
      </c>
      <c r="C347" s="13">
        <v>5</v>
      </c>
      <c r="E347" t="s">
        <v>15</v>
      </c>
      <c r="F347" t="s">
        <v>16</v>
      </c>
      <c r="G347" t="s">
        <v>17</v>
      </c>
      <c r="H347" s="12" t="str">
        <f>TEXT(Dataset[[#This Row],[Date]],"MMM")</f>
        <v>Aug</v>
      </c>
      <c r="I347" s="14">
        <f>MONTH(Dataset[[#This Row],[Date]])</f>
        <v>8</v>
      </c>
      <c r="J347" s="12" t="str">
        <f>TEXT(Dataset[[#This Row],[Date]],"ddd")</f>
        <v>Thu</v>
      </c>
      <c r="K347" s="13">
        <f>Dataset[[#This Row],[Credit]]-Dataset[[#This Row],[Debit]]</f>
        <v>-5</v>
      </c>
    </row>
    <row r="348" spans="1:11" x14ac:dyDescent="0.3">
      <c r="A348" s="1">
        <v>44413</v>
      </c>
      <c r="B348" s="12" t="s">
        <v>14</v>
      </c>
      <c r="C348" s="13">
        <v>5</v>
      </c>
      <c r="E348" t="s">
        <v>15</v>
      </c>
      <c r="F348" t="s">
        <v>16</v>
      </c>
      <c r="G348" t="s">
        <v>17</v>
      </c>
      <c r="H348" s="12" t="str">
        <f>TEXT(Dataset[[#This Row],[Date]],"MMM")</f>
        <v>Aug</v>
      </c>
      <c r="I348" s="14">
        <f>MONTH(Dataset[[#This Row],[Date]])</f>
        <v>8</v>
      </c>
      <c r="J348" s="12" t="str">
        <f>TEXT(Dataset[[#This Row],[Date]],"ddd")</f>
        <v>Thu</v>
      </c>
      <c r="K348" s="13">
        <f>Dataset[[#This Row],[Credit]]-Dataset[[#This Row],[Debit]]</f>
        <v>-5</v>
      </c>
    </row>
    <row r="349" spans="1:11" x14ac:dyDescent="0.3">
      <c r="A349" s="1">
        <v>44414</v>
      </c>
      <c r="B349" s="12" t="s">
        <v>14</v>
      </c>
      <c r="C349" s="13">
        <v>5</v>
      </c>
      <c r="E349" t="s">
        <v>15</v>
      </c>
      <c r="F349" t="s">
        <v>16</v>
      </c>
      <c r="G349" t="s">
        <v>17</v>
      </c>
      <c r="H349" s="12" t="str">
        <f>TEXT(Dataset[[#This Row],[Date]],"MMM")</f>
        <v>Aug</v>
      </c>
      <c r="I349" s="14">
        <f>MONTH(Dataset[[#This Row],[Date]])</f>
        <v>8</v>
      </c>
      <c r="J349" s="12" t="str">
        <f>TEXT(Dataset[[#This Row],[Date]],"ddd")</f>
        <v>Fri</v>
      </c>
      <c r="K349" s="13">
        <f>Dataset[[#This Row],[Credit]]-Dataset[[#This Row],[Debit]]</f>
        <v>-5</v>
      </c>
    </row>
    <row r="350" spans="1:11" x14ac:dyDescent="0.3">
      <c r="A350" s="1">
        <v>44415</v>
      </c>
      <c r="B350" s="12" t="s">
        <v>14</v>
      </c>
      <c r="C350" s="13">
        <v>5</v>
      </c>
      <c r="E350" t="s">
        <v>15</v>
      </c>
      <c r="F350" t="s">
        <v>16</v>
      </c>
      <c r="G350" t="s">
        <v>17</v>
      </c>
      <c r="H350" s="12" t="str">
        <f>TEXT(Dataset[[#This Row],[Date]],"MMM")</f>
        <v>Aug</v>
      </c>
      <c r="I350" s="14">
        <f>MONTH(Dataset[[#This Row],[Date]])</f>
        <v>8</v>
      </c>
      <c r="J350" s="12" t="str">
        <f>TEXT(Dataset[[#This Row],[Date]],"ddd")</f>
        <v>Sat</v>
      </c>
      <c r="K350" s="13">
        <f>Dataset[[#This Row],[Credit]]-Dataset[[#This Row],[Debit]]</f>
        <v>-5</v>
      </c>
    </row>
    <row r="351" spans="1:11" x14ac:dyDescent="0.3">
      <c r="A351" s="1">
        <v>44415</v>
      </c>
      <c r="B351" s="12" t="s">
        <v>24</v>
      </c>
      <c r="C351" s="13">
        <v>137</v>
      </c>
      <c r="E351" t="s">
        <v>25</v>
      </c>
      <c r="F351" t="s">
        <v>20</v>
      </c>
      <c r="G351" t="s">
        <v>17</v>
      </c>
      <c r="H351" s="12" t="str">
        <f>TEXT(Dataset[[#This Row],[Date]],"MMM")</f>
        <v>Aug</v>
      </c>
      <c r="I351" s="14">
        <f>MONTH(Dataset[[#This Row],[Date]])</f>
        <v>8</v>
      </c>
      <c r="J351" s="12" t="str">
        <f>TEXT(Dataset[[#This Row],[Date]],"ddd")</f>
        <v>Sat</v>
      </c>
      <c r="K351" s="13">
        <f>Dataset[[#This Row],[Credit]]-Dataset[[#This Row],[Debit]]</f>
        <v>-137</v>
      </c>
    </row>
    <row r="352" spans="1:11" x14ac:dyDescent="0.3">
      <c r="A352" s="1">
        <v>44418</v>
      </c>
      <c r="B352" s="12" t="s">
        <v>26</v>
      </c>
      <c r="C352" s="13">
        <v>57</v>
      </c>
      <c r="E352" t="s">
        <v>27</v>
      </c>
      <c r="F352" t="s">
        <v>20</v>
      </c>
      <c r="G352" t="s">
        <v>17</v>
      </c>
      <c r="H352" s="12" t="str">
        <f>TEXT(Dataset[[#This Row],[Date]],"MMM")</f>
        <v>Aug</v>
      </c>
      <c r="I352" s="14">
        <f>MONTH(Dataset[[#This Row],[Date]])</f>
        <v>8</v>
      </c>
      <c r="J352" s="12" t="str">
        <f>TEXT(Dataset[[#This Row],[Date]],"ddd")</f>
        <v>Tue</v>
      </c>
      <c r="K352" s="13">
        <f>Dataset[[#This Row],[Credit]]-Dataset[[#This Row],[Debit]]</f>
        <v>-57</v>
      </c>
    </row>
    <row r="353" spans="1:11" x14ac:dyDescent="0.3">
      <c r="A353" s="1">
        <v>44418</v>
      </c>
      <c r="B353" s="12" t="s">
        <v>14</v>
      </c>
      <c r="C353" s="13">
        <v>5</v>
      </c>
      <c r="E353" t="s">
        <v>15</v>
      </c>
      <c r="F353" t="s">
        <v>16</v>
      </c>
      <c r="G353" t="s">
        <v>17</v>
      </c>
      <c r="H353" s="12" t="str">
        <f>TEXT(Dataset[[#This Row],[Date]],"MMM")</f>
        <v>Aug</v>
      </c>
      <c r="I353" s="14">
        <f>MONTH(Dataset[[#This Row],[Date]])</f>
        <v>8</v>
      </c>
      <c r="J353" s="12" t="str">
        <f>TEXT(Dataset[[#This Row],[Date]],"ddd")</f>
        <v>Tue</v>
      </c>
      <c r="K353" s="13">
        <f>Dataset[[#This Row],[Credit]]-Dataset[[#This Row],[Debit]]</f>
        <v>-5</v>
      </c>
    </row>
    <row r="354" spans="1:11" x14ac:dyDescent="0.3">
      <c r="A354" s="1">
        <v>44419</v>
      </c>
      <c r="B354" s="12" t="s">
        <v>14</v>
      </c>
      <c r="C354" s="13">
        <v>5</v>
      </c>
      <c r="E354" t="s">
        <v>15</v>
      </c>
      <c r="F354" t="s">
        <v>16</v>
      </c>
      <c r="G354" t="s">
        <v>17</v>
      </c>
      <c r="H354" s="12" t="str">
        <f>TEXT(Dataset[[#This Row],[Date]],"MMM")</f>
        <v>Aug</v>
      </c>
      <c r="I354" s="14">
        <f>MONTH(Dataset[[#This Row],[Date]])</f>
        <v>8</v>
      </c>
      <c r="J354" s="12" t="str">
        <f>TEXT(Dataset[[#This Row],[Date]],"ddd")</f>
        <v>Wed</v>
      </c>
      <c r="K354" s="13">
        <f>Dataset[[#This Row],[Credit]]-Dataset[[#This Row],[Debit]]</f>
        <v>-5</v>
      </c>
    </row>
    <row r="355" spans="1:11" x14ac:dyDescent="0.3">
      <c r="A355" s="1">
        <v>44420</v>
      </c>
      <c r="B355" s="12" t="s">
        <v>28</v>
      </c>
      <c r="C355" s="13">
        <v>84.199999999999989</v>
      </c>
      <c r="E355" t="s">
        <v>51</v>
      </c>
      <c r="F355" t="s">
        <v>23</v>
      </c>
      <c r="G355" t="s">
        <v>17</v>
      </c>
      <c r="H355" s="12" t="str">
        <f>TEXT(Dataset[[#This Row],[Date]],"MMM")</f>
        <v>Aug</v>
      </c>
      <c r="I355" s="14">
        <f>MONTH(Dataset[[#This Row],[Date]])</f>
        <v>8</v>
      </c>
      <c r="J355" s="12" t="str">
        <f>TEXT(Dataset[[#This Row],[Date]],"ddd")</f>
        <v>Thu</v>
      </c>
      <c r="K355" s="13">
        <f>Dataset[[#This Row],[Credit]]-Dataset[[#This Row],[Debit]]</f>
        <v>-84.199999999999989</v>
      </c>
    </row>
    <row r="356" spans="1:11" x14ac:dyDescent="0.3">
      <c r="A356" s="1">
        <v>44420</v>
      </c>
      <c r="B356" s="12" t="s">
        <v>14</v>
      </c>
      <c r="C356" s="13">
        <v>5</v>
      </c>
      <c r="E356" t="s">
        <v>15</v>
      </c>
      <c r="F356" t="s">
        <v>16</v>
      </c>
      <c r="G356" t="s">
        <v>17</v>
      </c>
      <c r="H356" s="12" t="str">
        <f>TEXT(Dataset[[#This Row],[Date]],"MMM")</f>
        <v>Aug</v>
      </c>
      <c r="I356" s="14">
        <f>MONTH(Dataset[[#This Row],[Date]])</f>
        <v>8</v>
      </c>
      <c r="J356" s="12" t="str">
        <f>TEXT(Dataset[[#This Row],[Date]],"ddd")</f>
        <v>Thu</v>
      </c>
      <c r="K356" s="13">
        <f>Dataset[[#This Row],[Credit]]-Dataset[[#This Row],[Debit]]</f>
        <v>-5</v>
      </c>
    </row>
    <row r="357" spans="1:11" x14ac:dyDescent="0.3">
      <c r="A357" s="1">
        <v>44421</v>
      </c>
      <c r="B357" s="12" t="s">
        <v>14</v>
      </c>
      <c r="C357" s="13">
        <v>5</v>
      </c>
      <c r="E357" t="s">
        <v>15</v>
      </c>
      <c r="F357" t="s">
        <v>16</v>
      </c>
      <c r="G357" t="s">
        <v>17</v>
      </c>
      <c r="H357" s="12" t="str">
        <f>TEXT(Dataset[[#This Row],[Date]],"MMM")</f>
        <v>Aug</v>
      </c>
      <c r="I357" s="14">
        <f>MONTH(Dataset[[#This Row],[Date]])</f>
        <v>8</v>
      </c>
      <c r="J357" s="12" t="str">
        <f>TEXT(Dataset[[#This Row],[Date]],"ddd")</f>
        <v>Fri</v>
      </c>
      <c r="K357" s="13">
        <f>Dataset[[#This Row],[Credit]]-Dataset[[#This Row],[Debit]]</f>
        <v>-5</v>
      </c>
    </row>
    <row r="358" spans="1:11" x14ac:dyDescent="0.3">
      <c r="A358" s="1">
        <v>44422</v>
      </c>
      <c r="B358" s="12" t="s">
        <v>24</v>
      </c>
      <c r="C358" s="13">
        <v>142.1</v>
      </c>
      <c r="E358" t="s">
        <v>25</v>
      </c>
      <c r="F358" t="s">
        <v>20</v>
      </c>
      <c r="G358" t="s">
        <v>17</v>
      </c>
      <c r="H358" s="12" t="str">
        <f>TEXT(Dataset[[#This Row],[Date]],"MMM")</f>
        <v>Aug</v>
      </c>
      <c r="I358" s="14">
        <f>MONTH(Dataset[[#This Row],[Date]])</f>
        <v>8</v>
      </c>
      <c r="J358" s="12" t="str">
        <f>TEXT(Dataset[[#This Row],[Date]],"ddd")</f>
        <v>Sat</v>
      </c>
      <c r="K358" s="13">
        <f>Dataset[[#This Row],[Credit]]-Dataset[[#This Row],[Debit]]</f>
        <v>-142.1</v>
      </c>
    </row>
    <row r="359" spans="1:11" x14ac:dyDescent="0.3">
      <c r="A359" s="1">
        <v>44422</v>
      </c>
      <c r="B359" s="12" t="s">
        <v>14</v>
      </c>
      <c r="C359" s="13">
        <v>5</v>
      </c>
      <c r="E359" t="s">
        <v>15</v>
      </c>
      <c r="F359" t="s">
        <v>16</v>
      </c>
      <c r="G359" t="s">
        <v>17</v>
      </c>
      <c r="H359" s="12" t="str">
        <f>TEXT(Dataset[[#This Row],[Date]],"MMM")</f>
        <v>Aug</v>
      </c>
      <c r="I359" s="14">
        <f>MONTH(Dataset[[#This Row],[Date]])</f>
        <v>8</v>
      </c>
      <c r="J359" s="12" t="str">
        <f>TEXT(Dataset[[#This Row],[Date]],"ddd")</f>
        <v>Sat</v>
      </c>
      <c r="K359" s="13">
        <f>Dataset[[#This Row],[Credit]]-Dataset[[#This Row],[Debit]]</f>
        <v>-5</v>
      </c>
    </row>
    <row r="360" spans="1:11" x14ac:dyDescent="0.3">
      <c r="A360" s="1">
        <v>44423</v>
      </c>
      <c r="B360" s="12" t="s">
        <v>14</v>
      </c>
      <c r="C360" s="13">
        <v>5</v>
      </c>
      <c r="E360" t="s">
        <v>15</v>
      </c>
      <c r="F360" t="s">
        <v>16</v>
      </c>
      <c r="G360" t="s">
        <v>17</v>
      </c>
      <c r="H360" s="12" t="str">
        <f>TEXT(Dataset[[#This Row],[Date]],"MMM")</f>
        <v>Aug</v>
      </c>
      <c r="I360" s="14">
        <f>MONTH(Dataset[[#This Row],[Date]])</f>
        <v>8</v>
      </c>
      <c r="J360" s="12" t="str">
        <f>TEXT(Dataset[[#This Row],[Date]],"ddd")</f>
        <v>Sun</v>
      </c>
      <c r="K360" s="13">
        <f>Dataset[[#This Row],[Credit]]-Dataset[[#This Row],[Debit]]</f>
        <v>-5</v>
      </c>
    </row>
    <row r="361" spans="1:11" x14ac:dyDescent="0.3">
      <c r="A361" s="1">
        <v>44423</v>
      </c>
      <c r="B361" s="12" t="s">
        <v>29</v>
      </c>
      <c r="C361" s="13">
        <v>46.8</v>
      </c>
      <c r="E361" t="s">
        <v>30</v>
      </c>
      <c r="F361" t="s">
        <v>31</v>
      </c>
      <c r="G361" t="s">
        <v>17</v>
      </c>
      <c r="H361" s="12" t="str">
        <f>TEXT(Dataset[[#This Row],[Date]],"MMM")</f>
        <v>Aug</v>
      </c>
      <c r="I361" s="14">
        <f>MONTH(Dataset[[#This Row],[Date]])</f>
        <v>8</v>
      </c>
      <c r="J361" s="12" t="str">
        <f>TEXT(Dataset[[#This Row],[Date]],"ddd")</f>
        <v>Sun</v>
      </c>
      <c r="K361" s="13">
        <f>Dataset[[#This Row],[Credit]]-Dataset[[#This Row],[Debit]]</f>
        <v>-46.8</v>
      </c>
    </row>
    <row r="362" spans="1:11" x14ac:dyDescent="0.3">
      <c r="A362" s="1">
        <v>44423</v>
      </c>
      <c r="B362" s="12" t="s">
        <v>32</v>
      </c>
      <c r="C362" s="13">
        <v>104.70000000000002</v>
      </c>
      <c r="E362" t="s">
        <v>33</v>
      </c>
      <c r="F362" t="s">
        <v>31</v>
      </c>
      <c r="G362" t="s">
        <v>17</v>
      </c>
      <c r="H362" s="12" t="str">
        <f>TEXT(Dataset[[#This Row],[Date]],"MMM")</f>
        <v>Aug</v>
      </c>
      <c r="I362" s="14">
        <f>MONTH(Dataset[[#This Row],[Date]])</f>
        <v>8</v>
      </c>
      <c r="J362" s="12" t="str">
        <f>TEXT(Dataset[[#This Row],[Date]],"ddd")</f>
        <v>Sun</v>
      </c>
      <c r="K362" s="13">
        <f>Dataset[[#This Row],[Credit]]-Dataset[[#This Row],[Debit]]</f>
        <v>-104.70000000000002</v>
      </c>
    </row>
    <row r="363" spans="1:11" x14ac:dyDescent="0.3">
      <c r="A363" s="1">
        <v>44423</v>
      </c>
      <c r="B363" s="12" t="s">
        <v>34</v>
      </c>
      <c r="C363" s="13">
        <v>59.1</v>
      </c>
      <c r="E363" t="s">
        <v>35</v>
      </c>
      <c r="F363" t="s">
        <v>16</v>
      </c>
      <c r="G363" t="s">
        <v>17</v>
      </c>
      <c r="H363" s="12" t="str">
        <f>TEXT(Dataset[[#This Row],[Date]],"MMM")</f>
        <v>Aug</v>
      </c>
      <c r="I363" s="14">
        <f>MONTH(Dataset[[#This Row],[Date]])</f>
        <v>8</v>
      </c>
      <c r="J363" s="12" t="str">
        <f>TEXT(Dataset[[#This Row],[Date]],"ddd")</f>
        <v>Sun</v>
      </c>
      <c r="K363" s="13">
        <f>Dataset[[#This Row],[Credit]]-Dataset[[#This Row],[Debit]]</f>
        <v>-59.1</v>
      </c>
    </row>
    <row r="364" spans="1:11" x14ac:dyDescent="0.3">
      <c r="A364" s="1">
        <v>44424</v>
      </c>
      <c r="B364" s="12" t="s">
        <v>36</v>
      </c>
      <c r="C364" s="13">
        <v>35.1</v>
      </c>
      <c r="E364" t="s">
        <v>37</v>
      </c>
      <c r="F364" t="s">
        <v>23</v>
      </c>
      <c r="G364" t="s">
        <v>17</v>
      </c>
      <c r="H364" s="12" t="str">
        <f>TEXT(Dataset[[#This Row],[Date]],"MMM")</f>
        <v>Aug</v>
      </c>
      <c r="I364" s="14">
        <f>MONTH(Dataset[[#This Row],[Date]])</f>
        <v>8</v>
      </c>
      <c r="J364" s="12" t="str">
        <f>TEXT(Dataset[[#This Row],[Date]],"ddd")</f>
        <v>Mon</v>
      </c>
      <c r="K364" s="13">
        <f>Dataset[[#This Row],[Credit]]-Dataset[[#This Row],[Debit]]</f>
        <v>-35.1</v>
      </c>
    </row>
    <row r="365" spans="1:11" x14ac:dyDescent="0.3">
      <c r="A365" s="1">
        <v>44425</v>
      </c>
      <c r="B365" s="12" t="s">
        <v>38</v>
      </c>
      <c r="D365" s="13">
        <v>800</v>
      </c>
      <c r="E365" t="s">
        <v>39</v>
      </c>
      <c r="F365" t="s">
        <v>40</v>
      </c>
      <c r="G365" t="s">
        <v>13</v>
      </c>
      <c r="H365" s="12" t="str">
        <f>TEXT(Dataset[[#This Row],[Date]],"MMM")</f>
        <v>Aug</v>
      </c>
      <c r="I365" s="14">
        <f>MONTH(Dataset[[#This Row],[Date]])</f>
        <v>8</v>
      </c>
      <c r="J365" s="12" t="str">
        <f>TEXT(Dataset[[#This Row],[Date]],"ddd")</f>
        <v>Tue</v>
      </c>
      <c r="K365" s="13">
        <f>Dataset[[#This Row],[Credit]]-Dataset[[#This Row],[Debit]]</f>
        <v>800</v>
      </c>
    </row>
    <row r="366" spans="1:11" x14ac:dyDescent="0.3">
      <c r="A366" s="1">
        <v>44425</v>
      </c>
      <c r="B366" s="12" t="s">
        <v>14</v>
      </c>
      <c r="C366" s="13">
        <v>5</v>
      </c>
      <c r="E366" t="s">
        <v>15</v>
      </c>
      <c r="F366" t="s">
        <v>16</v>
      </c>
      <c r="G366" t="s">
        <v>17</v>
      </c>
      <c r="H366" s="12" t="str">
        <f>TEXT(Dataset[[#This Row],[Date]],"MMM")</f>
        <v>Aug</v>
      </c>
      <c r="I366" s="14">
        <f>MONTH(Dataset[[#This Row],[Date]])</f>
        <v>8</v>
      </c>
      <c r="J366" s="12" t="str">
        <f>TEXT(Dataset[[#This Row],[Date]],"ddd")</f>
        <v>Tue</v>
      </c>
      <c r="K366" s="13">
        <f>Dataset[[#This Row],[Credit]]-Dataset[[#This Row],[Debit]]</f>
        <v>-5</v>
      </c>
    </row>
    <row r="367" spans="1:11" x14ac:dyDescent="0.3">
      <c r="A367" s="1">
        <v>44426</v>
      </c>
      <c r="B367" s="12" t="s">
        <v>14</v>
      </c>
      <c r="C367" s="13">
        <v>5</v>
      </c>
      <c r="E367" t="s">
        <v>15</v>
      </c>
      <c r="F367" t="s">
        <v>16</v>
      </c>
      <c r="G367" t="s">
        <v>17</v>
      </c>
      <c r="H367" s="12" t="str">
        <f>TEXT(Dataset[[#This Row],[Date]],"MMM")</f>
        <v>Aug</v>
      </c>
      <c r="I367" s="14">
        <f>MONTH(Dataset[[#This Row],[Date]])</f>
        <v>8</v>
      </c>
      <c r="J367" s="12" t="str">
        <f>TEXT(Dataset[[#This Row],[Date]],"ddd")</f>
        <v>Wed</v>
      </c>
      <c r="K367" s="13">
        <f>Dataset[[#This Row],[Credit]]-Dataset[[#This Row],[Debit]]</f>
        <v>-5</v>
      </c>
    </row>
    <row r="368" spans="1:11" x14ac:dyDescent="0.3">
      <c r="A368" s="1">
        <v>44426</v>
      </c>
      <c r="B368" s="12" t="s">
        <v>42</v>
      </c>
      <c r="C368" s="13">
        <v>40</v>
      </c>
      <c r="E368" t="s">
        <v>42</v>
      </c>
      <c r="F368" t="s">
        <v>20</v>
      </c>
      <c r="G368" t="s">
        <v>17</v>
      </c>
      <c r="H368" s="12" t="str">
        <f>TEXT(Dataset[[#This Row],[Date]],"MMM")</f>
        <v>Aug</v>
      </c>
      <c r="I368" s="14">
        <f>MONTH(Dataset[[#This Row],[Date]])</f>
        <v>8</v>
      </c>
      <c r="J368" s="12" t="str">
        <f>TEXT(Dataset[[#This Row],[Date]],"ddd")</f>
        <v>Wed</v>
      </c>
      <c r="K368" s="13">
        <f>Dataset[[#This Row],[Credit]]-Dataset[[#This Row],[Debit]]</f>
        <v>-40</v>
      </c>
    </row>
    <row r="369" spans="1:11" x14ac:dyDescent="0.3">
      <c r="A369" s="1">
        <v>44427</v>
      </c>
      <c r="B369" s="12" t="s">
        <v>43</v>
      </c>
      <c r="C369" s="13">
        <v>52.1</v>
      </c>
      <c r="E369" t="s">
        <v>44</v>
      </c>
      <c r="F369" t="s">
        <v>31</v>
      </c>
      <c r="G369" t="s">
        <v>17</v>
      </c>
      <c r="H369" s="12" t="str">
        <f>TEXT(Dataset[[#This Row],[Date]],"MMM")</f>
        <v>Aug</v>
      </c>
      <c r="I369" s="14">
        <f>MONTH(Dataset[[#This Row],[Date]])</f>
        <v>8</v>
      </c>
      <c r="J369" s="12" t="str">
        <f>TEXT(Dataset[[#This Row],[Date]],"ddd")</f>
        <v>Thu</v>
      </c>
      <c r="K369" s="13">
        <f>Dataset[[#This Row],[Credit]]-Dataset[[#This Row],[Debit]]</f>
        <v>-52.1</v>
      </c>
    </row>
    <row r="370" spans="1:11" x14ac:dyDescent="0.3">
      <c r="A370" s="1">
        <v>44427</v>
      </c>
      <c r="B370" s="12" t="s">
        <v>45</v>
      </c>
      <c r="C370" s="13">
        <v>35</v>
      </c>
      <c r="E370" t="s">
        <v>30</v>
      </c>
      <c r="F370" t="s">
        <v>31</v>
      </c>
      <c r="G370" t="s">
        <v>17</v>
      </c>
      <c r="H370" s="12" t="str">
        <f>TEXT(Dataset[[#This Row],[Date]],"MMM")</f>
        <v>Aug</v>
      </c>
      <c r="I370" s="14">
        <f>MONTH(Dataset[[#This Row],[Date]])</f>
        <v>8</v>
      </c>
      <c r="J370" s="12" t="str">
        <f>TEXT(Dataset[[#This Row],[Date]],"ddd")</f>
        <v>Thu</v>
      </c>
      <c r="K370" s="13">
        <f>Dataset[[#This Row],[Credit]]-Dataset[[#This Row],[Debit]]</f>
        <v>-35</v>
      </c>
    </row>
    <row r="371" spans="1:11" x14ac:dyDescent="0.3">
      <c r="A371" s="1">
        <v>44427</v>
      </c>
      <c r="B371" s="12" t="s">
        <v>14</v>
      </c>
      <c r="C371" s="13">
        <v>5</v>
      </c>
      <c r="E371" t="s">
        <v>15</v>
      </c>
      <c r="F371" t="s">
        <v>16</v>
      </c>
      <c r="G371" t="s">
        <v>17</v>
      </c>
      <c r="H371" s="12" t="str">
        <f>TEXT(Dataset[[#This Row],[Date]],"MMM")</f>
        <v>Aug</v>
      </c>
      <c r="I371" s="14">
        <f>MONTH(Dataset[[#This Row],[Date]])</f>
        <v>8</v>
      </c>
      <c r="J371" s="12" t="str">
        <f>TEXT(Dataset[[#This Row],[Date]],"ddd")</f>
        <v>Thu</v>
      </c>
      <c r="K371" s="13">
        <f>Dataset[[#This Row],[Credit]]-Dataset[[#This Row],[Debit]]</f>
        <v>-5</v>
      </c>
    </row>
    <row r="372" spans="1:11" x14ac:dyDescent="0.3">
      <c r="A372" s="1">
        <v>44428</v>
      </c>
      <c r="B372" s="12" t="s">
        <v>14</v>
      </c>
      <c r="C372" s="13">
        <v>5</v>
      </c>
      <c r="E372" t="s">
        <v>15</v>
      </c>
      <c r="F372" t="s">
        <v>16</v>
      </c>
      <c r="G372" t="s">
        <v>17</v>
      </c>
      <c r="H372" s="12" t="str">
        <f>TEXT(Dataset[[#This Row],[Date]],"MMM")</f>
        <v>Aug</v>
      </c>
      <c r="I372" s="14">
        <f>MONTH(Dataset[[#This Row],[Date]])</f>
        <v>8</v>
      </c>
      <c r="J372" s="12" t="str">
        <f>TEXT(Dataset[[#This Row],[Date]],"ddd")</f>
        <v>Fri</v>
      </c>
      <c r="K372" s="13">
        <f>Dataset[[#This Row],[Credit]]-Dataset[[#This Row],[Debit]]</f>
        <v>-5</v>
      </c>
    </row>
    <row r="373" spans="1:11" x14ac:dyDescent="0.3">
      <c r="A373" s="1">
        <v>44429</v>
      </c>
      <c r="B373" s="12" t="s">
        <v>14</v>
      </c>
      <c r="C373" s="13">
        <v>5</v>
      </c>
      <c r="E373" t="s">
        <v>15</v>
      </c>
      <c r="F373" t="s">
        <v>16</v>
      </c>
      <c r="G373" t="s">
        <v>17</v>
      </c>
      <c r="H373" s="12" t="str">
        <f>TEXT(Dataset[[#This Row],[Date]],"MMM")</f>
        <v>Aug</v>
      </c>
      <c r="I373" s="14">
        <f>MONTH(Dataset[[#This Row],[Date]])</f>
        <v>8</v>
      </c>
      <c r="J373" s="12" t="str">
        <f>TEXT(Dataset[[#This Row],[Date]],"ddd")</f>
        <v>Sat</v>
      </c>
      <c r="K373" s="13">
        <f>Dataset[[#This Row],[Credit]]-Dataset[[#This Row],[Debit]]</f>
        <v>-5</v>
      </c>
    </row>
    <row r="374" spans="1:11" x14ac:dyDescent="0.3">
      <c r="A374" s="1">
        <v>44429</v>
      </c>
      <c r="B374" s="12" t="s">
        <v>24</v>
      </c>
      <c r="C374" s="13">
        <v>177</v>
      </c>
      <c r="E374" t="s">
        <v>25</v>
      </c>
      <c r="F374" t="s">
        <v>20</v>
      </c>
      <c r="G374" t="s">
        <v>17</v>
      </c>
      <c r="H374" s="12" t="str">
        <f>TEXT(Dataset[[#This Row],[Date]],"MMM")</f>
        <v>Aug</v>
      </c>
      <c r="I374" s="14">
        <f>MONTH(Dataset[[#This Row],[Date]])</f>
        <v>8</v>
      </c>
      <c r="J374" s="12" t="str">
        <f>TEXT(Dataset[[#This Row],[Date]],"ddd")</f>
        <v>Sat</v>
      </c>
      <c r="K374" s="13">
        <f>Dataset[[#This Row],[Credit]]-Dataset[[#This Row],[Debit]]</f>
        <v>-177</v>
      </c>
    </row>
    <row r="375" spans="1:11" x14ac:dyDescent="0.3">
      <c r="A375" s="1">
        <v>44430</v>
      </c>
      <c r="B375" s="12" t="s">
        <v>46</v>
      </c>
      <c r="C375" s="13">
        <v>44.2</v>
      </c>
      <c r="E375" t="s">
        <v>35</v>
      </c>
      <c r="F375" t="s">
        <v>16</v>
      </c>
      <c r="G375" t="s">
        <v>17</v>
      </c>
      <c r="H375" s="12" t="str">
        <f>TEXT(Dataset[[#This Row],[Date]],"MMM")</f>
        <v>Aug</v>
      </c>
      <c r="I375" s="14">
        <f>MONTH(Dataset[[#This Row],[Date]])</f>
        <v>8</v>
      </c>
      <c r="J375" s="12" t="str">
        <f>TEXT(Dataset[[#This Row],[Date]],"ddd")</f>
        <v>Sun</v>
      </c>
      <c r="K375" s="13">
        <f>Dataset[[#This Row],[Credit]]-Dataset[[#This Row],[Debit]]</f>
        <v>-44.2</v>
      </c>
    </row>
    <row r="376" spans="1:11" x14ac:dyDescent="0.3">
      <c r="A376" s="1">
        <v>44431</v>
      </c>
      <c r="B376" s="12" t="s">
        <v>47</v>
      </c>
      <c r="C376" s="13">
        <v>19.2</v>
      </c>
      <c r="E376" t="s">
        <v>35</v>
      </c>
      <c r="F376" t="s">
        <v>16</v>
      </c>
      <c r="G376" t="s">
        <v>17</v>
      </c>
      <c r="H376" s="12" t="str">
        <f>TEXT(Dataset[[#This Row],[Date]],"MMM")</f>
        <v>Aug</v>
      </c>
      <c r="I376" s="14">
        <f>MONTH(Dataset[[#This Row],[Date]])</f>
        <v>8</v>
      </c>
      <c r="J376" s="12" t="str">
        <f>TEXT(Dataset[[#This Row],[Date]],"ddd")</f>
        <v>Mon</v>
      </c>
      <c r="K376" s="13">
        <f>Dataset[[#This Row],[Credit]]-Dataset[[#This Row],[Debit]]</f>
        <v>-19.2</v>
      </c>
    </row>
    <row r="377" spans="1:11" x14ac:dyDescent="0.3">
      <c r="A377" s="1">
        <v>44432</v>
      </c>
      <c r="B377" s="12" t="s">
        <v>48</v>
      </c>
      <c r="C377" s="13">
        <v>55</v>
      </c>
      <c r="E377" t="s">
        <v>49</v>
      </c>
      <c r="F377" t="s">
        <v>50</v>
      </c>
      <c r="G377" t="s">
        <v>17</v>
      </c>
      <c r="H377" s="12" t="str">
        <f>TEXT(Dataset[[#This Row],[Date]],"MMM")</f>
        <v>Aug</v>
      </c>
      <c r="I377" s="14">
        <f>MONTH(Dataset[[#This Row],[Date]])</f>
        <v>8</v>
      </c>
      <c r="J377" s="12" t="str">
        <f>TEXT(Dataset[[#This Row],[Date]],"ddd")</f>
        <v>Tue</v>
      </c>
      <c r="K377" s="13">
        <f>Dataset[[#This Row],[Credit]]-Dataset[[#This Row],[Debit]]</f>
        <v>-55</v>
      </c>
    </row>
    <row r="378" spans="1:11" x14ac:dyDescent="0.3">
      <c r="A378" s="1">
        <v>44432</v>
      </c>
      <c r="B378" s="12" t="s">
        <v>28</v>
      </c>
      <c r="C378" s="13">
        <v>69.700000000000017</v>
      </c>
      <c r="E378" t="s">
        <v>51</v>
      </c>
      <c r="F378" t="s">
        <v>23</v>
      </c>
      <c r="G378" t="s">
        <v>17</v>
      </c>
      <c r="H378" s="12" t="str">
        <f>TEXT(Dataset[[#This Row],[Date]],"MMM")</f>
        <v>Aug</v>
      </c>
      <c r="I378" s="14">
        <f>MONTH(Dataset[[#This Row],[Date]])</f>
        <v>8</v>
      </c>
      <c r="J378" s="12" t="str">
        <f>TEXT(Dataset[[#This Row],[Date]],"ddd")</f>
        <v>Tue</v>
      </c>
      <c r="K378" s="13">
        <f>Dataset[[#This Row],[Credit]]-Dataset[[#This Row],[Debit]]</f>
        <v>-69.700000000000017</v>
      </c>
    </row>
    <row r="379" spans="1:11" x14ac:dyDescent="0.3">
      <c r="A379" s="1">
        <v>44432</v>
      </c>
      <c r="B379" s="12" t="s">
        <v>14</v>
      </c>
      <c r="C379" s="13">
        <v>5</v>
      </c>
      <c r="E379" t="s">
        <v>15</v>
      </c>
      <c r="F379" t="s">
        <v>16</v>
      </c>
      <c r="G379" t="s">
        <v>17</v>
      </c>
      <c r="H379" s="12" t="str">
        <f>TEXT(Dataset[[#This Row],[Date]],"MMM")</f>
        <v>Aug</v>
      </c>
      <c r="I379" s="14">
        <f>MONTH(Dataset[[#This Row],[Date]])</f>
        <v>8</v>
      </c>
      <c r="J379" s="12" t="str">
        <f>TEXT(Dataset[[#This Row],[Date]],"ddd")</f>
        <v>Tue</v>
      </c>
      <c r="K379" s="13">
        <f>Dataset[[#This Row],[Credit]]-Dataset[[#This Row],[Debit]]</f>
        <v>-5</v>
      </c>
    </row>
    <row r="380" spans="1:11" x14ac:dyDescent="0.3">
      <c r="A380" s="1">
        <v>44433</v>
      </c>
      <c r="B380" s="12" t="s">
        <v>14</v>
      </c>
      <c r="C380" s="13">
        <v>5</v>
      </c>
      <c r="E380" t="s">
        <v>15</v>
      </c>
      <c r="F380" t="s">
        <v>16</v>
      </c>
      <c r="G380" t="s">
        <v>17</v>
      </c>
      <c r="H380" s="12" t="str">
        <f>TEXT(Dataset[[#This Row],[Date]],"MMM")</f>
        <v>Aug</v>
      </c>
      <c r="I380" s="14">
        <f>MONTH(Dataset[[#This Row],[Date]])</f>
        <v>8</v>
      </c>
      <c r="J380" s="12" t="str">
        <f>TEXT(Dataset[[#This Row],[Date]],"ddd")</f>
        <v>Wed</v>
      </c>
      <c r="K380" s="13">
        <f>Dataset[[#This Row],[Credit]]-Dataset[[#This Row],[Debit]]</f>
        <v>-5</v>
      </c>
    </row>
    <row r="381" spans="1:11" x14ac:dyDescent="0.3">
      <c r="A381" s="1">
        <v>44434</v>
      </c>
      <c r="B381" s="12" t="s">
        <v>14</v>
      </c>
      <c r="C381" s="13">
        <v>5</v>
      </c>
      <c r="E381" t="s">
        <v>15</v>
      </c>
      <c r="F381" t="s">
        <v>16</v>
      </c>
      <c r="G381" t="s">
        <v>17</v>
      </c>
      <c r="H381" s="12" t="str">
        <f>TEXT(Dataset[[#This Row],[Date]],"MMM")</f>
        <v>Aug</v>
      </c>
      <c r="I381" s="14">
        <f>MONTH(Dataset[[#This Row],[Date]])</f>
        <v>8</v>
      </c>
      <c r="J381" s="12" t="str">
        <f>TEXT(Dataset[[#This Row],[Date]],"ddd")</f>
        <v>Thu</v>
      </c>
      <c r="K381" s="13">
        <f>Dataset[[#This Row],[Credit]]-Dataset[[#This Row],[Debit]]</f>
        <v>-5</v>
      </c>
    </row>
    <row r="382" spans="1:11" x14ac:dyDescent="0.3">
      <c r="A382" s="1">
        <v>44435</v>
      </c>
      <c r="B382" s="12" t="s">
        <v>14</v>
      </c>
      <c r="C382" s="13">
        <v>5</v>
      </c>
      <c r="E382" t="s">
        <v>15</v>
      </c>
      <c r="F382" t="s">
        <v>16</v>
      </c>
      <c r="G382" t="s">
        <v>17</v>
      </c>
      <c r="H382" s="12" t="str">
        <f>TEXT(Dataset[[#This Row],[Date]],"MMM")</f>
        <v>Aug</v>
      </c>
      <c r="I382" s="14">
        <f>MONTH(Dataset[[#This Row],[Date]])</f>
        <v>8</v>
      </c>
      <c r="J382" s="12" t="str">
        <f>TEXT(Dataset[[#This Row],[Date]],"ddd")</f>
        <v>Fri</v>
      </c>
      <c r="K382" s="13">
        <f>Dataset[[#This Row],[Credit]]-Dataset[[#This Row],[Debit]]</f>
        <v>-5</v>
      </c>
    </row>
    <row r="383" spans="1:11" x14ac:dyDescent="0.3">
      <c r="A383" s="1">
        <v>44436</v>
      </c>
      <c r="B383" s="12" t="s">
        <v>14</v>
      </c>
      <c r="C383" s="13">
        <v>5</v>
      </c>
      <c r="E383" t="s">
        <v>15</v>
      </c>
      <c r="F383" t="s">
        <v>16</v>
      </c>
      <c r="G383" t="s">
        <v>17</v>
      </c>
      <c r="H383" s="12" t="str">
        <f>TEXT(Dataset[[#This Row],[Date]],"MMM")</f>
        <v>Aug</v>
      </c>
      <c r="I383" s="14">
        <f>MONTH(Dataset[[#This Row],[Date]])</f>
        <v>8</v>
      </c>
      <c r="J383" s="12" t="str">
        <f>TEXT(Dataset[[#This Row],[Date]],"ddd")</f>
        <v>Sat</v>
      </c>
      <c r="K383" s="13">
        <f>Dataset[[#This Row],[Credit]]-Dataset[[#This Row],[Debit]]</f>
        <v>-5</v>
      </c>
    </row>
    <row r="384" spans="1:11" x14ac:dyDescent="0.3">
      <c r="A384" s="1">
        <v>44436</v>
      </c>
      <c r="B384" s="12" t="s">
        <v>24</v>
      </c>
      <c r="C384" s="13">
        <v>117</v>
      </c>
      <c r="E384" t="s">
        <v>25</v>
      </c>
      <c r="F384" t="s">
        <v>20</v>
      </c>
      <c r="G384" t="s">
        <v>17</v>
      </c>
      <c r="H384" s="12" t="str">
        <f>TEXT(Dataset[[#This Row],[Date]],"MMM")</f>
        <v>Aug</v>
      </c>
      <c r="I384" s="14">
        <f>MONTH(Dataset[[#This Row],[Date]])</f>
        <v>8</v>
      </c>
      <c r="J384" s="12" t="str">
        <f>TEXT(Dataset[[#This Row],[Date]],"ddd")</f>
        <v>Sat</v>
      </c>
      <c r="K384" s="13">
        <f>Dataset[[#This Row],[Credit]]-Dataset[[#This Row],[Debit]]</f>
        <v>-117</v>
      </c>
    </row>
    <row r="385" spans="1:11" x14ac:dyDescent="0.3">
      <c r="A385" s="1">
        <v>44437</v>
      </c>
      <c r="B385" s="12" t="s">
        <v>52</v>
      </c>
      <c r="C385" s="13">
        <v>131.9</v>
      </c>
      <c r="E385" t="s">
        <v>33</v>
      </c>
      <c r="F385" t="s">
        <v>31</v>
      </c>
      <c r="G385" t="s">
        <v>17</v>
      </c>
      <c r="H385" s="12" t="str">
        <f>TEXT(Dataset[[#This Row],[Date]],"MMM")</f>
        <v>Aug</v>
      </c>
      <c r="I385" s="14">
        <f>MONTH(Dataset[[#This Row],[Date]])</f>
        <v>8</v>
      </c>
      <c r="J385" s="12" t="str">
        <f>TEXT(Dataset[[#This Row],[Date]],"ddd")</f>
        <v>Sun</v>
      </c>
      <c r="K385" s="13">
        <f>Dataset[[#This Row],[Credit]]-Dataset[[#This Row],[Debit]]</f>
        <v>-131.9</v>
      </c>
    </row>
    <row r="386" spans="1:11" x14ac:dyDescent="0.3">
      <c r="A386" s="1">
        <v>44437</v>
      </c>
      <c r="B386" s="12" t="s">
        <v>53</v>
      </c>
      <c r="C386" s="13">
        <v>182.39999999999998</v>
      </c>
      <c r="E386" t="s">
        <v>30</v>
      </c>
      <c r="F386" t="s">
        <v>31</v>
      </c>
      <c r="G386" t="s">
        <v>17</v>
      </c>
      <c r="H386" s="12" t="str">
        <f>TEXT(Dataset[[#This Row],[Date]],"MMM")</f>
        <v>Aug</v>
      </c>
      <c r="I386" s="14">
        <f>MONTH(Dataset[[#This Row],[Date]])</f>
        <v>8</v>
      </c>
      <c r="J386" s="12" t="str">
        <f>TEXT(Dataset[[#This Row],[Date]],"ddd")</f>
        <v>Sun</v>
      </c>
      <c r="K386" s="13">
        <f>Dataset[[#This Row],[Credit]]-Dataset[[#This Row],[Debit]]</f>
        <v>-182.39999999999998</v>
      </c>
    </row>
    <row r="387" spans="1:11" x14ac:dyDescent="0.3">
      <c r="A387" s="1">
        <v>44438</v>
      </c>
      <c r="B387" s="12" t="s">
        <v>32</v>
      </c>
      <c r="C387" s="13">
        <v>152.29999999999998</v>
      </c>
      <c r="E387" t="s">
        <v>33</v>
      </c>
      <c r="F387" t="s">
        <v>31</v>
      </c>
      <c r="G387" t="s">
        <v>17</v>
      </c>
      <c r="H387" s="12" t="str">
        <f>TEXT(Dataset[[#This Row],[Date]],"MMM")</f>
        <v>Aug</v>
      </c>
      <c r="I387" s="14">
        <f>MONTH(Dataset[[#This Row],[Date]])</f>
        <v>8</v>
      </c>
      <c r="J387" s="12" t="str">
        <f>TEXT(Dataset[[#This Row],[Date]],"ddd")</f>
        <v>Mon</v>
      </c>
      <c r="K387" s="13">
        <f>Dataset[[#This Row],[Credit]]-Dataset[[#This Row],[Debit]]</f>
        <v>-152.29999999999998</v>
      </c>
    </row>
    <row r="388" spans="1:11" x14ac:dyDescent="0.3">
      <c r="A388" s="1">
        <v>44438</v>
      </c>
      <c r="B388" s="12" t="s">
        <v>36</v>
      </c>
      <c r="C388" s="13">
        <v>30.300000000000004</v>
      </c>
      <c r="E388" t="s">
        <v>37</v>
      </c>
      <c r="F388" t="s">
        <v>23</v>
      </c>
      <c r="G388" t="s">
        <v>17</v>
      </c>
      <c r="H388" s="12" t="str">
        <f>TEXT(Dataset[[#This Row],[Date]],"MMM")</f>
        <v>Aug</v>
      </c>
      <c r="I388" s="14">
        <f>MONTH(Dataset[[#This Row],[Date]])</f>
        <v>8</v>
      </c>
      <c r="J388" s="12" t="str">
        <f>TEXT(Dataset[[#This Row],[Date]],"ddd")</f>
        <v>Mon</v>
      </c>
      <c r="K388" s="13">
        <f>Dataset[[#This Row],[Credit]]-Dataset[[#This Row],[Debit]]</f>
        <v>-30.300000000000004</v>
      </c>
    </row>
    <row r="389" spans="1:11" x14ac:dyDescent="0.3">
      <c r="A389" s="1">
        <v>44438</v>
      </c>
      <c r="B389" s="12" t="s">
        <v>59</v>
      </c>
      <c r="C389" s="13">
        <v>15</v>
      </c>
      <c r="E389" t="s">
        <v>35</v>
      </c>
      <c r="F389" t="s">
        <v>16</v>
      </c>
      <c r="G389" t="s">
        <v>17</v>
      </c>
      <c r="H389" s="12" t="str">
        <f>TEXT(Dataset[[#This Row],[Date]],"MMM")</f>
        <v>Aug</v>
      </c>
      <c r="I389" s="14">
        <f>MONTH(Dataset[[#This Row],[Date]])</f>
        <v>8</v>
      </c>
      <c r="J389" s="12" t="str">
        <f>TEXT(Dataset[[#This Row],[Date]],"ddd")</f>
        <v>Mon</v>
      </c>
      <c r="K389" s="13">
        <f>Dataset[[#This Row],[Credit]]-Dataset[[#This Row],[Debit]]</f>
        <v>-15</v>
      </c>
    </row>
    <row r="390" spans="1:11" x14ac:dyDescent="0.3">
      <c r="A390" s="1">
        <v>44439</v>
      </c>
      <c r="B390" s="12" t="s">
        <v>14</v>
      </c>
      <c r="C390" s="13">
        <v>5</v>
      </c>
      <c r="E390" t="s">
        <v>15</v>
      </c>
      <c r="F390" t="s">
        <v>16</v>
      </c>
      <c r="G390" t="s">
        <v>17</v>
      </c>
      <c r="H390" s="12" t="str">
        <f>TEXT(Dataset[[#This Row],[Date]],"MMM")</f>
        <v>Aug</v>
      </c>
      <c r="I390" s="14">
        <f>MONTH(Dataset[[#This Row],[Date]])</f>
        <v>8</v>
      </c>
      <c r="J390" s="12" t="str">
        <f>TEXT(Dataset[[#This Row],[Date]],"ddd")</f>
        <v>Tue</v>
      </c>
      <c r="K390" s="13">
        <f>Dataset[[#This Row],[Credit]]-Dataset[[#This Row],[Debit]]</f>
        <v>-5</v>
      </c>
    </row>
    <row r="391" spans="1:11" x14ac:dyDescent="0.3">
      <c r="A391" s="1">
        <v>44441</v>
      </c>
      <c r="B391" s="12" t="s">
        <v>14</v>
      </c>
      <c r="C391" s="13">
        <v>5</v>
      </c>
      <c r="E391" t="s">
        <v>15</v>
      </c>
      <c r="F391" t="s">
        <v>16</v>
      </c>
      <c r="G391" t="s">
        <v>17</v>
      </c>
      <c r="H391" s="12" t="str">
        <f>TEXT(Dataset[[#This Row],[Date]],"MMM")</f>
        <v>Sep</v>
      </c>
      <c r="I391" s="14">
        <f>MONTH(Dataset[[#This Row],[Date]])</f>
        <v>9</v>
      </c>
      <c r="J391" s="12" t="str">
        <f>TEXT(Dataset[[#This Row],[Date]],"ddd")</f>
        <v>Thu</v>
      </c>
      <c r="K391" s="13">
        <f>Dataset[[#This Row],[Credit]]-Dataset[[#This Row],[Debit]]</f>
        <v>-5</v>
      </c>
    </row>
    <row r="392" spans="1:11" x14ac:dyDescent="0.3">
      <c r="A392" s="1">
        <v>44441</v>
      </c>
      <c r="B392" s="12" t="s">
        <v>10</v>
      </c>
      <c r="D392" s="13">
        <v>5000</v>
      </c>
      <c r="E392" t="s">
        <v>11</v>
      </c>
      <c r="F392" t="s">
        <v>12</v>
      </c>
      <c r="G392" t="s">
        <v>13</v>
      </c>
      <c r="H392" s="12" t="str">
        <f>TEXT(Dataset[[#This Row],[Date]],"MMM")</f>
        <v>Sep</v>
      </c>
      <c r="I392" s="14">
        <f>MONTH(Dataset[[#This Row],[Date]])</f>
        <v>9</v>
      </c>
      <c r="J392" s="12" t="str">
        <f>TEXT(Dataset[[#This Row],[Date]],"ddd")</f>
        <v>Thu</v>
      </c>
      <c r="K392" s="13">
        <f>Dataset[[#This Row],[Credit]]-Dataset[[#This Row],[Debit]]</f>
        <v>5000</v>
      </c>
    </row>
    <row r="393" spans="1:11" x14ac:dyDescent="0.3">
      <c r="A393" s="1">
        <v>44442</v>
      </c>
      <c r="B393" s="12" t="s">
        <v>14</v>
      </c>
      <c r="C393" s="13">
        <v>5</v>
      </c>
      <c r="E393" t="s">
        <v>15</v>
      </c>
      <c r="F393" t="s">
        <v>16</v>
      </c>
      <c r="G393" t="s">
        <v>17</v>
      </c>
      <c r="H393" s="12" t="str">
        <f>TEXT(Dataset[[#This Row],[Date]],"MMM")</f>
        <v>Sep</v>
      </c>
      <c r="I393" s="14">
        <f>MONTH(Dataset[[#This Row],[Date]])</f>
        <v>9</v>
      </c>
      <c r="J393" s="12" t="str">
        <f>TEXT(Dataset[[#This Row],[Date]],"ddd")</f>
        <v>Fri</v>
      </c>
      <c r="K393" s="13">
        <f>Dataset[[#This Row],[Credit]]-Dataset[[#This Row],[Debit]]</f>
        <v>-5</v>
      </c>
    </row>
    <row r="394" spans="1:11" x14ac:dyDescent="0.3">
      <c r="A394" s="1">
        <v>44444</v>
      </c>
      <c r="B394" s="12" t="s">
        <v>18</v>
      </c>
      <c r="C394" s="13">
        <v>900</v>
      </c>
      <c r="E394" t="s">
        <v>19</v>
      </c>
      <c r="F394" t="s">
        <v>20</v>
      </c>
      <c r="G394" t="s">
        <v>17</v>
      </c>
      <c r="H394" s="12" t="str">
        <f>TEXT(Dataset[[#This Row],[Date]],"MMM")</f>
        <v>Sep</v>
      </c>
      <c r="I394" s="14">
        <f>MONTH(Dataset[[#This Row],[Date]])</f>
        <v>9</v>
      </c>
      <c r="J394" s="12" t="str">
        <f>TEXT(Dataset[[#This Row],[Date]],"ddd")</f>
        <v>Sun</v>
      </c>
      <c r="K394" s="13">
        <f>Dataset[[#This Row],[Credit]]-Dataset[[#This Row],[Debit]]</f>
        <v>-900</v>
      </c>
    </row>
    <row r="395" spans="1:11" x14ac:dyDescent="0.3">
      <c r="A395" s="1">
        <v>44444</v>
      </c>
      <c r="B395" s="12" t="s">
        <v>21</v>
      </c>
      <c r="C395" s="13">
        <v>150</v>
      </c>
      <c r="E395" t="s">
        <v>22</v>
      </c>
      <c r="F395" t="s">
        <v>23</v>
      </c>
      <c r="G395" t="s">
        <v>17</v>
      </c>
      <c r="H395" s="12" t="str">
        <f>TEXT(Dataset[[#This Row],[Date]],"MMM")</f>
        <v>Sep</v>
      </c>
      <c r="I395" s="14">
        <f>MONTH(Dataset[[#This Row],[Date]])</f>
        <v>9</v>
      </c>
      <c r="J395" s="12" t="str">
        <f>TEXT(Dataset[[#This Row],[Date]],"ddd")</f>
        <v>Sun</v>
      </c>
      <c r="K395" s="13">
        <f>Dataset[[#This Row],[Credit]]-Dataset[[#This Row],[Debit]]</f>
        <v>-150</v>
      </c>
    </row>
    <row r="396" spans="1:11" x14ac:dyDescent="0.3">
      <c r="A396" s="1">
        <v>44444</v>
      </c>
      <c r="B396" s="12" t="s">
        <v>14</v>
      </c>
      <c r="C396" s="13">
        <v>5</v>
      </c>
      <c r="E396" t="s">
        <v>15</v>
      </c>
      <c r="F396" t="s">
        <v>16</v>
      </c>
      <c r="G396" t="s">
        <v>17</v>
      </c>
      <c r="H396" s="12" t="str">
        <f>TEXT(Dataset[[#This Row],[Date]],"MMM")</f>
        <v>Sep</v>
      </c>
      <c r="I396" s="14">
        <f>MONTH(Dataset[[#This Row],[Date]])</f>
        <v>9</v>
      </c>
      <c r="J396" s="12" t="str">
        <f>TEXT(Dataset[[#This Row],[Date]],"ddd")</f>
        <v>Sun</v>
      </c>
      <c r="K396" s="13">
        <f>Dataset[[#This Row],[Credit]]-Dataset[[#This Row],[Debit]]</f>
        <v>-5</v>
      </c>
    </row>
    <row r="397" spans="1:11" x14ac:dyDescent="0.3">
      <c r="A397" s="1">
        <v>44444</v>
      </c>
      <c r="B397" s="12" t="s">
        <v>14</v>
      </c>
      <c r="C397" s="13">
        <v>5</v>
      </c>
      <c r="E397" t="s">
        <v>15</v>
      </c>
      <c r="F397" t="s">
        <v>16</v>
      </c>
      <c r="G397" t="s">
        <v>17</v>
      </c>
      <c r="H397" s="12" t="str">
        <f>TEXT(Dataset[[#This Row],[Date]],"MMM")</f>
        <v>Sep</v>
      </c>
      <c r="I397" s="14">
        <f>MONTH(Dataset[[#This Row],[Date]])</f>
        <v>9</v>
      </c>
      <c r="J397" s="12" t="str">
        <f>TEXT(Dataset[[#This Row],[Date]],"ddd")</f>
        <v>Sun</v>
      </c>
      <c r="K397" s="13">
        <f>Dataset[[#This Row],[Credit]]-Dataset[[#This Row],[Debit]]</f>
        <v>-5</v>
      </c>
    </row>
    <row r="398" spans="1:11" x14ac:dyDescent="0.3">
      <c r="A398" s="1">
        <v>44445</v>
      </c>
      <c r="B398" s="12" t="s">
        <v>14</v>
      </c>
      <c r="C398" s="13">
        <v>5</v>
      </c>
      <c r="E398" t="s">
        <v>15</v>
      </c>
      <c r="F398" t="s">
        <v>16</v>
      </c>
      <c r="G398" t="s">
        <v>17</v>
      </c>
      <c r="H398" s="12" t="str">
        <f>TEXT(Dataset[[#This Row],[Date]],"MMM")</f>
        <v>Sep</v>
      </c>
      <c r="I398" s="14">
        <f>MONTH(Dataset[[#This Row],[Date]])</f>
        <v>9</v>
      </c>
      <c r="J398" s="12" t="str">
        <f>TEXT(Dataset[[#This Row],[Date]],"ddd")</f>
        <v>Mon</v>
      </c>
      <c r="K398" s="13">
        <f>Dataset[[#This Row],[Credit]]-Dataset[[#This Row],[Debit]]</f>
        <v>-5</v>
      </c>
    </row>
    <row r="399" spans="1:11" x14ac:dyDescent="0.3">
      <c r="A399" s="1">
        <v>44446</v>
      </c>
      <c r="B399" s="12" t="s">
        <v>14</v>
      </c>
      <c r="C399" s="13">
        <v>5</v>
      </c>
      <c r="E399" t="s">
        <v>15</v>
      </c>
      <c r="F399" t="s">
        <v>16</v>
      </c>
      <c r="G399" t="s">
        <v>17</v>
      </c>
      <c r="H399" s="12" t="str">
        <f>TEXT(Dataset[[#This Row],[Date]],"MMM")</f>
        <v>Sep</v>
      </c>
      <c r="I399" s="14">
        <f>MONTH(Dataset[[#This Row],[Date]])</f>
        <v>9</v>
      </c>
      <c r="J399" s="12" t="str">
        <f>TEXT(Dataset[[#This Row],[Date]],"ddd")</f>
        <v>Tue</v>
      </c>
      <c r="K399" s="13">
        <f>Dataset[[#This Row],[Credit]]-Dataset[[#This Row],[Debit]]</f>
        <v>-5</v>
      </c>
    </row>
    <row r="400" spans="1:11" x14ac:dyDescent="0.3">
      <c r="A400" s="1">
        <v>44446</v>
      </c>
      <c r="B400" s="12" t="s">
        <v>24</v>
      </c>
      <c r="C400" s="13">
        <v>163.39999999999998</v>
      </c>
      <c r="E400" t="s">
        <v>25</v>
      </c>
      <c r="F400" t="s">
        <v>20</v>
      </c>
      <c r="G400" t="s">
        <v>17</v>
      </c>
      <c r="H400" s="12" t="str">
        <f>TEXT(Dataset[[#This Row],[Date]],"MMM")</f>
        <v>Sep</v>
      </c>
      <c r="I400" s="14">
        <f>MONTH(Dataset[[#This Row],[Date]])</f>
        <v>9</v>
      </c>
      <c r="J400" s="12" t="str">
        <f>TEXT(Dataset[[#This Row],[Date]],"ddd")</f>
        <v>Tue</v>
      </c>
      <c r="K400" s="13">
        <f>Dataset[[#This Row],[Credit]]-Dataset[[#This Row],[Debit]]</f>
        <v>-163.39999999999998</v>
      </c>
    </row>
    <row r="401" spans="1:11" x14ac:dyDescent="0.3">
      <c r="A401" s="1">
        <v>44449</v>
      </c>
      <c r="B401" s="12" t="s">
        <v>26</v>
      </c>
      <c r="C401" s="13">
        <v>58.1</v>
      </c>
      <c r="E401" t="s">
        <v>27</v>
      </c>
      <c r="F401" t="s">
        <v>20</v>
      </c>
      <c r="G401" t="s">
        <v>17</v>
      </c>
      <c r="H401" s="12" t="str">
        <f>TEXT(Dataset[[#This Row],[Date]],"MMM")</f>
        <v>Sep</v>
      </c>
      <c r="I401" s="14">
        <f>MONTH(Dataset[[#This Row],[Date]])</f>
        <v>9</v>
      </c>
      <c r="J401" s="12" t="str">
        <f>TEXT(Dataset[[#This Row],[Date]],"ddd")</f>
        <v>Fri</v>
      </c>
      <c r="K401" s="13">
        <f>Dataset[[#This Row],[Credit]]-Dataset[[#This Row],[Debit]]</f>
        <v>-58.1</v>
      </c>
    </row>
    <row r="402" spans="1:11" x14ac:dyDescent="0.3">
      <c r="A402" s="1">
        <v>44449</v>
      </c>
      <c r="B402" s="12" t="s">
        <v>14</v>
      </c>
      <c r="C402" s="13">
        <v>5</v>
      </c>
      <c r="E402" t="s">
        <v>15</v>
      </c>
      <c r="F402" t="s">
        <v>16</v>
      </c>
      <c r="G402" t="s">
        <v>17</v>
      </c>
      <c r="H402" s="12" t="str">
        <f>TEXT(Dataset[[#This Row],[Date]],"MMM")</f>
        <v>Sep</v>
      </c>
      <c r="I402" s="14">
        <f>MONTH(Dataset[[#This Row],[Date]])</f>
        <v>9</v>
      </c>
      <c r="J402" s="12" t="str">
        <f>TEXT(Dataset[[#This Row],[Date]],"ddd")</f>
        <v>Fri</v>
      </c>
      <c r="K402" s="13">
        <f>Dataset[[#This Row],[Credit]]-Dataset[[#This Row],[Debit]]</f>
        <v>-5</v>
      </c>
    </row>
    <row r="403" spans="1:11" x14ac:dyDescent="0.3">
      <c r="A403" s="1">
        <v>44450</v>
      </c>
      <c r="B403" s="12" t="s">
        <v>14</v>
      </c>
      <c r="C403" s="13">
        <v>5</v>
      </c>
      <c r="E403" t="s">
        <v>15</v>
      </c>
      <c r="F403" t="s">
        <v>16</v>
      </c>
      <c r="G403" t="s">
        <v>17</v>
      </c>
      <c r="H403" s="12" t="str">
        <f>TEXT(Dataset[[#This Row],[Date]],"MMM")</f>
        <v>Sep</v>
      </c>
      <c r="I403" s="14">
        <f>MONTH(Dataset[[#This Row],[Date]])</f>
        <v>9</v>
      </c>
      <c r="J403" s="12" t="str">
        <f>TEXT(Dataset[[#This Row],[Date]],"ddd")</f>
        <v>Sat</v>
      </c>
      <c r="K403" s="13">
        <f>Dataset[[#This Row],[Credit]]-Dataset[[#This Row],[Debit]]</f>
        <v>-5</v>
      </c>
    </row>
    <row r="404" spans="1:11" x14ac:dyDescent="0.3">
      <c r="A404" s="1">
        <v>44451</v>
      </c>
      <c r="B404" s="12" t="s">
        <v>28</v>
      </c>
      <c r="C404" s="13">
        <v>85.299999999999983</v>
      </c>
      <c r="E404" t="s">
        <v>51</v>
      </c>
      <c r="F404" t="s">
        <v>23</v>
      </c>
      <c r="G404" t="s">
        <v>17</v>
      </c>
      <c r="H404" s="12" t="str">
        <f>TEXT(Dataset[[#This Row],[Date]],"MMM")</f>
        <v>Sep</v>
      </c>
      <c r="I404" s="14">
        <f>MONTH(Dataset[[#This Row],[Date]])</f>
        <v>9</v>
      </c>
      <c r="J404" s="12" t="str">
        <f>TEXT(Dataset[[#This Row],[Date]],"ddd")</f>
        <v>Sun</v>
      </c>
      <c r="K404" s="13">
        <f>Dataset[[#This Row],[Credit]]-Dataset[[#This Row],[Debit]]</f>
        <v>-85.299999999999983</v>
      </c>
    </row>
    <row r="405" spans="1:11" x14ac:dyDescent="0.3">
      <c r="A405" s="1">
        <v>44451</v>
      </c>
      <c r="B405" s="12" t="s">
        <v>14</v>
      </c>
      <c r="C405" s="13">
        <v>5</v>
      </c>
      <c r="E405" t="s">
        <v>15</v>
      </c>
      <c r="F405" t="s">
        <v>16</v>
      </c>
      <c r="G405" t="s">
        <v>17</v>
      </c>
      <c r="H405" s="12" t="str">
        <f>TEXT(Dataset[[#This Row],[Date]],"MMM")</f>
        <v>Sep</v>
      </c>
      <c r="I405" s="14">
        <f>MONTH(Dataset[[#This Row],[Date]])</f>
        <v>9</v>
      </c>
      <c r="J405" s="12" t="str">
        <f>TEXT(Dataset[[#This Row],[Date]],"ddd")</f>
        <v>Sun</v>
      </c>
      <c r="K405" s="13">
        <f>Dataset[[#This Row],[Credit]]-Dataset[[#This Row],[Debit]]</f>
        <v>-5</v>
      </c>
    </row>
    <row r="406" spans="1:11" x14ac:dyDescent="0.3">
      <c r="A406" s="1">
        <v>44452</v>
      </c>
      <c r="B406" s="12" t="s">
        <v>14</v>
      </c>
      <c r="C406" s="13">
        <v>5</v>
      </c>
      <c r="E406" t="s">
        <v>15</v>
      </c>
      <c r="F406" t="s">
        <v>16</v>
      </c>
      <c r="G406" t="s">
        <v>17</v>
      </c>
      <c r="H406" s="12" t="str">
        <f>TEXT(Dataset[[#This Row],[Date]],"MMM")</f>
        <v>Sep</v>
      </c>
      <c r="I406" s="14">
        <f>MONTH(Dataset[[#This Row],[Date]])</f>
        <v>9</v>
      </c>
      <c r="J406" s="12" t="str">
        <f>TEXT(Dataset[[#This Row],[Date]],"ddd")</f>
        <v>Mon</v>
      </c>
      <c r="K406" s="13">
        <f>Dataset[[#This Row],[Credit]]-Dataset[[#This Row],[Debit]]</f>
        <v>-5</v>
      </c>
    </row>
    <row r="407" spans="1:11" x14ac:dyDescent="0.3">
      <c r="A407" s="1">
        <v>44453</v>
      </c>
      <c r="B407" s="12" t="s">
        <v>24</v>
      </c>
      <c r="C407" s="13">
        <v>143</v>
      </c>
      <c r="E407" t="s">
        <v>25</v>
      </c>
      <c r="F407" t="s">
        <v>20</v>
      </c>
      <c r="G407" t="s">
        <v>17</v>
      </c>
      <c r="H407" s="12" t="str">
        <f>TEXT(Dataset[[#This Row],[Date]],"MMM")</f>
        <v>Sep</v>
      </c>
      <c r="I407" s="14">
        <f>MONTH(Dataset[[#This Row],[Date]])</f>
        <v>9</v>
      </c>
      <c r="J407" s="12" t="str">
        <f>TEXT(Dataset[[#This Row],[Date]],"ddd")</f>
        <v>Tue</v>
      </c>
      <c r="K407" s="13">
        <f>Dataset[[#This Row],[Credit]]-Dataset[[#This Row],[Debit]]</f>
        <v>-143</v>
      </c>
    </row>
    <row r="408" spans="1:11" x14ac:dyDescent="0.3">
      <c r="A408" s="1">
        <v>44453</v>
      </c>
      <c r="B408" s="12" t="s">
        <v>14</v>
      </c>
      <c r="C408" s="13">
        <v>5</v>
      </c>
      <c r="E408" t="s">
        <v>15</v>
      </c>
      <c r="F408" t="s">
        <v>16</v>
      </c>
      <c r="G408" t="s">
        <v>17</v>
      </c>
      <c r="H408" s="12" t="str">
        <f>TEXT(Dataset[[#This Row],[Date]],"MMM")</f>
        <v>Sep</v>
      </c>
      <c r="I408" s="14">
        <f>MONTH(Dataset[[#This Row],[Date]])</f>
        <v>9</v>
      </c>
      <c r="J408" s="12" t="str">
        <f>TEXT(Dataset[[#This Row],[Date]],"ddd")</f>
        <v>Tue</v>
      </c>
      <c r="K408" s="13">
        <f>Dataset[[#This Row],[Credit]]-Dataset[[#This Row],[Debit]]</f>
        <v>-5</v>
      </c>
    </row>
    <row r="409" spans="1:11" x14ac:dyDescent="0.3">
      <c r="A409" s="1">
        <v>44454</v>
      </c>
      <c r="B409" s="12" t="s">
        <v>14</v>
      </c>
      <c r="C409" s="13">
        <v>5</v>
      </c>
      <c r="E409" t="s">
        <v>15</v>
      </c>
      <c r="F409" t="s">
        <v>16</v>
      </c>
      <c r="G409" t="s">
        <v>17</v>
      </c>
      <c r="H409" s="12" t="str">
        <f>TEXT(Dataset[[#This Row],[Date]],"MMM")</f>
        <v>Sep</v>
      </c>
      <c r="I409" s="14">
        <f>MONTH(Dataset[[#This Row],[Date]])</f>
        <v>9</v>
      </c>
      <c r="J409" s="12" t="str">
        <f>TEXT(Dataset[[#This Row],[Date]],"ddd")</f>
        <v>Wed</v>
      </c>
      <c r="K409" s="13">
        <f>Dataset[[#This Row],[Credit]]-Dataset[[#This Row],[Debit]]</f>
        <v>-5</v>
      </c>
    </row>
    <row r="410" spans="1:11" x14ac:dyDescent="0.3">
      <c r="A410" s="1">
        <v>44454</v>
      </c>
      <c r="B410" s="12" t="s">
        <v>29</v>
      </c>
      <c r="C410" s="13">
        <v>47.8</v>
      </c>
      <c r="E410" t="s">
        <v>30</v>
      </c>
      <c r="F410" t="s">
        <v>31</v>
      </c>
      <c r="G410" t="s">
        <v>17</v>
      </c>
      <c r="H410" s="12" t="str">
        <f>TEXT(Dataset[[#This Row],[Date]],"MMM")</f>
        <v>Sep</v>
      </c>
      <c r="I410" s="14">
        <f>MONTH(Dataset[[#This Row],[Date]])</f>
        <v>9</v>
      </c>
      <c r="J410" s="12" t="str">
        <f>TEXT(Dataset[[#This Row],[Date]],"ddd")</f>
        <v>Wed</v>
      </c>
      <c r="K410" s="13">
        <f>Dataset[[#This Row],[Credit]]-Dataset[[#This Row],[Debit]]</f>
        <v>-47.8</v>
      </c>
    </row>
    <row r="411" spans="1:11" x14ac:dyDescent="0.3">
      <c r="A411" s="1">
        <v>44454</v>
      </c>
      <c r="B411" s="12" t="s">
        <v>32</v>
      </c>
      <c r="C411" s="13">
        <v>105.80000000000001</v>
      </c>
      <c r="E411" t="s">
        <v>33</v>
      </c>
      <c r="F411" t="s">
        <v>31</v>
      </c>
      <c r="G411" t="s">
        <v>17</v>
      </c>
      <c r="H411" s="12" t="str">
        <f>TEXT(Dataset[[#This Row],[Date]],"MMM")</f>
        <v>Sep</v>
      </c>
      <c r="I411" s="14">
        <f>MONTH(Dataset[[#This Row],[Date]])</f>
        <v>9</v>
      </c>
      <c r="J411" s="12" t="str">
        <f>TEXT(Dataset[[#This Row],[Date]],"ddd")</f>
        <v>Wed</v>
      </c>
      <c r="K411" s="13">
        <f>Dataset[[#This Row],[Credit]]-Dataset[[#This Row],[Debit]]</f>
        <v>-105.80000000000001</v>
      </c>
    </row>
    <row r="412" spans="1:11" x14ac:dyDescent="0.3">
      <c r="A412" s="1">
        <v>44454</v>
      </c>
      <c r="B412" s="12" t="s">
        <v>34</v>
      </c>
      <c r="C412" s="13">
        <v>60.1</v>
      </c>
      <c r="E412" t="s">
        <v>35</v>
      </c>
      <c r="F412" t="s">
        <v>16</v>
      </c>
      <c r="G412" t="s">
        <v>17</v>
      </c>
      <c r="H412" s="12" t="str">
        <f>TEXT(Dataset[[#This Row],[Date]],"MMM")</f>
        <v>Sep</v>
      </c>
      <c r="I412" s="14">
        <f>MONTH(Dataset[[#This Row],[Date]])</f>
        <v>9</v>
      </c>
      <c r="J412" s="12" t="str">
        <f>TEXT(Dataset[[#This Row],[Date]],"ddd")</f>
        <v>Wed</v>
      </c>
      <c r="K412" s="13">
        <f>Dataset[[#This Row],[Credit]]-Dataset[[#This Row],[Debit]]</f>
        <v>-60.1</v>
      </c>
    </row>
    <row r="413" spans="1:11" x14ac:dyDescent="0.3">
      <c r="A413" s="1">
        <v>44455</v>
      </c>
      <c r="B413" s="12" t="s">
        <v>36</v>
      </c>
      <c r="C413" s="13">
        <v>36.200000000000003</v>
      </c>
      <c r="E413" t="s">
        <v>37</v>
      </c>
      <c r="F413" t="s">
        <v>23</v>
      </c>
      <c r="G413" t="s">
        <v>17</v>
      </c>
      <c r="H413" s="12" t="str">
        <f>TEXT(Dataset[[#This Row],[Date]],"MMM")</f>
        <v>Sep</v>
      </c>
      <c r="I413" s="14">
        <f>MONTH(Dataset[[#This Row],[Date]])</f>
        <v>9</v>
      </c>
      <c r="J413" s="12" t="str">
        <f>TEXT(Dataset[[#This Row],[Date]],"ddd")</f>
        <v>Thu</v>
      </c>
      <c r="K413" s="13">
        <f>Dataset[[#This Row],[Credit]]-Dataset[[#This Row],[Debit]]</f>
        <v>-36.200000000000003</v>
      </c>
    </row>
    <row r="414" spans="1:11" x14ac:dyDescent="0.3">
      <c r="A414" s="1">
        <v>44456</v>
      </c>
      <c r="B414" s="12" t="s">
        <v>38</v>
      </c>
      <c r="D414" s="13">
        <v>100</v>
      </c>
      <c r="E414" t="s">
        <v>39</v>
      </c>
      <c r="F414" t="s">
        <v>40</v>
      </c>
      <c r="G414" t="s">
        <v>13</v>
      </c>
      <c r="H414" s="12" t="str">
        <f>TEXT(Dataset[[#This Row],[Date]],"MMM")</f>
        <v>Sep</v>
      </c>
      <c r="I414" s="14">
        <f>MONTH(Dataset[[#This Row],[Date]])</f>
        <v>9</v>
      </c>
      <c r="J414" s="12" t="str">
        <f>TEXT(Dataset[[#This Row],[Date]],"ddd")</f>
        <v>Fri</v>
      </c>
      <c r="K414" s="13">
        <f>Dataset[[#This Row],[Credit]]-Dataset[[#This Row],[Debit]]</f>
        <v>100</v>
      </c>
    </row>
    <row r="415" spans="1:11" x14ac:dyDescent="0.3">
      <c r="A415" s="1">
        <v>44456</v>
      </c>
      <c r="B415" s="12" t="s">
        <v>14</v>
      </c>
      <c r="C415" s="13">
        <v>5</v>
      </c>
      <c r="E415" t="s">
        <v>15</v>
      </c>
      <c r="F415" t="s">
        <v>16</v>
      </c>
      <c r="G415" t="s">
        <v>17</v>
      </c>
      <c r="H415" s="12" t="str">
        <f>TEXT(Dataset[[#This Row],[Date]],"MMM")</f>
        <v>Sep</v>
      </c>
      <c r="I415" s="14">
        <f>MONTH(Dataset[[#This Row],[Date]])</f>
        <v>9</v>
      </c>
      <c r="J415" s="12" t="str">
        <f>TEXT(Dataset[[#This Row],[Date]],"ddd")</f>
        <v>Fri</v>
      </c>
      <c r="K415" s="13">
        <f>Dataset[[#This Row],[Credit]]-Dataset[[#This Row],[Debit]]</f>
        <v>-5</v>
      </c>
    </row>
    <row r="416" spans="1:11" x14ac:dyDescent="0.3">
      <c r="A416" s="1">
        <v>44457</v>
      </c>
      <c r="B416" s="12" t="s">
        <v>14</v>
      </c>
      <c r="C416" s="13">
        <v>5</v>
      </c>
      <c r="E416" t="s">
        <v>15</v>
      </c>
      <c r="F416" t="s">
        <v>16</v>
      </c>
      <c r="G416" t="s">
        <v>17</v>
      </c>
      <c r="H416" s="12" t="str">
        <f>TEXT(Dataset[[#This Row],[Date]],"MMM")</f>
        <v>Sep</v>
      </c>
      <c r="I416" s="14">
        <f>MONTH(Dataset[[#This Row],[Date]])</f>
        <v>9</v>
      </c>
      <c r="J416" s="12" t="str">
        <f>TEXT(Dataset[[#This Row],[Date]],"ddd")</f>
        <v>Sat</v>
      </c>
      <c r="K416" s="13">
        <f>Dataset[[#This Row],[Credit]]-Dataset[[#This Row],[Debit]]</f>
        <v>-5</v>
      </c>
    </row>
    <row r="417" spans="1:11" x14ac:dyDescent="0.3">
      <c r="A417" s="1">
        <v>44457</v>
      </c>
      <c r="B417" s="12" t="s">
        <v>42</v>
      </c>
      <c r="C417" s="13">
        <v>40</v>
      </c>
      <c r="E417" t="s">
        <v>42</v>
      </c>
      <c r="F417" t="s">
        <v>20</v>
      </c>
      <c r="G417" t="s">
        <v>17</v>
      </c>
      <c r="H417" s="12" t="str">
        <f>TEXT(Dataset[[#This Row],[Date]],"MMM")</f>
        <v>Sep</v>
      </c>
      <c r="I417" s="14">
        <f>MONTH(Dataset[[#This Row],[Date]])</f>
        <v>9</v>
      </c>
      <c r="J417" s="12" t="str">
        <f>TEXT(Dataset[[#This Row],[Date]],"ddd")</f>
        <v>Sat</v>
      </c>
      <c r="K417" s="13">
        <f>Dataset[[#This Row],[Credit]]-Dataset[[#This Row],[Debit]]</f>
        <v>-40</v>
      </c>
    </row>
    <row r="418" spans="1:11" x14ac:dyDescent="0.3">
      <c r="A418" s="1">
        <v>44458</v>
      </c>
      <c r="B418" s="12" t="s">
        <v>43</v>
      </c>
      <c r="C418" s="13">
        <v>53</v>
      </c>
      <c r="E418" t="s">
        <v>44</v>
      </c>
      <c r="F418" t="s">
        <v>31</v>
      </c>
      <c r="G418" t="s">
        <v>17</v>
      </c>
      <c r="H418" s="12" t="str">
        <f>TEXT(Dataset[[#This Row],[Date]],"MMM")</f>
        <v>Sep</v>
      </c>
      <c r="I418" s="14">
        <f>MONTH(Dataset[[#This Row],[Date]])</f>
        <v>9</v>
      </c>
      <c r="J418" s="12" t="str">
        <f>TEXT(Dataset[[#This Row],[Date]],"ddd")</f>
        <v>Sun</v>
      </c>
      <c r="K418" s="13">
        <f>Dataset[[#This Row],[Credit]]-Dataset[[#This Row],[Debit]]</f>
        <v>-53</v>
      </c>
    </row>
    <row r="419" spans="1:11" x14ac:dyDescent="0.3">
      <c r="A419" s="1">
        <v>44458</v>
      </c>
      <c r="B419" s="12" t="s">
        <v>45</v>
      </c>
      <c r="C419" s="13">
        <v>35</v>
      </c>
      <c r="E419" t="s">
        <v>30</v>
      </c>
      <c r="F419" t="s">
        <v>31</v>
      </c>
      <c r="G419" t="s">
        <v>17</v>
      </c>
      <c r="H419" s="12" t="str">
        <f>TEXT(Dataset[[#This Row],[Date]],"MMM")</f>
        <v>Sep</v>
      </c>
      <c r="I419" s="14">
        <f>MONTH(Dataset[[#This Row],[Date]])</f>
        <v>9</v>
      </c>
      <c r="J419" s="12" t="str">
        <f>TEXT(Dataset[[#This Row],[Date]],"ddd")</f>
        <v>Sun</v>
      </c>
      <c r="K419" s="13">
        <f>Dataset[[#This Row],[Credit]]-Dataset[[#This Row],[Debit]]</f>
        <v>-35</v>
      </c>
    </row>
    <row r="420" spans="1:11" x14ac:dyDescent="0.3">
      <c r="A420" s="1">
        <v>44458</v>
      </c>
      <c r="B420" s="12" t="s">
        <v>14</v>
      </c>
      <c r="C420" s="13">
        <v>5</v>
      </c>
      <c r="E420" t="s">
        <v>15</v>
      </c>
      <c r="F420" t="s">
        <v>16</v>
      </c>
      <c r="G420" t="s">
        <v>17</v>
      </c>
      <c r="H420" s="12" t="str">
        <f>TEXT(Dataset[[#This Row],[Date]],"MMM")</f>
        <v>Sep</v>
      </c>
      <c r="I420" s="14">
        <f>MONTH(Dataset[[#This Row],[Date]])</f>
        <v>9</v>
      </c>
      <c r="J420" s="12" t="str">
        <f>TEXT(Dataset[[#This Row],[Date]],"ddd")</f>
        <v>Sun</v>
      </c>
      <c r="K420" s="13">
        <f>Dataset[[#This Row],[Credit]]-Dataset[[#This Row],[Debit]]</f>
        <v>-5</v>
      </c>
    </row>
    <row r="421" spans="1:11" x14ac:dyDescent="0.3">
      <c r="A421" s="1">
        <v>44459</v>
      </c>
      <c r="B421" s="12" t="s">
        <v>14</v>
      </c>
      <c r="C421" s="13">
        <v>5</v>
      </c>
      <c r="E421" t="s">
        <v>15</v>
      </c>
      <c r="F421" t="s">
        <v>16</v>
      </c>
      <c r="G421" t="s">
        <v>17</v>
      </c>
      <c r="H421" s="12" t="str">
        <f>TEXT(Dataset[[#This Row],[Date]],"MMM")</f>
        <v>Sep</v>
      </c>
      <c r="I421" s="14">
        <f>MONTH(Dataset[[#This Row],[Date]])</f>
        <v>9</v>
      </c>
      <c r="J421" s="12" t="str">
        <f>TEXT(Dataset[[#This Row],[Date]],"ddd")</f>
        <v>Mon</v>
      </c>
      <c r="K421" s="13">
        <f>Dataset[[#This Row],[Credit]]-Dataset[[#This Row],[Debit]]</f>
        <v>-5</v>
      </c>
    </row>
    <row r="422" spans="1:11" x14ac:dyDescent="0.3">
      <c r="A422" s="1">
        <v>44460</v>
      </c>
      <c r="B422" s="12" t="s">
        <v>14</v>
      </c>
      <c r="C422" s="13">
        <v>5</v>
      </c>
      <c r="E422" t="s">
        <v>15</v>
      </c>
      <c r="F422" t="s">
        <v>16</v>
      </c>
      <c r="G422" t="s">
        <v>17</v>
      </c>
      <c r="H422" s="12" t="str">
        <f>TEXT(Dataset[[#This Row],[Date]],"MMM")</f>
        <v>Sep</v>
      </c>
      <c r="I422" s="14">
        <f>MONTH(Dataset[[#This Row],[Date]])</f>
        <v>9</v>
      </c>
      <c r="J422" s="12" t="str">
        <f>TEXT(Dataset[[#This Row],[Date]],"ddd")</f>
        <v>Tue</v>
      </c>
      <c r="K422" s="13">
        <f>Dataset[[#This Row],[Credit]]-Dataset[[#This Row],[Debit]]</f>
        <v>-5</v>
      </c>
    </row>
    <row r="423" spans="1:11" x14ac:dyDescent="0.3">
      <c r="A423" s="1">
        <v>44460</v>
      </c>
      <c r="B423" s="12" t="s">
        <v>24</v>
      </c>
      <c r="C423" s="13">
        <v>177.9</v>
      </c>
      <c r="E423" t="s">
        <v>25</v>
      </c>
      <c r="F423" t="s">
        <v>20</v>
      </c>
      <c r="G423" t="s">
        <v>17</v>
      </c>
      <c r="H423" s="12" t="str">
        <f>TEXT(Dataset[[#This Row],[Date]],"MMM")</f>
        <v>Sep</v>
      </c>
      <c r="I423" s="14">
        <f>MONTH(Dataset[[#This Row],[Date]])</f>
        <v>9</v>
      </c>
      <c r="J423" s="12" t="str">
        <f>TEXT(Dataset[[#This Row],[Date]],"ddd")</f>
        <v>Tue</v>
      </c>
      <c r="K423" s="13">
        <f>Dataset[[#This Row],[Credit]]-Dataset[[#This Row],[Debit]]</f>
        <v>-177.9</v>
      </c>
    </row>
    <row r="424" spans="1:11" x14ac:dyDescent="0.3">
      <c r="A424" s="1">
        <v>44461</v>
      </c>
      <c r="B424" s="12" t="s">
        <v>46</v>
      </c>
      <c r="C424" s="13">
        <v>45.300000000000004</v>
      </c>
      <c r="E424" t="s">
        <v>35</v>
      </c>
      <c r="F424" t="s">
        <v>16</v>
      </c>
      <c r="G424" t="s">
        <v>17</v>
      </c>
      <c r="H424" s="12" t="str">
        <f>TEXT(Dataset[[#This Row],[Date]],"MMM")</f>
        <v>Sep</v>
      </c>
      <c r="I424" s="14">
        <f>MONTH(Dataset[[#This Row],[Date]])</f>
        <v>9</v>
      </c>
      <c r="J424" s="12" t="str">
        <f>TEXT(Dataset[[#This Row],[Date]],"ddd")</f>
        <v>Wed</v>
      </c>
      <c r="K424" s="13">
        <f>Dataset[[#This Row],[Credit]]-Dataset[[#This Row],[Debit]]</f>
        <v>-45.300000000000004</v>
      </c>
    </row>
    <row r="425" spans="1:11" x14ac:dyDescent="0.3">
      <c r="A425" s="1">
        <v>44462</v>
      </c>
      <c r="B425" s="12" t="s">
        <v>47</v>
      </c>
      <c r="C425" s="13">
        <v>20.099999999999998</v>
      </c>
      <c r="E425" t="s">
        <v>35</v>
      </c>
      <c r="F425" t="s">
        <v>16</v>
      </c>
      <c r="G425" t="s">
        <v>17</v>
      </c>
      <c r="H425" s="12" t="str">
        <f>TEXT(Dataset[[#This Row],[Date]],"MMM")</f>
        <v>Sep</v>
      </c>
      <c r="I425" s="14">
        <f>MONTH(Dataset[[#This Row],[Date]])</f>
        <v>9</v>
      </c>
      <c r="J425" s="12" t="str">
        <f>TEXT(Dataset[[#This Row],[Date]],"ddd")</f>
        <v>Thu</v>
      </c>
      <c r="K425" s="13">
        <f>Dataset[[#This Row],[Credit]]-Dataset[[#This Row],[Debit]]</f>
        <v>-20.099999999999998</v>
      </c>
    </row>
    <row r="426" spans="1:11" x14ac:dyDescent="0.3">
      <c r="A426" s="1">
        <v>44463</v>
      </c>
      <c r="B426" s="12" t="s">
        <v>48</v>
      </c>
      <c r="C426" s="13">
        <v>55</v>
      </c>
      <c r="E426" t="s">
        <v>49</v>
      </c>
      <c r="F426" t="s">
        <v>50</v>
      </c>
      <c r="G426" t="s">
        <v>17</v>
      </c>
      <c r="H426" s="12" t="str">
        <f>TEXT(Dataset[[#This Row],[Date]],"MMM")</f>
        <v>Sep</v>
      </c>
      <c r="I426" s="14">
        <f>MONTH(Dataset[[#This Row],[Date]])</f>
        <v>9</v>
      </c>
      <c r="J426" s="12" t="str">
        <f>TEXT(Dataset[[#This Row],[Date]],"ddd")</f>
        <v>Fri</v>
      </c>
      <c r="K426" s="13">
        <f>Dataset[[#This Row],[Credit]]-Dataset[[#This Row],[Debit]]</f>
        <v>-55</v>
      </c>
    </row>
    <row r="427" spans="1:11" x14ac:dyDescent="0.3">
      <c r="A427" s="1">
        <v>44463</v>
      </c>
      <c r="B427" s="12" t="s">
        <v>28</v>
      </c>
      <c r="C427" s="13">
        <v>70.600000000000023</v>
      </c>
      <c r="E427" t="s">
        <v>51</v>
      </c>
      <c r="F427" t="s">
        <v>23</v>
      </c>
      <c r="G427" t="s">
        <v>17</v>
      </c>
      <c r="H427" s="12" t="str">
        <f>TEXT(Dataset[[#This Row],[Date]],"MMM")</f>
        <v>Sep</v>
      </c>
      <c r="I427" s="14">
        <f>MONTH(Dataset[[#This Row],[Date]])</f>
        <v>9</v>
      </c>
      <c r="J427" s="12" t="str">
        <f>TEXT(Dataset[[#This Row],[Date]],"ddd")</f>
        <v>Fri</v>
      </c>
      <c r="K427" s="13">
        <f>Dataset[[#This Row],[Credit]]-Dataset[[#This Row],[Debit]]</f>
        <v>-70.600000000000023</v>
      </c>
    </row>
    <row r="428" spans="1:11" x14ac:dyDescent="0.3">
      <c r="A428" s="1">
        <v>44463</v>
      </c>
      <c r="B428" s="12" t="s">
        <v>14</v>
      </c>
      <c r="C428" s="13">
        <v>5</v>
      </c>
      <c r="E428" t="s">
        <v>15</v>
      </c>
      <c r="F428" t="s">
        <v>16</v>
      </c>
      <c r="G428" t="s">
        <v>17</v>
      </c>
      <c r="H428" s="12" t="str">
        <f>TEXT(Dataset[[#This Row],[Date]],"MMM")</f>
        <v>Sep</v>
      </c>
      <c r="I428" s="14">
        <f>MONTH(Dataset[[#This Row],[Date]])</f>
        <v>9</v>
      </c>
      <c r="J428" s="12" t="str">
        <f>TEXT(Dataset[[#This Row],[Date]],"ddd")</f>
        <v>Fri</v>
      </c>
      <c r="K428" s="13">
        <f>Dataset[[#This Row],[Credit]]-Dataset[[#This Row],[Debit]]</f>
        <v>-5</v>
      </c>
    </row>
    <row r="429" spans="1:11" x14ac:dyDescent="0.3">
      <c r="A429" s="1">
        <v>44464</v>
      </c>
      <c r="B429" s="12" t="s">
        <v>14</v>
      </c>
      <c r="C429" s="13">
        <v>5</v>
      </c>
      <c r="E429" t="s">
        <v>15</v>
      </c>
      <c r="F429" t="s">
        <v>16</v>
      </c>
      <c r="G429" t="s">
        <v>17</v>
      </c>
      <c r="H429" s="12" t="str">
        <f>TEXT(Dataset[[#This Row],[Date]],"MMM")</f>
        <v>Sep</v>
      </c>
      <c r="I429" s="14">
        <f>MONTH(Dataset[[#This Row],[Date]])</f>
        <v>9</v>
      </c>
      <c r="J429" s="12" t="str">
        <f>TEXT(Dataset[[#This Row],[Date]],"ddd")</f>
        <v>Sat</v>
      </c>
      <c r="K429" s="13">
        <f>Dataset[[#This Row],[Credit]]-Dataset[[#This Row],[Debit]]</f>
        <v>-5</v>
      </c>
    </row>
    <row r="430" spans="1:11" x14ac:dyDescent="0.3">
      <c r="A430" s="1">
        <v>44465</v>
      </c>
      <c r="B430" s="12" t="s">
        <v>14</v>
      </c>
      <c r="C430" s="13">
        <v>5</v>
      </c>
      <c r="E430" t="s">
        <v>15</v>
      </c>
      <c r="F430" t="s">
        <v>16</v>
      </c>
      <c r="G430" t="s">
        <v>17</v>
      </c>
      <c r="H430" s="12" t="str">
        <f>TEXT(Dataset[[#This Row],[Date]],"MMM")</f>
        <v>Sep</v>
      </c>
      <c r="I430" s="14">
        <f>MONTH(Dataset[[#This Row],[Date]])</f>
        <v>9</v>
      </c>
      <c r="J430" s="12" t="str">
        <f>TEXT(Dataset[[#This Row],[Date]],"ddd")</f>
        <v>Sun</v>
      </c>
      <c r="K430" s="13">
        <f>Dataset[[#This Row],[Credit]]-Dataset[[#This Row],[Debit]]</f>
        <v>-5</v>
      </c>
    </row>
    <row r="431" spans="1:11" x14ac:dyDescent="0.3">
      <c r="A431" s="1">
        <v>44466</v>
      </c>
      <c r="B431" s="12" t="s">
        <v>14</v>
      </c>
      <c r="C431" s="13">
        <v>5</v>
      </c>
      <c r="E431" t="s">
        <v>15</v>
      </c>
      <c r="F431" t="s">
        <v>16</v>
      </c>
      <c r="G431" t="s">
        <v>17</v>
      </c>
      <c r="H431" s="12" t="str">
        <f>TEXT(Dataset[[#This Row],[Date]],"MMM")</f>
        <v>Sep</v>
      </c>
      <c r="I431" s="14">
        <f>MONTH(Dataset[[#This Row],[Date]])</f>
        <v>9</v>
      </c>
      <c r="J431" s="12" t="str">
        <f>TEXT(Dataset[[#This Row],[Date]],"ddd")</f>
        <v>Mon</v>
      </c>
      <c r="K431" s="13">
        <f>Dataset[[#This Row],[Credit]]-Dataset[[#This Row],[Debit]]</f>
        <v>-5</v>
      </c>
    </row>
    <row r="432" spans="1:11" x14ac:dyDescent="0.3">
      <c r="A432" s="1">
        <v>44467</v>
      </c>
      <c r="B432" s="12" t="s">
        <v>14</v>
      </c>
      <c r="C432" s="13">
        <v>5</v>
      </c>
      <c r="E432" t="s">
        <v>15</v>
      </c>
      <c r="F432" t="s">
        <v>16</v>
      </c>
      <c r="G432" t="s">
        <v>17</v>
      </c>
      <c r="H432" s="12" t="str">
        <f>TEXT(Dataset[[#This Row],[Date]],"MMM")</f>
        <v>Sep</v>
      </c>
      <c r="I432" s="14">
        <f>MONTH(Dataset[[#This Row],[Date]])</f>
        <v>9</v>
      </c>
      <c r="J432" s="12" t="str">
        <f>TEXT(Dataset[[#This Row],[Date]],"ddd")</f>
        <v>Tue</v>
      </c>
      <c r="K432" s="13">
        <f>Dataset[[#This Row],[Credit]]-Dataset[[#This Row],[Debit]]</f>
        <v>-5</v>
      </c>
    </row>
    <row r="433" spans="1:11" x14ac:dyDescent="0.3">
      <c r="A433" s="1">
        <v>44467</v>
      </c>
      <c r="B433" s="12" t="s">
        <v>24</v>
      </c>
      <c r="C433" s="13">
        <v>223</v>
      </c>
      <c r="E433" t="s">
        <v>25</v>
      </c>
      <c r="F433" t="s">
        <v>20</v>
      </c>
      <c r="G433" t="s">
        <v>17</v>
      </c>
      <c r="H433" s="12" t="str">
        <f>TEXT(Dataset[[#This Row],[Date]],"MMM")</f>
        <v>Sep</v>
      </c>
      <c r="I433" s="14">
        <f>MONTH(Dataset[[#This Row],[Date]])</f>
        <v>9</v>
      </c>
      <c r="J433" s="12" t="str">
        <f>TEXT(Dataset[[#This Row],[Date]],"ddd")</f>
        <v>Tue</v>
      </c>
      <c r="K433" s="13">
        <f>Dataset[[#This Row],[Credit]]-Dataset[[#This Row],[Debit]]</f>
        <v>-223</v>
      </c>
    </row>
    <row r="434" spans="1:11" x14ac:dyDescent="0.3">
      <c r="A434" s="1">
        <v>44468</v>
      </c>
      <c r="B434" s="12" t="s">
        <v>52</v>
      </c>
      <c r="C434" s="13">
        <v>132.9</v>
      </c>
      <c r="E434" t="s">
        <v>33</v>
      </c>
      <c r="F434" t="s">
        <v>31</v>
      </c>
      <c r="G434" t="s">
        <v>17</v>
      </c>
      <c r="H434" s="12" t="str">
        <f>TEXT(Dataset[[#This Row],[Date]],"MMM")</f>
        <v>Sep</v>
      </c>
      <c r="I434" s="14">
        <f>MONTH(Dataset[[#This Row],[Date]])</f>
        <v>9</v>
      </c>
      <c r="J434" s="12" t="str">
        <f>TEXT(Dataset[[#This Row],[Date]],"ddd")</f>
        <v>Wed</v>
      </c>
      <c r="K434" s="13">
        <f>Dataset[[#This Row],[Credit]]-Dataset[[#This Row],[Debit]]</f>
        <v>-132.9</v>
      </c>
    </row>
    <row r="435" spans="1:11" x14ac:dyDescent="0.3">
      <c r="A435" s="1">
        <v>44468</v>
      </c>
      <c r="B435" s="12" t="s">
        <v>54</v>
      </c>
      <c r="C435" s="13">
        <v>175</v>
      </c>
      <c r="E435" t="s">
        <v>33</v>
      </c>
      <c r="F435" t="s">
        <v>31</v>
      </c>
      <c r="G435" t="s">
        <v>17</v>
      </c>
      <c r="H435" s="12" t="str">
        <f>TEXT(Dataset[[#This Row],[Date]],"MMM")</f>
        <v>Sep</v>
      </c>
      <c r="I435" s="14">
        <f>MONTH(Dataset[[#This Row],[Date]])</f>
        <v>9</v>
      </c>
      <c r="J435" s="12" t="str">
        <f>TEXT(Dataset[[#This Row],[Date]],"ddd")</f>
        <v>Wed</v>
      </c>
      <c r="K435" s="13">
        <f>Dataset[[#This Row],[Credit]]-Dataset[[#This Row],[Debit]]</f>
        <v>-175</v>
      </c>
    </row>
    <row r="436" spans="1:11" x14ac:dyDescent="0.3">
      <c r="A436" s="1">
        <v>44469</v>
      </c>
      <c r="B436" s="12" t="s">
        <v>32</v>
      </c>
      <c r="C436" s="13">
        <v>153.39999999999998</v>
      </c>
      <c r="E436" t="s">
        <v>33</v>
      </c>
      <c r="F436" t="s">
        <v>31</v>
      </c>
      <c r="G436" t="s">
        <v>17</v>
      </c>
      <c r="H436" s="12" t="str">
        <f>TEXT(Dataset[[#This Row],[Date]],"MMM")</f>
        <v>Sep</v>
      </c>
      <c r="I436" s="14">
        <f>MONTH(Dataset[[#This Row],[Date]])</f>
        <v>9</v>
      </c>
      <c r="J436" s="12" t="str">
        <f>TEXT(Dataset[[#This Row],[Date]],"ddd")</f>
        <v>Thu</v>
      </c>
      <c r="K436" s="13">
        <f>Dataset[[#This Row],[Credit]]-Dataset[[#This Row],[Debit]]</f>
        <v>-153.39999999999998</v>
      </c>
    </row>
    <row r="437" spans="1:11" x14ac:dyDescent="0.3">
      <c r="A437" s="1">
        <v>44469</v>
      </c>
      <c r="B437" s="12" t="s">
        <v>36</v>
      </c>
      <c r="C437" s="13">
        <v>31.200000000000003</v>
      </c>
      <c r="E437" t="s">
        <v>37</v>
      </c>
      <c r="F437" t="s">
        <v>23</v>
      </c>
      <c r="G437" t="s">
        <v>17</v>
      </c>
      <c r="H437" s="12" t="str">
        <f>TEXT(Dataset[[#This Row],[Date]],"MMM")</f>
        <v>Sep</v>
      </c>
      <c r="I437" s="14">
        <f>MONTH(Dataset[[#This Row],[Date]])</f>
        <v>9</v>
      </c>
      <c r="J437" s="12" t="str">
        <f>TEXT(Dataset[[#This Row],[Date]],"ddd")</f>
        <v>Thu</v>
      </c>
      <c r="K437" s="13">
        <f>Dataset[[#This Row],[Credit]]-Dataset[[#This Row],[Debit]]</f>
        <v>-31.200000000000003</v>
      </c>
    </row>
    <row r="438" spans="1:11" x14ac:dyDescent="0.3">
      <c r="A438" s="1">
        <v>44469</v>
      </c>
      <c r="B438" s="12" t="s">
        <v>59</v>
      </c>
      <c r="C438" s="13">
        <v>15</v>
      </c>
      <c r="E438" t="s">
        <v>35</v>
      </c>
      <c r="F438" t="s">
        <v>16</v>
      </c>
      <c r="G438" t="s">
        <v>17</v>
      </c>
      <c r="H438" s="12" t="str">
        <f>TEXT(Dataset[[#This Row],[Date]],"MMM")</f>
        <v>Sep</v>
      </c>
      <c r="I438" s="14">
        <f>MONTH(Dataset[[#This Row],[Date]])</f>
        <v>9</v>
      </c>
      <c r="J438" s="12" t="str">
        <f>TEXT(Dataset[[#This Row],[Date]],"ddd")</f>
        <v>Thu</v>
      </c>
      <c r="K438" s="13">
        <f>Dataset[[#This Row],[Credit]]-Dataset[[#This Row],[Debit]]</f>
        <v>-15</v>
      </c>
    </row>
    <row r="439" spans="1:11" x14ac:dyDescent="0.3">
      <c r="A439" s="1">
        <v>44470</v>
      </c>
      <c r="B439" s="12" t="s">
        <v>14</v>
      </c>
      <c r="C439" s="13">
        <v>5</v>
      </c>
      <c r="E439" t="s">
        <v>15</v>
      </c>
      <c r="F439" t="s">
        <v>16</v>
      </c>
      <c r="G439" t="s">
        <v>17</v>
      </c>
      <c r="H439" s="12" t="str">
        <f>TEXT(Dataset[[#This Row],[Date]],"MMM")</f>
        <v>Oct</v>
      </c>
      <c r="I439" s="14">
        <f>MONTH(Dataset[[#This Row],[Date]])</f>
        <v>10</v>
      </c>
      <c r="J439" s="12" t="str">
        <f>TEXT(Dataset[[#This Row],[Date]],"ddd")</f>
        <v>Fri</v>
      </c>
      <c r="K439" s="13">
        <f>Dataset[[#This Row],[Credit]]-Dataset[[#This Row],[Debit]]</f>
        <v>-5</v>
      </c>
    </row>
    <row r="440" spans="1:11" x14ac:dyDescent="0.3">
      <c r="A440" s="1">
        <v>44472</v>
      </c>
      <c r="B440" s="12" t="s">
        <v>14</v>
      </c>
      <c r="C440" s="13">
        <v>5</v>
      </c>
      <c r="E440" t="s">
        <v>15</v>
      </c>
      <c r="F440" t="s">
        <v>16</v>
      </c>
      <c r="G440" t="s">
        <v>17</v>
      </c>
      <c r="H440" s="12" t="str">
        <f>TEXT(Dataset[[#This Row],[Date]],"MMM")</f>
        <v>Oct</v>
      </c>
      <c r="I440" s="14">
        <f>MONTH(Dataset[[#This Row],[Date]])</f>
        <v>10</v>
      </c>
      <c r="J440" s="12" t="str">
        <f>TEXT(Dataset[[#This Row],[Date]],"ddd")</f>
        <v>Sun</v>
      </c>
      <c r="K440" s="13">
        <f>Dataset[[#This Row],[Credit]]-Dataset[[#This Row],[Debit]]</f>
        <v>-5</v>
      </c>
    </row>
    <row r="441" spans="1:11" x14ac:dyDescent="0.3">
      <c r="A441" s="1">
        <v>44472</v>
      </c>
      <c r="B441" s="12" t="s">
        <v>10</v>
      </c>
      <c r="D441" s="13">
        <v>5000</v>
      </c>
      <c r="E441" t="s">
        <v>11</v>
      </c>
      <c r="F441" t="s">
        <v>12</v>
      </c>
      <c r="G441" t="s">
        <v>13</v>
      </c>
      <c r="H441" s="12" t="str">
        <f>TEXT(Dataset[[#This Row],[Date]],"MMM")</f>
        <v>Oct</v>
      </c>
      <c r="I441" s="14">
        <f>MONTH(Dataset[[#This Row],[Date]])</f>
        <v>10</v>
      </c>
      <c r="J441" s="12" t="str">
        <f>TEXT(Dataset[[#This Row],[Date]],"ddd")</f>
        <v>Sun</v>
      </c>
      <c r="K441" s="13">
        <f>Dataset[[#This Row],[Credit]]-Dataset[[#This Row],[Debit]]</f>
        <v>5000</v>
      </c>
    </row>
    <row r="442" spans="1:11" x14ac:dyDescent="0.3">
      <c r="A442" s="1">
        <v>44473</v>
      </c>
      <c r="B442" s="12" t="s">
        <v>14</v>
      </c>
      <c r="C442" s="13">
        <v>5</v>
      </c>
      <c r="E442" t="s">
        <v>15</v>
      </c>
      <c r="F442" t="s">
        <v>16</v>
      </c>
      <c r="G442" t="s">
        <v>17</v>
      </c>
      <c r="H442" s="12" t="str">
        <f>TEXT(Dataset[[#This Row],[Date]],"MMM")</f>
        <v>Oct</v>
      </c>
      <c r="I442" s="14">
        <f>MONTH(Dataset[[#This Row],[Date]])</f>
        <v>10</v>
      </c>
      <c r="J442" s="12" t="str">
        <f>TEXT(Dataset[[#This Row],[Date]],"ddd")</f>
        <v>Mon</v>
      </c>
      <c r="K442" s="13">
        <f>Dataset[[#This Row],[Credit]]-Dataset[[#This Row],[Debit]]</f>
        <v>-5</v>
      </c>
    </row>
    <row r="443" spans="1:11" x14ac:dyDescent="0.3">
      <c r="A443" s="1">
        <v>44475</v>
      </c>
      <c r="B443" s="12" t="s">
        <v>18</v>
      </c>
      <c r="C443" s="13">
        <v>900</v>
      </c>
      <c r="E443" t="s">
        <v>19</v>
      </c>
      <c r="F443" t="s">
        <v>20</v>
      </c>
      <c r="G443" t="s">
        <v>17</v>
      </c>
      <c r="H443" s="12" t="str">
        <f>TEXT(Dataset[[#This Row],[Date]],"MMM")</f>
        <v>Oct</v>
      </c>
      <c r="I443" s="14">
        <f>MONTH(Dataset[[#This Row],[Date]])</f>
        <v>10</v>
      </c>
      <c r="J443" s="12" t="str">
        <f>TEXT(Dataset[[#This Row],[Date]],"ddd")</f>
        <v>Wed</v>
      </c>
      <c r="K443" s="13">
        <f>Dataset[[#This Row],[Credit]]-Dataset[[#This Row],[Debit]]</f>
        <v>-900</v>
      </c>
    </row>
    <row r="444" spans="1:11" x14ac:dyDescent="0.3">
      <c r="A444" s="1">
        <v>44475</v>
      </c>
      <c r="B444" s="12" t="s">
        <v>21</v>
      </c>
      <c r="C444" s="13">
        <v>150</v>
      </c>
      <c r="E444" t="s">
        <v>22</v>
      </c>
      <c r="F444" t="s">
        <v>23</v>
      </c>
      <c r="G444" t="s">
        <v>17</v>
      </c>
      <c r="H444" s="12" t="str">
        <f>TEXT(Dataset[[#This Row],[Date]],"MMM")</f>
        <v>Oct</v>
      </c>
      <c r="I444" s="14">
        <f>MONTH(Dataset[[#This Row],[Date]])</f>
        <v>10</v>
      </c>
      <c r="J444" s="12" t="str">
        <f>TEXT(Dataset[[#This Row],[Date]],"ddd")</f>
        <v>Wed</v>
      </c>
      <c r="K444" s="13">
        <f>Dataset[[#This Row],[Credit]]-Dataset[[#This Row],[Debit]]</f>
        <v>-150</v>
      </c>
    </row>
    <row r="445" spans="1:11" x14ac:dyDescent="0.3">
      <c r="A445" s="1">
        <v>44475</v>
      </c>
      <c r="B445" s="12" t="s">
        <v>14</v>
      </c>
      <c r="C445" s="13">
        <v>5</v>
      </c>
      <c r="E445" t="s">
        <v>15</v>
      </c>
      <c r="F445" t="s">
        <v>16</v>
      </c>
      <c r="G445" t="s">
        <v>17</v>
      </c>
      <c r="H445" s="12" t="str">
        <f>TEXT(Dataset[[#This Row],[Date]],"MMM")</f>
        <v>Oct</v>
      </c>
      <c r="I445" s="14">
        <f>MONTH(Dataset[[#This Row],[Date]])</f>
        <v>10</v>
      </c>
      <c r="J445" s="12" t="str">
        <f>TEXT(Dataset[[#This Row],[Date]],"ddd")</f>
        <v>Wed</v>
      </c>
      <c r="K445" s="13">
        <f>Dataset[[#This Row],[Credit]]-Dataset[[#This Row],[Debit]]</f>
        <v>-5</v>
      </c>
    </row>
    <row r="446" spans="1:11" x14ac:dyDescent="0.3">
      <c r="A446" s="1">
        <v>44475</v>
      </c>
      <c r="B446" s="12" t="s">
        <v>14</v>
      </c>
      <c r="C446" s="13">
        <v>5</v>
      </c>
      <c r="E446" t="s">
        <v>15</v>
      </c>
      <c r="F446" t="s">
        <v>16</v>
      </c>
      <c r="G446" t="s">
        <v>17</v>
      </c>
      <c r="H446" s="12" t="str">
        <f>TEXT(Dataset[[#This Row],[Date]],"MMM")</f>
        <v>Oct</v>
      </c>
      <c r="I446" s="14">
        <f>MONTH(Dataset[[#This Row],[Date]])</f>
        <v>10</v>
      </c>
      <c r="J446" s="12" t="str">
        <f>TEXT(Dataset[[#This Row],[Date]],"ddd")</f>
        <v>Wed</v>
      </c>
      <c r="K446" s="13">
        <f>Dataset[[#This Row],[Credit]]-Dataset[[#This Row],[Debit]]</f>
        <v>-5</v>
      </c>
    </row>
    <row r="447" spans="1:11" x14ac:dyDescent="0.3">
      <c r="A447" s="1">
        <v>44476</v>
      </c>
      <c r="B447" s="12" t="s">
        <v>14</v>
      </c>
      <c r="C447" s="13">
        <v>5</v>
      </c>
      <c r="E447" t="s">
        <v>15</v>
      </c>
      <c r="F447" t="s">
        <v>16</v>
      </c>
      <c r="G447" t="s">
        <v>17</v>
      </c>
      <c r="H447" s="12" t="str">
        <f>TEXT(Dataset[[#This Row],[Date]],"MMM")</f>
        <v>Oct</v>
      </c>
      <c r="I447" s="14">
        <f>MONTH(Dataset[[#This Row],[Date]])</f>
        <v>10</v>
      </c>
      <c r="J447" s="12" t="str">
        <f>TEXT(Dataset[[#This Row],[Date]],"ddd")</f>
        <v>Thu</v>
      </c>
      <c r="K447" s="13">
        <f>Dataset[[#This Row],[Credit]]-Dataset[[#This Row],[Debit]]</f>
        <v>-5</v>
      </c>
    </row>
    <row r="448" spans="1:11" x14ac:dyDescent="0.3">
      <c r="A448" s="1">
        <v>44477</v>
      </c>
      <c r="B448" s="12" t="s">
        <v>14</v>
      </c>
      <c r="C448" s="13">
        <v>5</v>
      </c>
      <c r="E448" t="s">
        <v>15</v>
      </c>
      <c r="F448" t="s">
        <v>16</v>
      </c>
      <c r="G448" t="s">
        <v>17</v>
      </c>
      <c r="H448" s="12" t="str">
        <f>TEXT(Dataset[[#This Row],[Date]],"MMM")</f>
        <v>Oct</v>
      </c>
      <c r="I448" s="14">
        <f>MONTH(Dataset[[#This Row],[Date]])</f>
        <v>10</v>
      </c>
      <c r="J448" s="12" t="str">
        <f>TEXT(Dataset[[#This Row],[Date]],"ddd")</f>
        <v>Fri</v>
      </c>
      <c r="K448" s="13">
        <f>Dataset[[#This Row],[Credit]]-Dataset[[#This Row],[Debit]]</f>
        <v>-5</v>
      </c>
    </row>
    <row r="449" spans="1:11" x14ac:dyDescent="0.3">
      <c r="A449" s="1">
        <v>44477</v>
      </c>
      <c r="B449" s="12" t="s">
        <v>24</v>
      </c>
      <c r="C449" s="13">
        <v>105</v>
      </c>
      <c r="E449" t="s">
        <v>25</v>
      </c>
      <c r="F449" t="s">
        <v>20</v>
      </c>
      <c r="G449" t="s">
        <v>17</v>
      </c>
      <c r="H449" s="12" t="str">
        <f>TEXT(Dataset[[#This Row],[Date]],"MMM")</f>
        <v>Oct</v>
      </c>
      <c r="I449" s="14">
        <f>MONTH(Dataset[[#This Row],[Date]])</f>
        <v>10</v>
      </c>
      <c r="J449" s="12" t="str">
        <f>TEXT(Dataset[[#This Row],[Date]],"ddd")</f>
        <v>Fri</v>
      </c>
      <c r="K449" s="13">
        <f>Dataset[[#This Row],[Credit]]-Dataset[[#This Row],[Debit]]</f>
        <v>-105</v>
      </c>
    </row>
    <row r="450" spans="1:11" x14ac:dyDescent="0.3">
      <c r="A450" s="1">
        <v>44480</v>
      </c>
      <c r="B450" s="12" t="s">
        <v>26</v>
      </c>
      <c r="C450" s="13">
        <v>59</v>
      </c>
      <c r="E450" t="s">
        <v>27</v>
      </c>
      <c r="F450" t="s">
        <v>20</v>
      </c>
      <c r="G450" t="s">
        <v>17</v>
      </c>
      <c r="H450" s="12" t="str">
        <f>TEXT(Dataset[[#This Row],[Date]],"MMM")</f>
        <v>Oct</v>
      </c>
      <c r="I450" s="14">
        <f>MONTH(Dataset[[#This Row],[Date]])</f>
        <v>10</v>
      </c>
      <c r="J450" s="12" t="str">
        <f>TEXT(Dataset[[#This Row],[Date]],"ddd")</f>
        <v>Mon</v>
      </c>
      <c r="K450" s="13">
        <f>Dataset[[#This Row],[Credit]]-Dataset[[#This Row],[Debit]]</f>
        <v>-59</v>
      </c>
    </row>
    <row r="451" spans="1:11" x14ac:dyDescent="0.3">
      <c r="A451" s="1">
        <v>44480</v>
      </c>
      <c r="B451" s="12" t="s">
        <v>14</v>
      </c>
      <c r="C451" s="13">
        <v>5</v>
      </c>
      <c r="E451" t="s">
        <v>15</v>
      </c>
      <c r="F451" t="s">
        <v>16</v>
      </c>
      <c r="G451" t="s">
        <v>17</v>
      </c>
      <c r="H451" s="12" t="str">
        <f>TEXT(Dataset[[#This Row],[Date]],"MMM")</f>
        <v>Oct</v>
      </c>
      <c r="I451" s="14">
        <f>MONTH(Dataset[[#This Row],[Date]])</f>
        <v>10</v>
      </c>
      <c r="J451" s="12" t="str">
        <f>TEXT(Dataset[[#This Row],[Date]],"ddd")</f>
        <v>Mon</v>
      </c>
      <c r="K451" s="13">
        <f>Dataset[[#This Row],[Credit]]-Dataset[[#This Row],[Debit]]</f>
        <v>-5</v>
      </c>
    </row>
    <row r="452" spans="1:11" x14ac:dyDescent="0.3">
      <c r="A452" s="1">
        <v>44481</v>
      </c>
      <c r="B452" s="12" t="s">
        <v>14</v>
      </c>
      <c r="C452" s="13">
        <v>5</v>
      </c>
      <c r="E452" t="s">
        <v>15</v>
      </c>
      <c r="F452" t="s">
        <v>16</v>
      </c>
      <c r="G452" t="s">
        <v>17</v>
      </c>
      <c r="H452" s="12" t="str">
        <f>TEXT(Dataset[[#This Row],[Date]],"MMM")</f>
        <v>Oct</v>
      </c>
      <c r="I452" s="14">
        <f>MONTH(Dataset[[#This Row],[Date]])</f>
        <v>10</v>
      </c>
      <c r="J452" s="12" t="str">
        <f>TEXT(Dataset[[#This Row],[Date]],"ddd")</f>
        <v>Tue</v>
      </c>
      <c r="K452" s="13">
        <f>Dataset[[#This Row],[Credit]]-Dataset[[#This Row],[Debit]]</f>
        <v>-5</v>
      </c>
    </row>
    <row r="453" spans="1:11" x14ac:dyDescent="0.3">
      <c r="A453" s="1">
        <v>44482</v>
      </c>
      <c r="B453" s="12" t="s">
        <v>28</v>
      </c>
      <c r="C453" s="13">
        <v>86.399999999999977</v>
      </c>
      <c r="E453" t="s">
        <v>51</v>
      </c>
      <c r="F453" t="s">
        <v>23</v>
      </c>
      <c r="G453" t="s">
        <v>17</v>
      </c>
      <c r="H453" s="12" t="str">
        <f>TEXT(Dataset[[#This Row],[Date]],"MMM")</f>
        <v>Oct</v>
      </c>
      <c r="I453" s="14">
        <f>MONTH(Dataset[[#This Row],[Date]])</f>
        <v>10</v>
      </c>
      <c r="J453" s="12" t="str">
        <f>TEXT(Dataset[[#This Row],[Date]],"ddd")</f>
        <v>Wed</v>
      </c>
      <c r="K453" s="13">
        <f>Dataset[[#This Row],[Credit]]-Dataset[[#This Row],[Debit]]</f>
        <v>-86.399999999999977</v>
      </c>
    </row>
    <row r="454" spans="1:11" x14ac:dyDescent="0.3">
      <c r="A454" s="1">
        <v>44482</v>
      </c>
      <c r="B454" s="12" t="s">
        <v>14</v>
      </c>
      <c r="C454" s="13">
        <v>5</v>
      </c>
      <c r="E454" t="s">
        <v>15</v>
      </c>
      <c r="F454" t="s">
        <v>16</v>
      </c>
      <c r="G454" t="s">
        <v>17</v>
      </c>
      <c r="H454" s="12" t="str">
        <f>TEXT(Dataset[[#This Row],[Date]],"MMM")</f>
        <v>Oct</v>
      </c>
      <c r="I454" s="14">
        <f>MONTH(Dataset[[#This Row],[Date]])</f>
        <v>10</v>
      </c>
      <c r="J454" s="12" t="str">
        <f>TEXT(Dataset[[#This Row],[Date]],"ddd")</f>
        <v>Wed</v>
      </c>
      <c r="K454" s="13">
        <f>Dataset[[#This Row],[Credit]]-Dataset[[#This Row],[Debit]]</f>
        <v>-5</v>
      </c>
    </row>
    <row r="455" spans="1:11" x14ac:dyDescent="0.3">
      <c r="A455" s="1">
        <v>44483</v>
      </c>
      <c r="B455" s="12" t="s">
        <v>14</v>
      </c>
      <c r="C455" s="13">
        <v>5</v>
      </c>
      <c r="E455" t="s">
        <v>15</v>
      </c>
      <c r="F455" t="s">
        <v>16</v>
      </c>
      <c r="G455" t="s">
        <v>17</v>
      </c>
      <c r="H455" s="12" t="str">
        <f>TEXT(Dataset[[#This Row],[Date]],"MMM")</f>
        <v>Oct</v>
      </c>
      <c r="I455" s="14">
        <f>MONTH(Dataset[[#This Row],[Date]])</f>
        <v>10</v>
      </c>
      <c r="J455" s="12" t="str">
        <f>TEXT(Dataset[[#This Row],[Date]],"ddd")</f>
        <v>Thu</v>
      </c>
      <c r="K455" s="13">
        <f>Dataset[[#This Row],[Credit]]-Dataset[[#This Row],[Debit]]</f>
        <v>-5</v>
      </c>
    </row>
    <row r="456" spans="1:11" x14ac:dyDescent="0.3">
      <c r="A456" s="1">
        <v>44484</v>
      </c>
      <c r="B456" s="12" t="s">
        <v>24</v>
      </c>
      <c r="C456" s="13">
        <v>143.9</v>
      </c>
      <c r="E456" t="s">
        <v>25</v>
      </c>
      <c r="F456" t="s">
        <v>20</v>
      </c>
      <c r="G456" t="s">
        <v>17</v>
      </c>
      <c r="H456" s="12" t="str">
        <f>TEXT(Dataset[[#This Row],[Date]],"MMM")</f>
        <v>Oct</v>
      </c>
      <c r="I456" s="14">
        <f>MONTH(Dataset[[#This Row],[Date]])</f>
        <v>10</v>
      </c>
      <c r="J456" s="12" t="str">
        <f>TEXT(Dataset[[#This Row],[Date]],"ddd")</f>
        <v>Fri</v>
      </c>
      <c r="K456" s="13">
        <f>Dataset[[#This Row],[Credit]]-Dataset[[#This Row],[Debit]]</f>
        <v>-143.9</v>
      </c>
    </row>
    <row r="457" spans="1:11" x14ac:dyDescent="0.3">
      <c r="A457" s="1">
        <v>44484</v>
      </c>
      <c r="B457" s="12" t="s">
        <v>14</v>
      </c>
      <c r="C457" s="13">
        <v>5</v>
      </c>
      <c r="E457" t="s">
        <v>15</v>
      </c>
      <c r="F457" t="s">
        <v>16</v>
      </c>
      <c r="G457" t="s">
        <v>17</v>
      </c>
      <c r="H457" s="12" t="str">
        <f>TEXT(Dataset[[#This Row],[Date]],"MMM")</f>
        <v>Oct</v>
      </c>
      <c r="I457" s="14">
        <f>MONTH(Dataset[[#This Row],[Date]])</f>
        <v>10</v>
      </c>
      <c r="J457" s="12" t="str">
        <f>TEXT(Dataset[[#This Row],[Date]],"ddd")</f>
        <v>Fri</v>
      </c>
      <c r="K457" s="13">
        <f>Dataset[[#This Row],[Credit]]-Dataset[[#This Row],[Debit]]</f>
        <v>-5</v>
      </c>
    </row>
    <row r="458" spans="1:11" x14ac:dyDescent="0.3">
      <c r="A458" s="1">
        <v>44485</v>
      </c>
      <c r="B458" s="12" t="s">
        <v>14</v>
      </c>
      <c r="C458" s="13">
        <v>5</v>
      </c>
      <c r="E458" t="s">
        <v>15</v>
      </c>
      <c r="F458" t="s">
        <v>16</v>
      </c>
      <c r="G458" t="s">
        <v>17</v>
      </c>
      <c r="H458" s="12" t="str">
        <f>TEXT(Dataset[[#This Row],[Date]],"MMM")</f>
        <v>Oct</v>
      </c>
      <c r="I458" s="14">
        <f>MONTH(Dataset[[#This Row],[Date]])</f>
        <v>10</v>
      </c>
      <c r="J458" s="12" t="str">
        <f>TEXT(Dataset[[#This Row],[Date]],"ddd")</f>
        <v>Sat</v>
      </c>
      <c r="K458" s="13">
        <f>Dataset[[#This Row],[Credit]]-Dataset[[#This Row],[Debit]]</f>
        <v>-5</v>
      </c>
    </row>
    <row r="459" spans="1:11" x14ac:dyDescent="0.3">
      <c r="A459" s="1">
        <v>44485</v>
      </c>
      <c r="B459" s="12" t="s">
        <v>29</v>
      </c>
      <c r="C459" s="13">
        <v>48.8</v>
      </c>
      <c r="E459" t="s">
        <v>30</v>
      </c>
      <c r="F459" t="s">
        <v>31</v>
      </c>
      <c r="G459" t="s">
        <v>17</v>
      </c>
      <c r="H459" s="12" t="str">
        <f>TEXT(Dataset[[#This Row],[Date]],"MMM")</f>
        <v>Oct</v>
      </c>
      <c r="I459" s="14">
        <f>MONTH(Dataset[[#This Row],[Date]])</f>
        <v>10</v>
      </c>
      <c r="J459" s="12" t="str">
        <f>TEXT(Dataset[[#This Row],[Date]],"ddd")</f>
        <v>Sat</v>
      </c>
      <c r="K459" s="13">
        <f>Dataset[[#This Row],[Credit]]-Dataset[[#This Row],[Debit]]</f>
        <v>-48.8</v>
      </c>
    </row>
    <row r="460" spans="1:11" x14ac:dyDescent="0.3">
      <c r="A460" s="1">
        <v>44485</v>
      </c>
      <c r="B460" s="12" t="s">
        <v>32</v>
      </c>
      <c r="C460" s="13">
        <v>106.70000000000002</v>
      </c>
      <c r="E460" t="s">
        <v>33</v>
      </c>
      <c r="F460" t="s">
        <v>31</v>
      </c>
      <c r="G460" t="s">
        <v>17</v>
      </c>
      <c r="H460" s="12" t="str">
        <f>TEXT(Dataset[[#This Row],[Date]],"MMM")</f>
        <v>Oct</v>
      </c>
      <c r="I460" s="14">
        <f>MONTH(Dataset[[#This Row],[Date]])</f>
        <v>10</v>
      </c>
      <c r="J460" s="12" t="str">
        <f>TEXT(Dataset[[#This Row],[Date]],"ddd")</f>
        <v>Sat</v>
      </c>
      <c r="K460" s="13">
        <f>Dataset[[#This Row],[Credit]]-Dataset[[#This Row],[Debit]]</f>
        <v>-106.70000000000002</v>
      </c>
    </row>
    <row r="461" spans="1:11" x14ac:dyDescent="0.3">
      <c r="A461" s="1">
        <v>44485</v>
      </c>
      <c r="B461" s="12" t="s">
        <v>34</v>
      </c>
      <c r="C461" s="13">
        <v>61.1</v>
      </c>
      <c r="E461" t="s">
        <v>35</v>
      </c>
      <c r="F461" t="s">
        <v>16</v>
      </c>
      <c r="G461" t="s">
        <v>17</v>
      </c>
      <c r="H461" s="12" t="str">
        <f>TEXT(Dataset[[#This Row],[Date]],"MMM")</f>
        <v>Oct</v>
      </c>
      <c r="I461" s="14">
        <f>MONTH(Dataset[[#This Row],[Date]])</f>
        <v>10</v>
      </c>
      <c r="J461" s="12" t="str">
        <f>TEXT(Dataset[[#This Row],[Date]],"ddd")</f>
        <v>Sat</v>
      </c>
      <c r="K461" s="13">
        <f>Dataset[[#This Row],[Credit]]-Dataset[[#This Row],[Debit]]</f>
        <v>-61.1</v>
      </c>
    </row>
    <row r="462" spans="1:11" x14ac:dyDescent="0.3">
      <c r="A462" s="1">
        <v>44486</v>
      </c>
      <c r="B462" s="12" t="s">
        <v>36</v>
      </c>
      <c r="C462" s="13">
        <v>37.200000000000003</v>
      </c>
      <c r="E462" t="s">
        <v>37</v>
      </c>
      <c r="F462" t="s">
        <v>23</v>
      </c>
      <c r="G462" t="s">
        <v>17</v>
      </c>
      <c r="H462" s="12" t="str">
        <f>TEXT(Dataset[[#This Row],[Date]],"MMM")</f>
        <v>Oct</v>
      </c>
      <c r="I462" s="14">
        <f>MONTH(Dataset[[#This Row],[Date]])</f>
        <v>10</v>
      </c>
      <c r="J462" s="12" t="str">
        <f>TEXT(Dataset[[#This Row],[Date]],"ddd")</f>
        <v>Sun</v>
      </c>
      <c r="K462" s="13">
        <f>Dataset[[#This Row],[Credit]]-Dataset[[#This Row],[Debit]]</f>
        <v>-37.200000000000003</v>
      </c>
    </row>
    <row r="463" spans="1:11" x14ac:dyDescent="0.3">
      <c r="A463" s="1">
        <v>44487</v>
      </c>
      <c r="B463" s="12" t="s">
        <v>38</v>
      </c>
      <c r="D463" s="13">
        <v>100</v>
      </c>
      <c r="E463" t="s">
        <v>39</v>
      </c>
      <c r="F463" t="s">
        <v>40</v>
      </c>
      <c r="G463" t="s">
        <v>13</v>
      </c>
      <c r="H463" s="12" t="str">
        <f>TEXT(Dataset[[#This Row],[Date]],"MMM")</f>
        <v>Oct</v>
      </c>
      <c r="I463" s="14">
        <f>MONTH(Dataset[[#This Row],[Date]])</f>
        <v>10</v>
      </c>
      <c r="J463" s="12" t="str">
        <f>TEXT(Dataset[[#This Row],[Date]],"ddd")</f>
        <v>Mon</v>
      </c>
      <c r="K463" s="13">
        <f>Dataset[[#This Row],[Credit]]-Dataset[[#This Row],[Debit]]</f>
        <v>100</v>
      </c>
    </row>
    <row r="464" spans="1:11" x14ac:dyDescent="0.3">
      <c r="A464" s="1">
        <v>44487</v>
      </c>
      <c r="B464" s="12" t="s">
        <v>14</v>
      </c>
      <c r="C464" s="13">
        <v>5</v>
      </c>
      <c r="E464" t="s">
        <v>15</v>
      </c>
      <c r="F464" t="s">
        <v>16</v>
      </c>
      <c r="G464" t="s">
        <v>17</v>
      </c>
      <c r="H464" s="12" t="str">
        <f>TEXT(Dataset[[#This Row],[Date]],"MMM")</f>
        <v>Oct</v>
      </c>
      <c r="I464" s="14">
        <f>MONTH(Dataset[[#This Row],[Date]])</f>
        <v>10</v>
      </c>
      <c r="J464" s="12" t="str">
        <f>TEXT(Dataset[[#This Row],[Date]],"ddd")</f>
        <v>Mon</v>
      </c>
      <c r="K464" s="13">
        <f>Dataset[[#This Row],[Credit]]-Dataset[[#This Row],[Debit]]</f>
        <v>-5</v>
      </c>
    </row>
    <row r="465" spans="1:11" x14ac:dyDescent="0.3">
      <c r="A465" s="1">
        <v>44488</v>
      </c>
      <c r="B465" s="12" t="s">
        <v>14</v>
      </c>
      <c r="C465" s="13">
        <v>5</v>
      </c>
      <c r="E465" t="s">
        <v>15</v>
      </c>
      <c r="F465" t="s">
        <v>16</v>
      </c>
      <c r="G465" t="s">
        <v>17</v>
      </c>
      <c r="H465" s="12" t="str">
        <f>TEXT(Dataset[[#This Row],[Date]],"MMM")</f>
        <v>Oct</v>
      </c>
      <c r="I465" s="14">
        <f>MONTH(Dataset[[#This Row],[Date]])</f>
        <v>10</v>
      </c>
      <c r="J465" s="12" t="str">
        <f>TEXT(Dataset[[#This Row],[Date]],"ddd")</f>
        <v>Tue</v>
      </c>
      <c r="K465" s="13">
        <f>Dataset[[#This Row],[Credit]]-Dataset[[#This Row],[Debit]]</f>
        <v>-5</v>
      </c>
    </row>
    <row r="466" spans="1:11" x14ac:dyDescent="0.3">
      <c r="A466" s="1">
        <v>44488</v>
      </c>
      <c r="B466" s="12" t="s">
        <v>55</v>
      </c>
      <c r="C466" s="13">
        <v>75</v>
      </c>
      <c r="E466" t="s">
        <v>56</v>
      </c>
      <c r="F466" t="s">
        <v>57</v>
      </c>
      <c r="G466" t="s">
        <v>17</v>
      </c>
      <c r="H466" s="12" t="str">
        <f>TEXT(Dataset[[#This Row],[Date]],"MMM")</f>
        <v>Oct</v>
      </c>
      <c r="I466" s="14">
        <f>MONTH(Dataset[[#This Row],[Date]])</f>
        <v>10</v>
      </c>
      <c r="J466" s="12" t="str">
        <f>TEXT(Dataset[[#This Row],[Date]],"ddd")</f>
        <v>Tue</v>
      </c>
      <c r="K466" s="13">
        <f>Dataset[[#This Row],[Credit]]-Dataset[[#This Row],[Debit]]</f>
        <v>-75</v>
      </c>
    </row>
    <row r="467" spans="1:11" x14ac:dyDescent="0.3">
      <c r="A467" s="1">
        <v>44488</v>
      </c>
      <c r="B467" s="12" t="s">
        <v>42</v>
      </c>
      <c r="C467" s="13">
        <v>40</v>
      </c>
      <c r="E467" t="s">
        <v>42</v>
      </c>
      <c r="F467" t="s">
        <v>20</v>
      </c>
      <c r="G467" t="s">
        <v>17</v>
      </c>
      <c r="H467" s="12" t="str">
        <f>TEXT(Dataset[[#This Row],[Date]],"MMM")</f>
        <v>Oct</v>
      </c>
      <c r="I467" s="14">
        <f>MONTH(Dataset[[#This Row],[Date]])</f>
        <v>10</v>
      </c>
      <c r="J467" s="12" t="str">
        <f>TEXT(Dataset[[#This Row],[Date]],"ddd")</f>
        <v>Tue</v>
      </c>
      <c r="K467" s="13">
        <f>Dataset[[#This Row],[Credit]]-Dataset[[#This Row],[Debit]]</f>
        <v>-40</v>
      </c>
    </row>
    <row r="468" spans="1:11" x14ac:dyDescent="0.3">
      <c r="A468" s="1">
        <v>44489</v>
      </c>
      <c r="B468" s="12" t="s">
        <v>43</v>
      </c>
      <c r="C468" s="13">
        <v>54.1</v>
      </c>
      <c r="E468" t="s">
        <v>44</v>
      </c>
      <c r="F468" t="s">
        <v>31</v>
      </c>
      <c r="G468" t="s">
        <v>17</v>
      </c>
      <c r="H468" s="12" t="str">
        <f>TEXT(Dataset[[#This Row],[Date]],"MMM")</f>
        <v>Oct</v>
      </c>
      <c r="I468" s="14">
        <f>MONTH(Dataset[[#This Row],[Date]])</f>
        <v>10</v>
      </c>
      <c r="J468" s="12" t="str">
        <f>TEXT(Dataset[[#This Row],[Date]],"ddd")</f>
        <v>Wed</v>
      </c>
      <c r="K468" s="13">
        <f>Dataset[[#This Row],[Credit]]-Dataset[[#This Row],[Debit]]</f>
        <v>-54.1</v>
      </c>
    </row>
    <row r="469" spans="1:11" x14ac:dyDescent="0.3">
      <c r="A469" s="1">
        <v>44489</v>
      </c>
      <c r="B469" s="12" t="s">
        <v>45</v>
      </c>
      <c r="C469" s="13">
        <v>35</v>
      </c>
      <c r="E469" t="s">
        <v>30</v>
      </c>
      <c r="F469" t="s">
        <v>31</v>
      </c>
      <c r="G469" t="s">
        <v>17</v>
      </c>
      <c r="H469" s="12" t="str">
        <f>TEXT(Dataset[[#This Row],[Date]],"MMM")</f>
        <v>Oct</v>
      </c>
      <c r="I469" s="14">
        <f>MONTH(Dataset[[#This Row],[Date]])</f>
        <v>10</v>
      </c>
      <c r="J469" s="12" t="str">
        <f>TEXT(Dataset[[#This Row],[Date]],"ddd")</f>
        <v>Wed</v>
      </c>
      <c r="K469" s="13">
        <f>Dataset[[#This Row],[Credit]]-Dataset[[#This Row],[Debit]]</f>
        <v>-35</v>
      </c>
    </row>
    <row r="470" spans="1:11" x14ac:dyDescent="0.3">
      <c r="A470" s="1">
        <v>44489</v>
      </c>
      <c r="B470" s="12" t="s">
        <v>14</v>
      </c>
      <c r="C470" s="13">
        <v>5</v>
      </c>
      <c r="E470" t="s">
        <v>15</v>
      </c>
      <c r="F470" t="s">
        <v>16</v>
      </c>
      <c r="G470" t="s">
        <v>17</v>
      </c>
      <c r="H470" s="12" t="str">
        <f>TEXT(Dataset[[#This Row],[Date]],"MMM")</f>
        <v>Oct</v>
      </c>
      <c r="I470" s="14">
        <f>MONTH(Dataset[[#This Row],[Date]])</f>
        <v>10</v>
      </c>
      <c r="J470" s="12" t="str">
        <f>TEXT(Dataset[[#This Row],[Date]],"ddd")</f>
        <v>Wed</v>
      </c>
      <c r="K470" s="13">
        <f>Dataset[[#This Row],[Credit]]-Dataset[[#This Row],[Debit]]</f>
        <v>-5</v>
      </c>
    </row>
    <row r="471" spans="1:11" x14ac:dyDescent="0.3">
      <c r="A471" s="1">
        <v>44490</v>
      </c>
      <c r="B471" s="12" t="s">
        <v>14</v>
      </c>
      <c r="C471" s="13">
        <v>5</v>
      </c>
      <c r="E471" t="s">
        <v>15</v>
      </c>
      <c r="F471" t="s">
        <v>16</v>
      </c>
      <c r="G471" t="s">
        <v>17</v>
      </c>
      <c r="H471" s="12" t="str">
        <f>TEXT(Dataset[[#This Row],[Date]],"MMM")</f>
        <v>Oct</v>
      </c>
      <c r="I471" s="14">
        <f>MONTH(Dataset[[#This Row],[Date]])</f>
        <v>10</v>
      </c>
      <c r="J471" s="12" t="str">
        <f>TEXT(Dataset[[#This Row],[Date]],"ddd")</f>
        <v>Thu</v>
      </c>
      <c r="K471" s="13">
        <f>Dataset[[#This Row],[Credit]]-Dataset[[#This Row],[Debit]]</f>
        <v>-5</v>
      </c>
    </row>
    <row r="472" spans="1:11" x14ac:dyDescent="0.3">
      <c r="A472" s="1">
        <v>44491</v>
      </c>
      <c r="B472" s="12" t="s">
        <v>14</v>
      </c>
      <c r="C472" s="13">
        <v>5</v>
      </c>
      <c r="E472" t="s">
        <v>15</v>
      </c>
      <c r="F472" t="s">
        <v>16</v>
      </c>
      <c r="G472" t="s">
        <v>17</v>
      </c>
      <c r="H472" s="12" t="str">
        <f>TEXT(Dataset[[#This Row],[Date]],"MMM")</f>
        <v>Oct</v>
      </c>
      <c r="I472" s="14">
        <f>MONTH(Dataset[[#This Row],[Date]])</f>
        <v>10</v>
      </c>
      <c r="J472" s="12" t="str">
        <f>TEXT(Dataset[[#This Row],[Date]],"ddd")</f>
        <v>Fri</v>
      </c>
      <c r="K472" s="13">
        <f>Dataset[[#This Row],[Credit]]-Dataset[[#This Row],[Debit]]</f>
        <v>-5</v>
      </c>
    </row>
    <row r="473" spans="1:11" x14ac:dyDescent="0.3">
      <c r="A473" s="1">
        <v>44491</v>
      </c>
      <c r="B473" s="12" t="s">
        <v>24</v>
      </c>
      <c r="C473" s="13">
        <v>178.9</v>
      </c>
      <c r="E473" t="s">
        <v>25</v>
      </c>
      <c r="F473" t="s">
        <v>20</v>
      </c>
      <c r="G473" t="s">
        <v>17</v>
      </c>
      <c r="H473" s="12" t="str">
        <f>TEXT(Dataset[[#This Row],[Date]],"MMM")</f>
        <v>Oct</v>
      </c>
      <c r="I473" s="14">
        <f>MONTH(Dataset[[#This Row],[Date]])</f>
        <v>10</v>
      </c>
      <c r="J473" s="12" t="str">
        <f>TEXT(Dataset[[#This Row],[Date]],"ddd")</f>
        <v>Fri</v>
      </c>
      <c r="K473" s="13">
        <f>Dataset[[#This Row],[Credit]]-Dataset[[#This Row],[Debit]]</f>
        <v>-178.9</v>
      </c>
    </row>
    <row r="474" spans="1:11" x14ac:dyDescent="0.3">
      <c r="A474" s="1">
        <v>44492</v>
      </c>
      <c r="B474" s="12" t="s">
        <v>46</v>
      </c>
      <c r="C474" s="13">
        <v>46.2</v>
      </c>
      <c r="E474" t="s">
        <v>35</v>
      </c>
      <c r="F474" t="s">
        <v>16</v>
      </c>
      <c r="G474" t="s">
        <v>17</v>
      </c>
      <c r="H474" s="12" t="str">
        <f>TEXT(Dataset[[#This Row],[Date]],"MMM")</f>
        <v>Oct</v>
      </c>
      <c r="I474" s="14">
        <f>MONTH(Dataset[[#This Row],[Date]])</f>
        <v>10</v>
      </c>
      <c r="J474" s="12" t="str">
        <f>TEXT(Dataset[[#This Row],[Date]],"ddd")</f>
        <v>Sat</v>
      </c>
      <c r="K474" s="13">
        <f>Dataset[[#This Row],[Credit]]-Dataset[[#This Row],[Debit]]</f>
        <v>-46.2</v>
      </c>
    </row>
    <row r="475" spans="1:11" x14ac:dyDescent="0.3">
      <c r="A475" s="1">
        <v>44493</v>
      </c>
      <c r="B475" s="12" t="s">
        <v>47</v>
      </c>
      <c r="C475" s="13">
        <v>21.099999999999998</v>
      </c>
      <c r="E475" t="s">
        <v>35</v>
      </c>
      <c r="F475" t="s">
        <v>16</v>
      </c>
      <c r="G475" t="s">
        <v>17</v>
      </c>
      <c r="H475" s="12" t="str">
        <f>TEXT(Dataset[[#This Row],[Date]],"MMM")</f>
        <v>Oct</v>
      </c>
      <c r="I475" s="14">
        <f>MONTH(Dataset[[#This Row],[Date]])</f>
        <v>10</v>
      </c>
      <c r="J475" s="12" t="str">
        <f>TEXT(Dataset[[#This Row],[Date]],"ddd")</f>
        <v>Sun</v>
      </c>
      <c r="K475" s="13">
        <f>Dataset[[#This Row],[Credit]]-Dataset[[#This Row],[Debit]]</f>
        <v>-21.099999999999998</v>
      </c>
    </row>
    <row r="476" spans="1:11" x14ac:dyDescent="0.3">
      <c r="A476" s="1">
        <v>44494</v>
      </c>
      <c r="B476" s="12" t="s">
        <v>48</v>
      </c>
      <c r="C476" s="13">
        <v>55</v>
      </c>
      <c r="E476" t="s">
        <v>49</v>
      </c>
      <c r="F476" t="s">
        <v>50</v>
      </c>
      <c r="G476" t="s">
        <v>17</v>
      </c>
      <c r="H476" s="12" t="str">
        <f>TEXT(Dataset[[#This Row],[Date]],"MMM")</f>
        <v>Oct</v>
      </c>
      <c r="I476" s="14">
        <f>MONTH(Dataset[[#This Row],[Date]])</f>
        <v>10</v>
      </c>
      <c r="J476" s="12" t="str">
        <f>TEXT(Dataset[[#This Row],[Date]],"ddd")</f>
        <v>Mon</v>
      </c>
      <c r="K476" s="13">
        <f>Dataset[[#This Row],[Credit]]-Dataset[[#This Row],[Debit]]</f>
        <v>-55</v>
      </c>
    </row>
    <row r="477" spans="1:11" x14ac:dyDescent="0.3">
      <c r="A477" s="1">
        <v>44494</v>
      </c>
      <c r="B477" s="12" t="s">
        <v>28</v>
      </c>
      <c r="C477" s="13">
        <v>71.500000000000028</v>
      </c>
      <c r="E477" t="s">
        <v>51</v>
      </c>
      <c r="F477" t="s">
        <v>23</v>
      </c>
      <c r="G477" t="s">
        <v>17</v>
      </c>
      <c r="H477" s="12" t="str">
        <f>TEXT(Dataset[[#This Row],[Date]],"MMM")</f>
        <v>Oct</v>
      </c>
      <c r="I477" s="14">
        <f>MONTH(Dataset[[#This Row],[Date]])</f>
        <v>10</v>
      </c>
      <c r="J477" s="12" t="str">
        <f>TEXT(Dataset[[#This Row],[Date]],"ddd")</f>
        <v>Mon</v>
      </c>
      <c r="K477" s="13">
        <f>Dataset[[#This Row],[Credit]]-Dataset[[#This Row],[Debit]]</f>
        <v>-71.500000000000028</v>
      </c>
    </row>
    <row r="478" spans="1:11" x14ac:dyDescent="0.3">
      <c r="A478" s="1">
        <v>44494</v>
      </c>
      <c r="B478" s="12" t="s">
        <v>14</v>
      </c>
      <c r="C478" s="13">
        <v>5</v>
      </c>
      <c r="E478" t="s">
        <v>15</v>
      </c>
      <c r="F478" t="s">
        <v>16</v>
      </c>
      <c r="G478" t="s">
        <v>17</v>
      </c>
      <c r="H478" s="12" t="str">
        <f>TEXT(Dataset[[#This Row],[Date]],"MMM")</f>
        <v>Oct</v>
      </c>
      <c r="I478" s="14">
        <f>MONTH(Dataset[[#This Row],[Date]])</f>
        <v>10</v>
      </c>
      <c r="J478" s="12" t="str">
        <f>TEXT(Dataset[[#This Row],[Date]],"ddd")</f>
        <v>Mon</v>
      </c>
      <c r="K478" s="13">
        <f>Dataset[[#This Row],[Credit]]-Dataset[[#This Row],[Debit]]</f>
        <v>-5</v>
      </c>
    </row>
    <row r="479" spans="1:11" x14ac:dyDescent="0.3">
      <c r="A479" s="1">
        <v>44495</v>
      </c>
      <c r="B479" s="12" t="s">
        <v>14</v>
      </c>
      <c r="C479" s="13">
        <v>5</v>
      </c>
      <c r="E479" t="s">
        <v>15</v>
      </c>
      <c r="F479" t="s">
        <v>16</v>
      </c>
      <c r="G479" t="s">
        <v>17</v>
      </c>
      <c r="H479" s="12" t="str">
        <f>TEXT(Dataset[[#This Row],[Date]],"MMM")</f>
        <v>Oct</v>
      </c>
      <c r="I479" s="14">
        <f>MONTH(Dataset[[#This Row],[Date]])</f>
        <v>10</v>
      </c>
      <c r="J479" s="12" t="str">
        <f>TEXT(Dataset[[#This Row],[Date]],"ddd")</f>
        <v>Tue</v>
      </c>
      <c r="K479" s="13">
        <f>Dataset[[#This Row],[Credit]]-Dataset[[#This Row],[Debit]]</f>
        <v>-5</v>
      </c>
    </row>
    <row r="480" spans="1:11" x14ac:dyDescent="0.3">
      <c r="A480" s="1">
        <v>44496</v>
      </c>
      <c r="B480" s="12" t="s">
        <v>14</v>
      </c>
      <c r="C480" s="13">
        <v>5</v>
      </c>
      <c r="E480" t="s">
        <v>15</v>
      </c>
      <c r="F480" t="s">
        <v>16</v>
      </c>
      <c r="G480" t="s">
        <v>17</v>
      </c>
      <c r="H480" s="12" t="str">
        <f>TEXT(Dataset[[#This Row],[Date]],"MMM")</f>
        <v>Oct</v>
      </c>
      <c r="I480" s="14">
        <f>MONTH(Dataset[[#This Row],[Date]])</f>
        <v>10</v>
      </c>
      <c r="J480" s="12" t="str">
        <f>TEXT(Dataset[[#This Row],[Date]],"ddd")</f>
        <v>Wed</v>
      </c>
      <c r="K480" s="13">
        <f>Dataset[[#This Row],[Credit]]-Dataset[[#This Row],[Debit]]</f>
        <v>-5</v>
      </c>
    </row>
    <row r="481" spans="1:11" x14ac:dyDescent="0.3">
      <c r="A481" s="1">
        <v>44497</v>
      </c>
      <c r="B481" s="12" t="s">
        <v>14</v>
      </c>
      <c r="C481" s="13">
        <v>5</v>
      </c>
      <c r="E481" t="s">
        <v>15</v>
      </c>
      <c r="F481" t="s">
        <v>16</v>
      </c>
      <c r="G481" t="s">
        <v>17</v>
      </c>
      <c r="H481" s="12" t="str">
        <f>TEXT(Dataset[[#This Row],[Date]],"MMM")</f>
        <v>Oct</v>
      </c>
      <c r="I481" s="14">
        <f>MONTH(Dataset[[#This Row],[Date]])</f>
        <v>10</v>
      </c>
      <c r="J481" s="12" t="str">
        <f>TEXT(Dataset[[#This Row],[Date]],"ddd")</f>
        <v>Thu</v>
      </c>
      <c r="K481" s="13">
        <f>Dataset[[#This Row],[Credit]]-Dataset[[#This Row],[Debit]]</f>
        <v>-5</v>
      </c>
    </row>
    <row r="482" spans="1:11" x14ac:dyDescent="0.3">
      <c r="A482" s="1">
        <v>44498</v>
      </c>
      <c r="B482" s="12" t="s">
        <v>14</v>
      </c>
      <c r="C482" s="13">
        <v>5</v>
      </c>
      <c r="E482" t="s">
        <v>15</v>
      </c>
      <c r="F482" t="s">
        <v>16</v>
      </c>
      <c r="G482" t="s">
        <v>17</v>
      </c>
      <c r="H482" s="12" t="str">
        <f>TEXT(Dataset[[#This Row],[Date]],"MMM")</f>
        <v>Oct</v>
      </c>
      <c r="I482" s="14">
        <f>MONTH(Dataset[[#This Row],[Date]])</f>
        <v>10</v>
      </c>
      <c r="J482" s="12" t="str">
        <f>TEXT(Dataset[[#This Row],[Date]],"ddd")</f>
        <v>Fri</v>
      </c>
      <c r="K482" s="13">
        <f>Dataset[[#This Row],[Credit]]-Dataset[[#This Row],[Debit]]</f>
        <v>-5</v>
      </c>
    </row>
    <row r="483" spans="1:11" x14ac:dyDescent="0.3">
      <c r="A483" s="1">
        <v>44498</v>
      </c>
      <c r="B483" s="12" t="s">
        <v>24</v>
      </c>
      <c r="C483" s="13">
        <v>189</v>
      </c>
      <c r="E483" t="s">
        <v>25</v>
      </c>
      <c r="F483" t="s">
        <v>20</v>
      </c>
      <c r="G483" t="s">
        <v>17</v>
      </c>
      <c r="H483" s="12" t="str">
        <f>TEXT(Dataset[[#This Row],[Date]],"MMM")</f>
        <v>Oct</v>
      </c>
      <c r="I483" s="14">
        <f>MONTH(Dataset[[#This Row],[Date]])</f>
        <v>10</v>
      </c>
      <c r="J483" s="12" t="str">
        <f>TEXT(Dataset[[#This Row],[Date]],"ddd")</f>
        <v>Fri</v>
      </c>
      <c r="K483" s="13">
        <f>Dataset[[#This Row],[Credit]]-Dataset[[#This Row],[Debit]]</f>
        <v>-189</v>
      </c>
    </row>
    <row r="484" spans="1:11" x14ac:dyDescent="0.3">
      <c r="A484" s="1">
        <v>44499</v>
      </c>
      <c r="B484" s="12" t="s">
        <v>52</v>
      </c>
      <c r="C484" s="13">
        <v>133.80000000000001</v>
      </c>
      <c r="E484" t="s">
        <v>33</v>
      </c>
      <c r="F484" t="s">
        <v>31</v>
      </c>
      <c r="G484" t="s">
        <v>17</v>
      </c>
      <c r="H484" s="12" t="str">
        <f>TEXT(Dataset[[#This Row],[Date]],"MMM")</f>
        <v>Oct</v>
      </c>
      <c r="I484" s="14">
        <f>MONTH(Dataset[[#This Row],[Date]])</f>
        <v>10</v>
      </c>
      <c r="J484" s="12" t="str">
        <f>TEXT(Dataset[[#This Row],[Date]],"ddd")</f>
        <v>Sat</v>
      </c>
      <c r="K484" s="13">
        <f>Dataset[[#This Row],[Credit]]-Dataset[[#This Row],[Debit]]</f>
        <v>-133.80000000000001</v>
      </c>
    </row>
    <row r="485" spans="1:11" x14ac:dyDescent="0.3">
      <c r="A485" s="1">
        <v>44499</v>
      </c>
      <c r="B485" s="12" t="s">
        <v>53</v>
      </c>
      <c r="C485" s="13">
        <v>184.39999999999998</v>
      </c>
      <c r="E485" t="s">
        <v>30</v>
      </c>
      <c r="F485" t="s">
        <v>31</v>
      </c>
      <c r="G485" t="s">
        <v>17</v>
      </c>
      <c r="H485" s="12" t="str">
        <f>TEXT(Dataset[[#This Row],[Date]],"MMM")</f>
        <v>Oct</v>
      </c>
      <c r="I485" s="14">
        <f>MONTH(Dataset[[#This Row],[Date]])</f>
        <v>10</v>
      </c>
      <c r="J485" s="12" t="str">
        <f>TEXT(Dataset[[#This Row],[Date]],"ddd")</f>
        <v>Sat</v>
      </c>
      <c r="K485" s="13">
        <f>Dataset[[#This Row],[Credit]]-Dataset[[#This Row],[Debit]]</f>
        <v>-184.39999999999998</v>
      </c>
    </row>
    <row r="486" spans="1:11" x14ac:dyDescent="0.3">
      <c r="A486" s="1">
        <v>44500</v>
      </c>
      <c r="B486" s="12" t="s">
        <v>32</v>
      </c>
      <c r="C486" s="13">
        <v>154.49999999999997</v>
      </c>
      <c r="E486" t="s">
        <v>33</v>
      </c>
      <c r="F486" t="s">
        <v>31</v>
      </c>
      <c r="G486" t="s">
        <v>17</v>
      </c>
      <c r="H486" s="12" t="str">
        <f>TEXT(Dataset[[#This Row],[Date]],"MMM")</f>
        <v>Oct</v>
      </c>
      <c r="I486" s="14">
        <f>MONTH(Dataset[[#This Row],[Date]])</f>
        <v>10</v>
      </c>
      <c r="J486" s="12" t="str">
        <f>TEXT(Dataset[[#This Row],[Date]],"ddd")</f>
        <v>Sun</v>
      </c>
      <c r="K486" s="13">
        <f>Dataset[[#This Row],[Credit]]-Dataset[[#This Row],[Debit]]</f>
        <v>-154.49999999999997</v>
      </c>
    </row>
    <row r="487" spans="1:11" x14ac:dyDescent="0.3">
      <c r="A487" s="1">
        <v>44500</v>
      </c>
      <c r="B487" s="12" t="s">
        <v>36</v>
      </c>
      <c r="C487" s="13">
        <v>32.1</v>
      </c>
      <c r="E487" t="s">
        <v>37</v>
      </c>
      <c r="F487" t="s">
        <v>23</v>
      </c>
      <c r="G487" t="s">
        <v>17</v>
      </c>
      <c r="H487" s="12" t="str">
        <f>TEXT(Dataset[[#This Row],[Date]],"MMM")</f>
        <v>Oct</v>
      </c>
      <c r="I487" s="14">
        <f>MONTH(Dataset[[#This Row],[Date]])</f>
        <v>10</v>
      </c>
      <c r="J487" s="12" t="str">
        <f>TEXT(Dataset[[#This Row],[Date]],"ddd")</f>
        <v>Sun</v>
      </c>
      <c r="K487" s="13">
        <f>Dataset[[#This Row],[Credit]]-Dataset[[#This Row],[Debit]]</f>
        <v>-32.1</v>
      </c>
    </row>
    <row r="488" spans="1:11" x14ac:dyDescent="0.3">
      <c r="A488" s="1">
        <v>44500</v>
      </c>
      <c r="B488" s="12" t="s">
        <v>59</v>
      </c>
      <c r="C488" s="13">
        <v>15</v>
      </c>
      <c r="E488" t="s">
        <v>35</v>
      </c>
      <c r="F488" t="s">
        <v>16</v>
      </c>
      <c r="G488" t="s">
        <v>17</v>
      </c>
      <c r="H488" s="12" t="str">
        <f>TEXT(Dataset[[#This Row],[Date]],"MMM")</f>
        <v>Oct</v>
      </c>
      <c r="I488" s="14">
        <f>MONTH(Dataset[[#This Row],[Date]])</f>
        <v>10</v>
      </c>
      <c r="J488" s="12" t="str">
        <f>TEXT(Dataset[[#This Row],[Date]],"ddd")</f>
        <v>Sun</v>
      </c>
      <c r="K488" s="13">
        <f>Dataset[[#This Row],[Credit]]-Dataset[[#This Row],[Debit]]</f>
        <v>-15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AAB1-CA99-4214-98AF-AF3FD7F52184}">
  <dimension ref="P14:P18"/>
  <sheetViews>
    <sheetView tabSelected="1" zoomScale="85" zoomScaleNormal="85" workbookViewId="0"/>
  </sheetViews>
  <sheetFormatPr defaultRowHeight="14.4" x14ac:dyDescent="0.3"/>
  <cols>
    <col min="1" max="16384" width="8.88671875" style="11"/>
  </cols>
  <sheetData>
    <row r="14" ht="13.8" customHeight="1" x14ac:dyDescent="0.3"/>
    <row r="18" spans="16:16" x14ac:dyDescent="0.3">
      <c r="P18" s="11" t="s">
        <v>128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AA30"/>
  <sheetViews>
    <sheetView showGridLines="0" topLeftCell="E10" zoomScale="115" zoomScaleNormal="115" workbookViewId="0">
      <selection activeCell="Q29" sqref="Q29"/>
    </sheetView>
  </sheetViews>
  <sheetFormatPr defaultRowHeight="14.4" x14ac:dyDescent="0.3"/>
  <cols>
    <col min="12" max="12" width="19" customWidth="1"/>
    <col min="16" max="16" width="15" bestFit="1" customWidth="1"/>
    <col min="26" max="27" width="0" hidden="1" customWidth="1"/>
  </cols>
  <sheetData>
    <row r="3" spans="15:27" ht="23.4" x14ac:dyDescent="0.45">
      <c r="O3" s="20" t="s">
        <v>77</v>
      </c>
      <c r="P3" s="20"/>
      <c r="Q3" s="20"/>
      <c r="R3" s="20"/>
      <c r="S3" s="20"/>
      <c r="T3" s="20"/>
      <c r="U3" s="20"/>
    </row>
    <row r="4" spans="15:27" x14ac:dyDescent="0.3">
      <c r="X4" s="21" t="s">
        <v>79</v>
      </c>
      <c r="Y4" s="21"/>
    </row>
    <row r="6" spans="15:27" x14ac:dyDescent="0.3">
      <c r="P6" t="s">
        <v>72</v>
      </c>
      <c r="Q6" t="s">
        <v>120</v>
      </c>
      <c r="AA6" t="s">
        <v>104</v>
      </c>
    </row>
    <row r="7" spans="15:27" x14ac:dyDescent="0.3">
      <c r="P7" t="s">
        <v>75</v>
      </c>
      <c r="Q7" t="s">
        <v>121</v>
      </c>
      <c r="AA7" t="s">
        <v>105</v>
      </c>
    </row>
    <row r="8" spans="15:27" x14ac:dyDescent="0.3">
      <c r="P8" t="s">
        <v>117</v>
      </c>
      <c r="Q8" t="s">
        <v>116</v>
      </c>
      <c r="AA8" t="s">
        <v>106</v>
      </c>
    </row>
    <row r="9" spans="15:27" x14ac:dyDescent="0.3">
      <c r="AA9" t="s">
        <v>107</v>
      </c>
    </row>
    <row r="10" spans="15:27" x14ac:dyDescent="0.3">
      <c r="AA10" t="s">
        <v>108</v>
      </c>
    </row>
    <row r="11" spans="15:27" x14ac:dyDescent="0.3">
      <c r="P11" t="s">
        <v>78</v>
      </c>
      <c r="Q11" t="s">
        <v>122</v>
      </c>
      <c r="AA11" t="s">
        <v>109</v>
      </c>
    </row>
    <row r="12" spans="15:27" x14ac:dyDescent="0.3">
      <c r="Q12" t="s">
        <v>123</v>
      </c>
      <c r="AA12" t="s">
        <v>103</v>
      </c>
    </row>
    <row r="15" spans="15:27" x14ac:dyDescent="0.3">
      <c r="P15" t="s">
        <v>73</v>
      </c>
      <c r="Q15" t="s">
        <v>74</v>
      </c>
    </row>
    <row r="16" spans="15:27" x14ac:dyDescent="0.3">
      <c r="Q16" t="s">
        <v>126</v>
      </c>
    </row>
    <row r="17" spans="16:17" x14ac:dyDescent="0.3">
      <c r="Q17" t="s">
        <v>127</v>
      </c>
    </row>
    <row r="18" spans="16:17" x14ac:dyDescent="0.3">
      <c r="Q18" t="s">
        <v>113</v>
      </c>
    </row>
    <row r="23" spans="16:17" x14ac:dyDescent="0.3">
      <c r="P23" t="s">
        <v>76</v>
      </c>
    </row>
    <row r="24" spans="16:17" x14ac:dyDescent="0.3">
      <c r="P24" t="s">
        <v>113</v>
      </c>
    </row>
    <row r="25" spans="16:17" x14ac:dyDescent="0.3">
      <c r="P25" t="s">
        <v>124</v>
      </c>
    </row>
    <row r="26" spans="16:17" x14ac:dyDescent="0.3">
      <c r="P26" t="s">
        <v>125</v>
      </c>
    </row>
    <row r="28" spans="16:17" x14ac:dyDescent="0.3">
      <c r="P28" t="s">
        <v>80</v>
      </c>
    </row>
    <row r="29" spans="16:17" x14ac:dyDescent="0.3">
      <c r="P29" t="s">
        <v>118</v>
      </c>
      <c r="Q29" t="s">
        <v>133</v>
      </c>
    </row>
    <row r="30" spans="16:17" x14ac:dyDescent="0.3">
      <c r="P30" t="s">
        <v>119</v>
      </c>
      <c r="Q30" t="s">
        <v>134</v>
      </c>
    </row>
  </sheetData>
  <sortState xmlns:xlrd2="http://schemas.microsoft.com/office/spreadsheetml/2017/richdata2" ref="AA6:AA12">
    <sortCondition ref="AA6:AA12" customList="Mon,Tue,Wed,Thu,Fri,Sat,Sun"/>
  </sortState>
  <mergeCells count="2">
    <mergeCell ref="O3:U3"/>
    <mergeCell ref="X4:Y4"/>
  </mergeCells>
  <phoneticPr fontId="6"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A47E3-E3DA-463D-BE0B-B1DA324EB863}">
  <dimension ref="B2:J30"/>
  <sheetViews>
    <sheetView workbookViewId="0">
      <selection activeCell="G9" sqref="G9"/>
    </sheetView>
  </sheetViews>
  <sheetFormatPr defaultRowHeight="14.4" x14ac:dyDescent="0.3"/>
  <cols>
    <col min="2" max="2" width="12.44140625" bestFit="1" customWidth="1"/>
    <col min="3" max="3" width="11.88671875" bestFit="1" customWidth="1"/>
    <col min="4" max="4" width="18" bestFit="1" customWidth="1"/>
    <col min="5" max="5" width="5" bestFit="1" customWidth="1"/>
    <col min="6" max="6" width="12.33203125" bestFit="1" customWidth="1"/>
    <col min="7" max="7" width="11.77734375" bestFit="1" customWidth="1"/>
    <col min="8" max="8" width="9" customWidth="1"/>
    <col min="9" max="9" width="12.5546875" bestFit="1" customWidth="1"/>
    <col min="10" max="10" width="11.88671875" bestFit="1" customWidth="1"/>
    <col min="11" max="11" width="10.77734375" bestFit="1" customWidth="1"/>
  </cols>
  <sheetData>
    <row r="2" spans="2:10" x14ac:dyDescent="0.3">
      <c r="B2" t="s">
        <v>83</v>
      </c>
      <c r="C2" t="s">
        <v>82</v>
      </c>
      <c r="D2" t="s">
        <v>84</v>
      </c>
    </row>
    <row r="3" spans="2:10" x14ac:dyDescent="0.3">
      <c r="B3">
        <v>65440</v>
      </c>
      <c r="C3">
        <v>30190.999999999993</v>
      </c>
      <c r="D3" s="15">
        <v>35249.000000000007</v>
      </c>
    </row>
    <row r="5" spans="2:10" x14ac:dyDescent="0.3">
      <c r="B5" t="s">
        <v>129</v>
      </c>
    </row>
    <row r="6" spans="2:10" x14ac:dyDescent="0.3">
      <c r="B6" s="9" t="s">
        <v>88</v>
      </c>
      <c r="C6" s="16" t="s">
        <v>83</v>
      </c>
      <c r="F6" s="17" t="s">
        <v>131</v>
      </c>
      <c r="I6" s="18" t="s">
        <v>88</v>
      </c>
      <c r="J6" s="16" t="s">
        <v>83</v>
      </c>
    </row>
    <row r="7" spans="2:10" x14ac:dyDescent="0.3">
      <c r="B7" s="10" t="s">
        <v>11</v>
      </c>
      <c r="C7" s="16">
        <v>50000</v>
      </c>
      <c r="F7" t="s">
        <v>118</v>
      </c>
      <c r="G7" s="16">
        <f>C10</f>
        <v>65440</v>
      </c>
      <c r="I7" s="19" t="s">
        <v>92</v>
      </c>
      <c r="J7" s="16">
        <v>14000</v>
      </c>
    </row>
    <row r="8" spans="2:10" x14ac:dyDescent="0.3">
      <c r="B8" s="10" t="s">
        <v>39</v>
      </c>
      <c r="C8" s="16">
        <v>10940</v>
      </c>
      <c r="F8" t="s">
        <v>119</v>
      </c>
      <c r="G8" s="16">
        <f>C29</f>
        <v>30191</v>
      </c>
      <c r="I8" s="19" t="s">
        <v>93</v>
      </c>
      <c r="J8" s="16">
        <v>5800</v>
      </c>
    </row>
    <row r="9" spans="2:10" x14ac:dyDescent="0.3">
      <c r="B9" s="10" t="s">
        <v>41</v>
      </c>
      <c r="C9" s="16">
        <v>4500</v>
      </c>
      <c r="F9" t="s">
        <v>132</v>
      </c>
      <c r="G9" s="16">
        <f>C10 - C29</f>
        <v>35249</v>
      </c>
      <c r="I9" s="19" t="s">
        <v>94</v>
      </c>
      <c r="J9" s="16">
        <v>6000</v>
      </c>
    </row>
    <row r="10" spans="2:10" x14ac:dyDescent="0.3">
      <c r="B10" s="10" t="s">
        <v>89</v>
      </c>
      <c r="C10" s="16">
        <v>65440</v>
      </c>
      <c r="I10" s="19" t="s">
        <v>95</v>
      </c>
      <c r="J10" s="16">
        <v>7340</v>
      </c>
    </row>
    <row r="11" spans="2:10" x14ac:dyDescent="0.3">
      <c r="I11" s="19" t="s">
        <v>96</v>
      </c>
      <c r="J11" s="16">
        <v>6000</v>
      </c>
    </row>
    <row r="12" spans="2:10" x14ac:dyDescent="0.3">
      <c r="B12" s="10" t="s">
        <v>130</v>
      </c>
      <c r="F12" s="13" t="s">
        <v>112</v>
      </c>
      <c r="G12" s="13" t="s">
        <v>111</v>
      </c>
      <c r="I12" s="19" t="s">
        <v>97</v>
      </c>
      <c r="J12" s="16">
        <v>5100</v>
      </c>
    </row>
    <row r="13" spans="2:10" x14ac:dyDescent="0.3">
      <c r="B13" s="9" t="s">
        <v>88</v>
      </c>
      <c r="C13" s="16" t="s">
        <v>82</v>
      </c>
      <c r="F13" s="13">
        <v>5000</v>
      </c>
      <c r="G13" s="13">
        <v>900</v>
      </c>
      <c r="I13" s="19" t="s">
        <v>98</v>
      </c>
      <c r="J13" s="16">
        <v>5200</v>
      </c>
    </row>
    <row r="14" spans="2:10" x14ac:dyDescent="0.3">
      <c r="B14" s="10" t="s">
        <v>19</v>
      </c>
      <c r="C14" s="16">
        <v>9000</v>
      </c>
      <c r="I14" s="19" t="s">
        <v>99</v>
      </c>
      <c r="J14" s="16">
        <v>5800</v>
      </c>
    </row>
    <row r="15" spans="2:10" x14ac:dyDescent="0.3">
      <c r="B15" s="10" t="s">
        <v>25</v>
      </c>
      <c r="C15" s="16">
        <v>6454.0999999999995</v>
      </c>
      <c r="I15" s="19" t="s">
        <v>100</v>
      </c>
      <c r="J15" s="16">
        <v>5100</v>
      </c>
    </row>
    <row r="16" spans="2:10" x14ac:dyDescent="0.3">
      <c r="B16" s="10" t="s">
        <v>33</v>
      </c>
      <c r="C16" s="16">
        <v>4303.6000000000004</v>
      </c>
      <c r="I16" s="19" t="s">
        <v>101</v>
      </c>
      <c r="J16" s="16">
        <v>5100</v>
      </c>
    </row>
    <row r="17" spans="2:10" x14ac:dyDescent="0.3">
      <c r="B17" s="10" t="s">
        <v>30</v>
      </c>
      <c r="C17" s="16">
        <v>1812.5999999999995</v>
      </c>
      <c r="I17" s="19" t="s">
        <v>89</v>
      </c>
      <c r="J17" s="16">
        <v>65440</v>
      </c>
    </row>
    <row r="18" spans="2:10" x14ac:dyDescent="0.3">
      <c r="B18" s="10" t="s">
        <v>22</v>
      </c>
      <c r="C18" s="16">
        <v>1500</v>
      </c>
    </row>
    <row r="19" spans="2:10" x14ac:dyDescent="0.3">
      <c r="B19" s="10" t="s">
        <v>51</v>
      </c>
      <c r="C19" s="16">
        <v>1412.5</v>
      </c>
      <c r="I19" s="9" t="s">
        <v>88</v>
      </c>
      <c r="J19" s="16" t="s">
        <v>82</v>
      </c>
    </row>
    <row r="20" spans="2:10" x14ac:dyDescent="0.3">
      <c r="B20" s="10" t="s">
        <v>35</v>
      </c>
      <c r="C20" s="16">
        <v>1281.9000000000001</v>
      </c>
      <c r="I20" s="10" t="s">
        <v>92</v>
      </c>
      <c r="J20" s="16">
        <v>2874</v>
      </c>
    </row>
    <row r="21" spans="2:10" x14ac:dyDescent="0.3">
      <c r="B21" s="10" t="s">
        <v>15</v>
      </c>
      <c r="C21" s="16">
        <v>1192</v>
      </c>
      <c r="I21" s="10" t="s">
        <v>93</v>
      </c>
      <c r="J21" s="16">
        <v>2904.6000000000004</v>
      </c>
    </row>
    <row r="22" spans="2:10" x14ac:dyDescent="0.3">
      <c r="B22" s="10" t="s">
        <v>37</v>
      </c>
      <c r="C22" s="16">
        <v>602.20000000000016</v>
      </c>
      <c r="I22" s="10" t="s">
        <v>94</v>
      </c>
      <c r="J22" s="16">
        <v>3049.7</v>
      </c>
    </row>
    <row r="23" spans="2:10" x14ac:dyDescent="0.3">
      <c r="B23" s="10" t="s">
        <v>49</v>
      </c>
      <c r="C23" s="16">
        <v>550</v>
      </c>
      <c r="I23" s="10" t="s">
        <v>95</v>
      </c>
      <c r="J23" s="16">
        <v>3038.0000000000005</v>
      </c>
    </row>
    <row r="24" spans="2:10" x14ac:dyDescent="0.3">
      <c r="B24" s="10" t="s">
        <v>27</v>
      </c>
      <c r="C24" s="16">
        <v>545.70000000000005</v>
      </c>
      <c r="I24" s="10" t="s">
        <v>96</v>
      </c>
      <c r="J24" s="16">
        <v>3116.1</v>
      </c>
    </row>
    <row r="25" spans="2:10" x14ac:dyDescent="0.3">
      <c r="B25" s="10" t="s">
        <v>44</v>
      </c>
      <c r="C25" s="16">
        <v>495.00000000000006</v>
      </c>
      <c r="I25" s="10" t="s">
        <v>97</v>
      </c>
      <c r="J25" s="16">
        <v>3005.7</v>
      </c>
    </row>
    <row r="26" spans="2:10" x14ac:dyDescent="0.3">
      <c r="B26" s="10" t="s">
        <v>62</v>
      </c>
      <c r="C26" s="16">
        <v>416.4</v>
      </c>
      <c r="I26" s="10" t="s">
        <v>98</v>
      </c>
      <c r="J26" s="16">
        <v>3065</v>
      </c>
    </row>
    <row r="27" spans="2:10" x14ac:dyDescent="0.3">
      <c r="B27" s="10" t="s">
        <v>42</v>
      </c>
      <c r="C27" s="16">
        <v>400</v>
      </c>
      <c r="I27" s="10" t="s">
        <v>99</v>
      </c>
      <c r="J27" s="16">
        <v>2952.0999999999995</v>
      </c>
    </row>
    <row r="28" spans="2:10" x14ac:dyDescent="0.3">
      <c r="B28" s="10" t="s">
        <v>56</v>
      </c>
      <c r="C28" s="16">
        <v>225</v>
      </c>
      <c r="I28" s="10" t="s">
        <v>100</v>
      </c>
      <c r="J28" s="16">
        <v>3087.1</v>
      </c>
    </row>
    <row r="29" spans="2:10" x14ac:dyDescent="0.3">
      <c r="B29" s="10" t="s">
        <v>89</v>
      </c>
      <c r="C29" s="16">
        <v>30191</v>
      </c>
      <c r="I29" s="10" t="s">
        <v>101</v>
      </c>
      <c r="J29" s="16">
        <v>3098.7</v>
      </c>
    </row>
    <row r="30" spans="2:10" x14ac:dyDescent="0.3">
      <c r="I30" s="10" t="s">
        <v>89</v>
      </c>
      <c r="J30" s="16">
        <v>30190.999999999996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J49"/>
  <sheetViews>
    <sheetView zoomScale="95" zoomScaleNormal="95" workbookViewId="0">
      <selection activeCell="Q15" sqref="Q15"/>
    </sheetView>
  </sheetViews>
  <sheetFormatPr defaultRowHeight="14.4" x14ac:dyDescent="0.3"/>
  <cols>
    <col min="2" max="2" width="12.77734375" bestFit="1" customWidth="1"/>
    <col min="3" max="4" width="9" bestFit="1" customWidth="1"/>
    <col min="6" max="6" width="13.21875" bestFit="1" customWidth="1"/>
    <col min="7" max="7" width="13.77734375" bestFit="1" customWidth="1"/>
    <col min="8" max="8" width="9" bestFit="1" customWidth="1"/>
    <col min="9" max="9" width="12.77734375" bestFit="1" customWidth="1"/>
    <col min="10" max="10" width="11.88671875" bestFit="1" customWidth="1"/>
    <col min="11" max="11" width="13.77734375" bestFit="1" customWidth="1"/>
  </cols>
  <sheetData>
    <row r="2" spans="2:10" x14ac:dyDescent="0.3">
      <c r="B2" s="2" t="s">
        <v>64</v>
      </c>
      <c r="C2" s="2"/>
      <c r="D2" s="2"/>
    </row>
    <row r="3" spans="2:10" x14ac:dyDescent="0.3">
      <c r="B3" s="3" t="s">
        <v>65</v>
      </c>
      <c r="C3" s="3" t="s">
        <v>66</v>
      </c>
      <c r="D3" s="3" t="s">
        <v>67</v>
      </c>
    </row>
    <row r="4" spans="2:10" x14ac:dyDescent="0.3">
      <c r="B4" s="4" t="s">
        <v>68</v>
      </c>
      <c r="C4" s="4" t="s">
        <v>69</v>
      </c>
      <c r="D4" s="5" t="s">
        <v>70</v>
      </c>
      <c r="I4" s="23" t="s">
        <v>114</v>
      </c>
      <c r="J4" s="23"/>
    </row>
    <row r="5" spans="2:10" x14ac:dyDescent="0.3">
      <c r="B5" s="2"/>
      <c r="C5" s="2"/>
      <c r="D5" s="2"/>
      <c r="F5" t="s">
        <v>85</v>
      </c>
      <c r="I5" s="9" t="s">
        <v>88</v>
      </c>
      <c r="J5" t="s">
        <v>83</v>
      </c>
    </row>
    <row r="6" spans="2:10" x14ac:dyDescent="0.3">
      <c r="B6" s="6" t="s">
        <v>71</v>
      </c>
      <c r="F6" t="s">
        <v>13</v>
      </c>
      <c r="G6" s="8">
        <f>GETPIVOTDATA("Sum of Credit",$B$10)</f>
        <v>65440</v>
      </c>
      <c r="I6" s="10">
        <v>1</v>
      </c>
      <c r="J6" s="8">
        <v>14000</v>
      </c>
    </row>
    <row r="7" spans="2:10" x14ac:dyDescent="0.3">
      <c r="B7" s="7">
        <v>45961</v>
      </c>
      <c r="F7" t="s">
        <v>86</v>
      </c>
      <c r="G7" s="8">
        <f>GETPIVOTDATA("Sum of Debit",$B$10)</f>
        <v>30190.999999999993</v>
      </c>
      <c r="I7" s="10">
        <v>2</v>
      </c>
      <c r="J7" s="8">
        <v>5800</v>
      </c>
    </row>
    <row r="8" spans="2:10" x14ac:dyDescent="0.3">
      <c r="F8" t="s">
        <v>87</v>
      </c>
      <c r="G8" s="8">
        <f>GETPIVOTDATA("Sum of Net Amount",$B$10)</f>
        <v>35249.000000000007</v>
      </c>
      <c r="I8" s="10">
        <v>3</v>
      </c>
      <c r="J8" s="8">
        <v>6000</v>
      </c>
    </row>
    <row r="9" spans="2:10" x14ac:dyDescent="0.3">
      <c r="I9" s="10">
        <v>4</v>
      </c>
      <c r="J9" s="8">
        <v>7340</v>
      </c>
    </row>
    <row r="10" spans="2:10" x14ac:dyDescent="0.3">
      <c r="B10" s="8" t="s">
        <v>82</v>
      </c>
      <c r="C10" s="8" t="s">
        <v>83</v>
      </c>
      <c r="D10" s="8" t="s">
        <v>84</v>
      </c>
      <c r="F10" s="8" t="s">
        <v>111</v>
      </c>
      <c r="G10" s="8" t="s">
        <v>112</v>
      </c>
      <c r="I10" s="10">
        <v>5</v>
      </c>
      <c r="J10" s="8">
        <v>6000</v>
      </c>
    </row>
    <row r="11" spans="2:10" x14ac:dyDescent="0.3">
      <c r="B11" s="8">
        <v>30190.999999999993</v>
      </c>
      <c r="C11" s="8">
        <v>65440</v>
      </c>
      <c r="D11" s="8">
        <v>35249.000000000007</v>
      </c>
      <c r="F11" s="8">
        <v>900</v>
      </c>
      <c r="G11" s="8">
        <v>5000</v>
      </c>
      <c r="I11" s="10">
        <v>6</v>
      </c>
      <c r="J11" s="8">
        <v>5100</v>
      </c>
    </row>
    <row r="12" spans="2:10" x14ac:dyDescent="0.3">
      <c r="B12" s="8"/>
      <c r="C12" s="8"/>
      <c r="D12" s="8"/>
      <c r="I12" s="10">
        <v>7</v>
      </c>
      <c r="J12" s="8">
        <v>5200</v>
      </c>
    </row>
    <row r="13" spans="2:10" x14ac:dyDescent="0.3">
      <c r="B13" s="22" t="s">
        <v>90</v>
      </c>
      <c r="C13" s="22"/>
      <c r="D13" s="8"/>
      <c r="I13" s="10">
        <v>8</v>
      </c>
      <c r="J13" s="8">
        <v>5800</v>
      </c>
    </row>
    <row r="14" spans="2:10" x14ac:dyDescent="0.3">
      <c r="B14" s="9" t="s">
        <v>6</v>
      </c>
      <c r="C14" t="s">
        <v>13</v>
      </c>
      <c r="I14" s="10">
        <v>9</v>
      </c>
      <c r="J14" s="8">
        <v>5100</v>
      </c>
    </row>
    <row r="15" spans="2:10" x14ac:dyDescent="0.3">
      <c r="I15" s="10">
        <v>10</v>
      </c>
      <c r="J15" s="8">
        <v>5100</v>
      </c>
    </row>
    <row r="16" spans="2:10" x14ac:dyDescent="0.3">
      <c r="B16" s="9" t="s">
        <v>88</v>
      </c>
      <c r="C16" t="s">
        <v>83</v>
      </c>
      <c r="I16" s="10" t="s">
        <v>89</v>
      </c>
      <c r="J16" s="8">
        <v>65440</v>
      </c>
    </row>
    <row r="17" spans="2:10" x14ac:dyDescent="0.3">
      <c r="B17" s="10" t="s">
        <v>11</v>
      </c>
      <c r="C17" s="8">
        <v>50000</v>
      </c>
    </row>
    <row r="18" spans="2:10" x14ac:dyDescent="0.3">
      <c r="B18" s="10" t="s">
        <v>39</v>
      </c>
      <c r="C18" s="8">
        <v>10940</v>
      </c>
    </row>
    <row r="19" spans="2:10" x14ac:dyDescent="0.3">
      <c r="B19" s="10" t="s">
        <v>41</v>
      </c>
      <c r="C19" s="8">
        <v>4500</v>
      </c>
      <c r="I19" s="23" t="s">
        <v>115</v>
      </c>
      <c r="J19" s="23"/>
    </row>
    <row r="20" spans="2:10" x14ac:dyDescent="0.3">
      <c r="B20" s="10" t="s">
        <v>89</v>
      </c>
      <c r="C20" s="8">
        <v>65440</v>
      </c>
      <c r="I20" s="9" t="s">
        <v>88</v>
      </c>
      <c r="J20" t="s">
        <v>82</v>
      </c>
    </row>
    <row r="21" spans="2:10" x14ac:dyDescent="0.3">
      <c r="I21" s="10">
        <v>1</v>
      </c>
      <c r="J21" s="8">
        <v>2874</v>
      </c>
    </row>
    <row r="22" spans="2:10" x14ac:dyDescent="0.3">
      <c r="I22" s="10">
        <v>2</v>
      </c>
      <c r="J22" s="8">
        <v>2904.6000000000004</v>
      </c>
    </row>
    <row r="23" spans="2:10" x14ac:dyDescent="0.3">
      <c r="B23" s="22" t="s">
        <v>91</v>
      </c>
      <c r="C23" s="22"/>
      <c r="I23" s="10">
        <v>3</v>
      </c>
      <c r="J23" s="8">
        <v>3049.7</v>
      </c>
    </row>
    <row r="24" spans="2:10" x14ac:dyDescent="0.3">
      <c r="B24" s="9" t="s">
        <v>6</v>
      </c>
      <c r="C24" t="s">
        <v>17</v>
      </c>
      <c r="I24" s="10">
        <v>4</v>
      </c>
      <c r="J24" s="8">
        <v>3038.0000000000005</v>
      </c>
    </row>
    <row r="25" spans="2:10" x14ac:dyDescent="0.3">
      <c r="I25" s="10">
        <v>5</v>
      </c>
      <c r="J25" s="8">
        <v>3116.1</v>
      </c>
    </row>
    <row r="26" spans="2:10" x14ac:dyDescent="0.3">
      <c r="B26" s="9" t="s">
        <v>88</v>
      </c>
      <c r="C26" t="s">
        <v>82</v>
      </c>
      <c r="I26" s="10">
        <v>6</v>
      </c>
      <c r="J26" s="8">
        <v>3005.7</v>
      </c>
    </row>
    <row r="27" spans="2:10" x14ac:dyDescent="0.3">
      <c r="B27" s="10" t="s">
        <v>19</v>
      </c>
      <c r="C27" s="8">
        <v>9000</v>
      </c>
      <c r="I27" s="10">
        <v>7</v>
      </c>
      <c r="J27" s="8">
        <v>3065</v>
      </c>
    </row>
    <row r="28" spans="2:10" x14ac:dyDescent="0.3">
      <c r="B28" s="10" t="s">
        <v>25</v>
      </c>
      <c r="C28" s="8">
        <v>6454.0999999999995</v>
      </c>
      <c r="I28" s="10">
        <v>8</v>
      </c>
      <c r="J28" s="8">
        <v>2952.0999999999995</v>
      </c>
    </row>
    <row r="29" spans="2:10" x14ac:dyDescent="0.3">
      <c r="B29" s="10" t="s">
        <v>33</v>
      </c>
      <c r="C29" s="8">
        <v>4303.6000000000004</v>
      </c>
      <c r="I29" s="10">
        <v>9</v>
      </c>
      <c r="J29" s="8">
        <v>3087.1</v>
      </c>
    </row>
    <row r="30" spans="2:10" x14ac:dyDescent="0.3">
      <c r="B30" s="10" t="s">
        <v>30</v>
      </c>
      <c r="C30" s="8">
        <v>1812.5999999999995</v>
      </c>
      <c r="I30" s="10">
        <v>10</v>
      </c>
      <c r="J30" s="8">
        <v>3098.7</v>
      </c>
    </row>
    <row r="31" spans="2:10" x14ac:dyDescent="0.3">
      <c r="B31" s="10" t="s">
        <v>22</v>
      </c>
      <c r="C31" s="8">
        <v>1500</v>
      </c>
      <c r="I31" s="10" t="s">
        <v>89</v>
      </c>
      <c r="J31" s="8">
        <v>30190.999999999996</v>
      </c>
    </row>
    <row r="32" spans="2:10" x14ac:dyDescent="0.3">
      <c r="B32" s="10" t="s">
        <v>89</v>
      </c>
      <c r="C32">
        <v>23070.3</v>
      </c>
    </row>
    <row r="36" spans="2:8" x14ac:dyDescent="0.3">
      <c r="B36" s="22" t="s">
        <v>102</v>
      </c>
      <c r="C36" s="22"/>
      <c r="D36" s="22"/>
      <c r="F36" s="22" t="s">
        <v>110</v>
      </c>
      <c r="G36" s="22"/>
      <c r="H36" s="22"/>
    </row>
    <row r="38" spans="2:8" x14ac:dyDescent="0.3">
      <c r="B38" s="9" t="s">
        <v>88</v>
      </c>
      <c r="C38" t="s">
        <v>13</v>
      </c>
      <c r="D38" t="s">
        <v>86</v>
      </c>
      <c r="F38" s="9" t="s">
        <v>88</v>
      </c>
      <c r="G38" t="s">
        <v>13</v>
      </c>
      <c r="H38" t="s">
        <v>86</v>
      </c>
    </row>
    <row r="39" spans="2:8" x14ac:dyDescent="0.3">
      <c r="B39" s="10" t="s">
        <v>92</v>
      </c>
      <c r="C39" s="8">
        <v>14000</v>
      </c>
      <c r="D39" s="8">
        <v>2874</v>
      </c>
      <c r="F39" s="10" t="s">
        <v>103</v>
      </c>
      <c r="G39" s="8">
        <v>6000</v>
      </c>
      <c r="H39" s="8">
        <v>3679.6</v>
      </c>
    </row>
    <row r="40" spans="2:8" x14ac:dyDescent="0.3">
      <c r="B40" s="10" t="s">
        <v>93</v>
      </c>
      <c r="C40" s="8">
        <v>5800</v>
      </c>
      <c r="D40" s="8">
        <v>2904.6000000000004</v>
      </c>
      <c r="F40" s="10" t="s">
        <v>104</v>
      </c>
      <c r="G40" s="8">
        <v>31400</v>
      </c>
      <c r="H40" s="8">
        <v>4703.0000000000018</v>
      </c>
    </row>
    <row r="41" spans="2:8" x14ac:dyDescent="0.3">
      <c r="B41" s="10" t="s">
        <v>94</v>
      </c>
      <c r="C41" s="8">
        <v>6000</v>
      </c>
      <c r="D41" s="8">
        <v>3049.7</v>
      </c>
      <c r="F41" s="10" t="s">
        <v>105</v>
      </c>
      <c r="G41" s="8">
        <v>10300</v>
      </c>
      <c r="H41" s="8">
        <v>5594.1</v>
      </c>
    </row>
    <row r="42" spans="2:8" x14ac:dyDescent="0.3">
      <c r="B42" s="10" t="s">
        <v>95</v>
      </c>
      <c r="C42" s="8">
        <v>7340</v>
      </c>
      <c r="D42" s="8">
        <v>3038.0000000000005</v>
      </c>
      <c r="F42" s="10" t="s">
        <v>106</v>
      </c>
      <c r="G42" s="8">
        <v>100</v>
      </c>
      <c r="H42" s="8">
        <v>3564.2999999999997</v>
      </c>
    </row>
    <row r="43" spans="2:8" x14ac:dyDescent="0.3">
      <c r="B43" s="10" t="s">
        <v>96</v>
      </c>
      <c r="C43" s="8">
        <v>6000</v>
      </c>
      <c r="D43" s="8">
        <v>3116.1</v>
      </c>
      <c r="F43" s="10" t="s">
        <v>107</v>
      </c>
      <c r="G43" s="8">
        <v>12340</v>
      </c>
      <c r="H43" s="8">
        <v>4158.2</v>
      </c>
    </row>
    <row r="44" spans="2:8" x14ac:dyDescent="0.3">
      <c r="B44" s="10" t="s">
        <v>97</v>
      </c>
      <c r="C44" s="8">
        <v>5100</v>
      </c>
      <c r="D44" s="8">
        <v>3005.7</v>
      </c>
      <c r="F44" s="10" t="s">
        <v>108</v>
      </c>
      <c r="G44" s="8">
        <v>5100</v>
      </c>
      <c r="H44" s="8">
        <v>5050.8</v>
      </c>
    </row>
    <row r="45" spans="2:8" x14ac:dyDescent="0.3">
      <c r="B45" s="10" t="s">
        <v>98</v>
      </c>
      <c r="C45" s="8">
        <v>5200</v>
      </c>
      <c r="D45" s="8">
        <v>3065</v>
      </c>
      <c r="F45" s="10" t="s">
        <v>109</v>
      </c>
      <c r="G45" s="8">
        <v>200</v>
      </c>
      <c r="H45" s="8">
        <v>3441.0000000000005</v>
      </c>
    </row>
    <row r="46" spans="2:8" x14ac:dyDescent="0.3">
      <c r="B46" s="10" t="s">
        <v>99</v>
      </c>
      <c r="C46" s="8">
        <v>5800</v>
      </c>
      <c r="D46" s="8">
        <v>2952.0999999999995</v>
      </c>
      <c r="F46" s="10" t="s">
        <v>89</v>
      </c>
      <c r="G46" s="8">
        <v>65440</v>
      </c>
      <c r="H46" s="8">
        <v>30191.000000000004</v>
      </c>
    </row>
    <row r="47" spans="2:8" x14ac:dyDescent="0.3">
      <c r="B47" s="10" t="s">
        <v>100</v>
      </c>
      <c r="C47" s="8">
        <v>5100</v>
      </c>
      <c r="D47" s="8">
        <v>3087.1</v>
      </c>
    </row>
    <row r="48" spans="2:8" x14ac:dyDescent="0.3">
      <c r="B48" s="10" t="s">
        <v>101</v>
      </c>
      <c r="C48" s="8">
        <v>5100</v>
      </c>
      <c r="D48" s="8">
        <v>3098.7</v>
      </c>
    </row>
    <row r="49" spans="2:4" x14ac:dyDescent="0.3">
      <c r="B49" s="10" t="s">
        <v>89</v>
      </c>
      <c r="C49" s="8">
        <v>65440</v>
      </c>
      <c r="D49" s="8">
        <v>30190.999999999996</v>
      </c>
    </row>
  </sheetData>
  <mergeCells count="6">
    <mergeCell ref="B13:C13"/>
    <mergeCell ref="B23:C23"/>
    <mergeCell ref="B36:D36"/>
    <mergeCell ref="F36:H36"/>
    <mergeCell ref="I4:J4"/>
    <mergeCell ref="I19:J19"/>
  </mergeCells>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DATASET</vt:lpstr>
      <vt:lpstr>DASHBOARD</vt:lpstr>
      <vt:lpstr>ICONS &amp; COLOURS </vt:lpstr>
      <vt:lpstr>CALCULATIONS</vt:lpstr>
      <vt:lpstr>CALCULATIONS </vt:lpstr>
      <vt:lpstr>Balance</vt:lpstr>
      <vt:lpstr>CardNumber</vt:lpstr>
      <vt:lpstr>CashLoan</vt:lpstr>
      <vt:lpstr>Clothes</vt:lpstr>
      <vt:lpstr>DataWithDecision</vt:lpstr>
      <vt:lpstr>Entertainment</vt:lpstr>
      <vt:lpstr>Groceries</vt:lpstr>
      <vt:lpstr>Income</vt:lpstr>
      <vt:lpstr>MaxIncome</vt:lpstr>
      <vt:lpstr>MaxSpending</vt:lpstr>
      <vt:lpstr>Rent</vt:lpstr>
      <vt:lpstr>Spending</vt:lpstr>
      <vt:lpstr>Teachable</vt:lpstr>
      <vt:lpstr>ValidThru</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Manthan Jadav</dc:creator>
  <cp:lastModifiedBy>Manthan Jadav</cp:lastModifiedBy>
  <dcterms:created xsi:type="dcterms:W3CDTF">2025-03-17T09:41:14Z</dcterms:created>
  <dcterms:modified xsi:type="dcterms:W3CDTF">2025-04-13T19:30:42Z</dcterms:modified>
</cp:coreProperties>
</file>