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Manu\Downloads\"/>
    </mc:Choice>
  </mc:AlternateContent>
  <xr:revisionPtr revIDLastSave="0" documentId="13_ncr:1_{0B21FA03-24F1-4BB7-9319-09F78AE4B200}" xr6:coauthVersionLast="45" xr6:coauthVersionMax="45" xr10:uidLastSave="{00000000-0000-0000-0000-000000000000}"/>
  <bookViews>
    <workbookView xWindow="-120" yWindow="-120" windowWidth="19440" windowHeight="15000" firstSheet="2" activeTab="6" xr2:uid="{00000000-000D-0000-FFFF-FFFF00000000}"/>
  </bookViews>
  <sheets>
    <sheet name="Confirmados Lab" sheetId="1" r:id="rId1"/>
    <sheet name="Casos Nuevos Santiago" sheetId="2" r:id="rId2"/>
    <sheet name="Crecimiento por edad" sheetId="3" r:id="rId3"/>
    <sheet name="Variación Porcentual" sheetId="4" r:id="rId4"/>
    <sheet name="Edad 02-04" sheetId="5" r:id="rId5"/>
    <sheet name="Edad 09-04" sheetId="6" r:id="rId6"/>
    <sheet name="Edad 16-04" sheetId="7" r:id="rId7"/>
    <sheet name="Edad 23-04" sheetId="8" r:id="rId8"/>
    <sheet name="Edad 30-04" sheetId="9" r:id="rId9"/>
    <sheet name="Edad 07-05" sheetId="10" r:id="rId10"/>
    <sheet name="Edad 14-05" sheetId="11" r:id="rId11"/>
    <sheet name="Edad 21-05" sheetId="12" r:id="rId12"/>
    <sheet name="Edad 28-05" sheetId="13" r:id="rId13"/>
    <sheet name="Edad 04-06" sheetId="14" r:id="rId14"/>
    <sheet name="Edad 11-06" sheetId="15" r:id="rId15"/>
    <sheet name="Edad 26-04" sheetId="16" r:id="rId16"/>
    <sheet name="Edad 14-04 (2)" sheetId="17" r:id="rId17"/>
    <sheet name="Edad 05-04 (2)" sheetId="18" r:id="rId18"/>
    <sheet name="Edad 07-05 (2)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23" roundtripDataSignature="AMtx7miv64zfXY0NdwXhFnevU+rTFLSsEA=="/>
    </ext>
  </extLst>
</workbook>
</file>

<file path=xl/calcChain.xml><?xml version="1.0" encoding="utf-8"?>
<calcChain xmlns="http://schemas.openxmlformats.org/spreadsheetml/2006/main">
  <c r="E23" i="19" l="1"/>
  <c r="B23" i="19"/>
  <c r="C18" i="19" s="1"/>
  <c r="M22" i="19"/>
  <c r="L22" i="19"/>
  <c r="H22" i="19"/>
  <c r="J22" i="19" s="1"/>
  <c r="G22" i="19"/>
  <c r="F22" i="19"/>
  <c r="C22" i="19"/>
  <c r="M21" i="19"/>
  <c r="L21" i="19"/>
  <c r="J21" i="19"/>
  <c r="H21" i="19"/>
  <c r="G21" i="19"/>
  <c r="F21" i="19"/>
  <c r="C21" i="19"/>
  <c r="M20" i="19"/>
  <c r="L20" i="19"/>
  <c r="J20" i="19"/>
  <c r="H20" i="19"/>
  <c r="G20" i="19"/>
  <c r="F20" i="19"/>
  <c r="M19" i="19"/>
  <c r="L19" i="19"/>
  <c r="H19" i="19"/>
  <c r="G19" i="19"/>
  <c r="F19" i="19"/>
  <c r="M18" i="19"/>
  <c r="L18" i="19"/>
  <c r="J18" i="19"/>
  <c r="H18" i="19"/>
  <c r="G18" i="19"/>
  <c r="F18" i="19"/>
  <c r="M17" i="19"/>
  <c r="L17" i="19"/>
  <c r="H17" i="19"/>
  <c r="G17" i="19"/>
  <c r="F17" i="19"/>
  <c r="C17" i="19"/>
  <c r="M16" i="19"/>
  <c r="L16" i="19"/>
  <c r="H16" i="19"/>
  <c r="J16" i="19" s="1"/>
  <c r="G16" i="19"/>
  <c r="F16" i="19"/>
  <c r="C16" i="19"/>
  <c r="M15" i="19"/>
  <c r="L15" i="19"/>
  <c r="J15" i="19"/>
  <c r="H15" i="19"/>
  <c r="G15" i="19"/>
  <c r="F15" i="19"/>
  <c r="C15" i="19"/>
  <c r="M14" i="19"/>
  <c r="L14" i="19"/>
  <c r="J14" i="19"/>
  <c r="H14" i="19"/>
  <c r="G14" i="19"/>
  <c r="F14" i="19"/>
  <c r="M13" i="19"/>
  <c r="L13" i="19"/>
  <c r="H13" i="19"/>
  <c r="G13" i="19"/>
  <c r="F13" i="19"/>
  <c r="N12" i="19"/>
  <c r="M12" i="19"/>
  <c r="L12" i="19"/>
  <c r="H12" i="19"/>
  <c r="G12" i="19"/>
  <c r="F12" i="19"/>
  <c r="M11" i="19"/>
  <c r="L11" i="19"/>
  <c r="H11" i="19"/>
  <c r="G11" i="19"/>
  <c r="F11" i="19"/>
  <c r="C11" i="19"/>
  <c r="M10" i="19"/>
  <c r="L10" i="19"/>
  <c r="H10" i="19"/>
  <c r="J10" i="19" s="1"/>
  <c r="G10" i="19"/>
  <c r="F10" i="19"/>
  <c r="C10" i="19"/>
  <c r="M9" i="19"/>
  <c r="L9" i="19"/>
  <c r="J9" i="19"/>
  <c r="H9" i="19"/>
  <c r="G9" i="19"/>
  <c r="F9" i="19"/>
  <c r="C9" i="19"/>
  <c r="M8" i="19"/>
  <c r="L8" i="19"/>
  <c r="J8" i="19"/>
  <c r="H8" i="19"/>
  <c r="G8" i="19"/>
  <c r="F8" i="19"/>
  <c r="M7" i="19"/>
  <c r="L7" i="19"/>
  <c r="H7" i="19"/>
  <c r="G7" i="19"/>
  <c r="F7" i="19"/>
  <c r="M6" i="19"/>
  <c r="L6" i="19"/>
  <c r="H6" i="19"/>
  <c r="G6" i="19"/>
  <c r="F6" i="19"/>
  <c r="L23" i="18"/>
  <c r="E23" i="18"/>
  <c r="F17" i="18" s="1"/>
  <c r="B23" i="18"/>
  <c r="L22" i="18"/>
  <c r="H22" i="18"/>
  <c r="F22" i="18"/>
  <c r="C22" i="18"/>
  <c r="L21" i="18"/>
  <c r="H21" i="18"/>
  <c r="C21" i="18"/>
  <c r="L20" i="18"/>
  <c r="H20" i="18"/>
  <c r="F20" i="18"/>
  <c r="C20" i="18"/>
  <c r="L19" i="18"/>
  <c r="H19" i="18"/>
  <c r="C19" i="18"/>
  <c r="L18" i="18"/>
  <c r="H18" i="18"/>
  <c r="C18" i="18"/>
  <c r="L17" i="18"/>
  <c r="H17" i="18"/>
  <c r="I17" i="18" s="1"/>
  <c r="C17" i="18"/>
  <c r="L16" i="18"/>
  <c r="H16" i="18"/>
  <c r="F16" i="18"/>
  <c r="C16" i="18"/>
  <c r="L15" i="18"/>
  <c r="H15" i="18"/>
  <c r="F15" i="18"/>
  <c r="C15" i="18"/>
  <c r="L14" i="18"/>
  <c r="H14" i="18"/>
  <c r="F14" i="18"/>
  <c r="C14" i="18"/>
  <c r="L13" i="18"/>
  <c r="I13" i="18"/>
  <c r="H13" i="18"/>
  <c r="F13" i="18"/>
  <c r="C13" i="18"/>
  <c r="L12" i="18"/>
  <c r="H12" i="18"/>
  <c r="C12" i="18"/>
  <c r="L11" i="18"/>
  <c r="H11" i="18"/>
  <c r="F11" i="18"/>
  <c r="C11" i="18"/>
  <c r="L10" i="18"/>
  <c r="H10" i="18"/>
  <c r="I10" i="18" s="1"/>
  <c r="F10" i="18"/>
  <c r="C10" i="18"/>
  <c r="L9" i="18"/>
  <c r="H9" i="18"/>
  <c r="F9" i="18"/>
  <c r="C9" i="18"/>
  <c r="L8" i="18"/>
  <c r="H8" i="18"/>
  <c r="F8" i="18"/>
  <c r="C8" i="18"/>
  <c r="L7" i="18"/>
  <c r="H7" i="18"/>
  <c r="C7" i="18"/>
  <c r="L6" i="18"/>
  <c r="H6" i="18"/>
  <c r="H23" i="18" s="1"/>
  <c r="F6" i="18"/>
  <c r="C6" i="18"/>
  <c r="E23" i="17"/>
  <c r="F7" i="17" s="1"/>
  <c r="B23" i="17"/>
  <c r="C22" i="17" s="1"/>
  <c r="M22" i="17"/>
  <c r="L22" i="17"/>
  <c r="H22" i="17"/>
  <c r="M21" i="17"/>
  <c r="L21" i="17"/>
  <c r="H21" i="17"/>
  <c r="M20" i="17"/>
  <c r="L20" i="17"/>
  <c r="H20" i="17"/>
  <c r="M19" i="17"/>
  <c r="L19" i="17"/>
  <c r="H19" i="17"/>
  <c r="C19" i="17"/>
  <c r="M18" i="17"/>
  <c r="L18" i="17"/>
  <c r="H18" i="17"/>
  <c r="M17" i="17"/>
  <c r="L17" i="17"/>
  <c r="H17" i="17"/>
  <c r="C17" i="17"/>
  <c r="M16" i="17"/>
  <c r="L16" i="17"/>
  <c r="H16" i="17"/>
  <c r="C16" i="17"/>
  <c r="M15" i="17"/>
  <c r="L15" i="17"/>
  <c r="H15" i="17"/>
  <c r="M14" i="17"/>
  <c r="L14" i="17"/>
  <c r="H14" i="17"/>
  <c r="C14" i="17"/>
  <c r="M13" i="17"/>
  <c r="L13" i="17"/>
  <c r="H13" i="17"/>
  <c r="C13" i="17"/>
  <c r="M12" i="17"/>
  <c r="L12" i="17"/>
  <c r="H12" i="17"/>
  <c r="C12" i="17"/>
  <c r="M11" i="17"/>
  <c r="L11" i="17"/>
  <c r="H11" i="17"/>
  <c r="C11" i="17"/>
  <c r="M10" i="17"/>
  <c r="L10" i="17"/>
  <c r="H10" i="17"/>
  <c r="C10" i="17"/>
  <c r="M9" i="17"/>
  <c r="L9" i="17"/>
  <c r="H9" i="17"/>
  <c r="F9" i="17"/>
  <c r="C9" i="17"/>
  <c r="M8" i="17"/>
  <c r="L8" i="17"/>
  <c r="H8" i="17"/>
  <c r="C8" i="17"/>
  <c r="M7" i="17"/>
  <c r="L7" i="17"/>
  <c r="H7" i="17"/>
  <c r="C7" i="17"/>
  <c r="M6" i="17"/>
  <c r="L6" i="17"/>
  <c r="H6" i="17"/>
  <c r="C6" i="17"/>
  <c r="H23" i="16"/>
  <c r="G23" i="16"/>
  <c r="E23" i="16"/>
  <c r="B23" i="16"/>
  <c r="M22" i="16"/>
  <c r="L22" i="16"/>
  <c r="H22" i="16"/>
  <c r="G22" i="16"/>
  <c r="F22" i="16"/>
  <c r="N21" i="16"/>
  <c r="M21" i="16"/>
  <c r="L21" i="16"/>
  <c r="J21" i="16"/>
  <c r="H21" i="16"/>
  <c r="G21" i="16"/>
  <c r="F21" i="16"/>
  <c r="C21" i="16"/>
  <c r="M20" i="16"/>
  <c r="L20" i="16"/>
  <c r="H20" i="16"/>
  <c r="G20" i="16"/>
  <c r="F20" i="16"/>
  <c r="C20" i="16"/>
  <c r="M19" i="16"/>
  <c r="L19" i="16"/>
  <c r="H19" i="16"/>
  <c r="J19" i="16" s="1"/>
  <c r="G19" i="16"/>
  <c r="F19" i="16"/>
  <c r="C19" i="16"/>
  <c r="N18" i="16"/>
  <c r="M18" i="16"/>
  <c r="L18" i="16"/>
  <c r="J18" i="16"/>
  <c r="H18" i="16"/>
  <c r="G18" i="16"/>
  <c r="F18" i="16"/>
  <c r="C18" i="16"/>
  <c r="M17" i="16"/>
  <c r="L17" i="16"/>
  <c r="J17" i="16"/>
  <c r="H17" i="16"/>
  <c r="N17" i="16" s="1"/>
  <c r="G17" i="16"/>
  <c r="F17" i="16"/>
  <c r="C17" i="16"/>
  <c r="M16" i="16"/>
  <c r="L16" i="16"/>
  <c r="H16" i="16"/>
  <c r="G16" i="16"/>
  <c r="F16" i="16"/>
  <c r="C16" i="16"/>
  <c r="M15" i="16"/>
  <c r="L15" i="16"/>
  <c r="J15" i="16"/>
  <c r="H15" i="16"/>
  <c r="G15" i="16"/>
  <c r="F15" i="16"/>
  <c r="C15" i="16"/>
  <c r="M14" i="16"/>
  <c r="L14" i="16"/>
  <c r="H14" i="16"/>
  <c r="G14" i="16"/>
  <c r="F14" i="16"/>
  <c r="C14" i="16"/>
  <c r="M13" i="16"/>
  <c r="L13" i="16"/>
  <c r="H13" i="16"/>
  <c r="J13" i="16" s="1"/>
  <c r="G13" i="16"/>
  <c r="F13" i="16"/>
  <c r="C13" i="16"/>
  <c r="M12" i="16"/>
  <c r="L12" i="16"/>
  <c r="J12" i="16"/>
  <c r="H12" i="16"/>
  <c r="G12" i="16"/>
  <c r="F12" i="16"/>
  <c r="C12" i="16"/>
  <c r="M11" i="16"/>
  <c r="L11" i="16"/>
  <c r="J11" i="16"/>
  <c r="H11" i="16"/>
  <c r="G11" i="16"/>
  <c r="F11" i="16"/>
  <c r="C11" i="16"/>
  <c r="M10" i="16"/>
  <c r="L10" i="16"/>
  <c r="H10" i="16"/>
  <c r="G10" i="16"/>
  <c r="F10" i="16"/>
  <c r="C10" i="16"/>
  <c r="M9" i="16"/>
  <c r="L9" i="16"/>
  <c r="J9" i="16"/>
  <c r="H9" i="16"/>
  <c r="G9" i="16"/>
  <c r="F9" i="16"/>
  <c r="C9" i="16"/>
  <c r="M8" i="16"/>
  <c r="L8" i="16"/>
  <c r="H8" i="16"/>
  <c r="G8" i="16"/>
  <c r="F8" i="16"/>
  <c r="C8" i="16"/>
  <c r="M7" i="16"/>
  <c r="L7" i="16"/>
  <c r="H7" i="16"/>
  <c r="J7" i="16" s="1"/>
  <c r="G7" i="16"/>
  <c r="F7" i="16"/>
  <c r="C7" i="16"/>
  <c r="M6" i="16"/>
  <c r="L6" i="16"/>
  <c r="J6" i="16"/>
  <c r="H6" i="16"/>
  <c r="G6" i="16"/>
  <c r="F6" i="16"/>
  <c r="C6" i="16"/>
  <c r="E23" i="15"/>
  <c r="B23" i="15"/>
  <c r="M22" i="15"/>
  <c r="L22" i="15"/>
  <c r="J22" i="15"/>
  <c r="H22" i="15"/>
  <c r="N22" i="15" s="1"/>
  <c r="G22" i="15"/>
  <c r="M21" i="15"/>
  <c r="L21" i="15"/>
  <c r="H21" i="15"/>
  <c r="N21" i="15" s="1"/>
  <c r="G21" i="15"/>
  <c r="M20" i="15"/>
  <c r="L20" i="15"/>
  <c r="H20" i="15"/>
  <c r="G20" i="15"/>
  <c r="F20" i="15"/>
  <c r="D20" i="15"/>
  <c r="M19" i="15"/>
  <c r="L19" i="15"/>
  <c r="H19" i="15"/>
  <c r="G19" i="15"/>
  <c r="M18" i="15"/>
  <c r="L18" i="15"/>
  <c r="H18" i="15"/>
  <c r="J18" i="15" s="1"/>
  <c r="G18" i="15"/>
  <c r="F18" i="15"/>
  <c r="C18" i="15"/>
  <c r="N17" i="15"/>
  <c r="M17" i="15"/>
  <c r="L17" i="15"/>
  <c r="J17" i="15"/>
  <c r="H17" i="15"/>
  <c r="G17" i="15"/>
  <c r="M16" i="15"/>
  <c r="L16" i="15"/>
  <c r="J16" i="15"/>
  <c r="H16" i="15"/>
  <c r="N16" i="15" s="1"/>
  <c r="G16" i="15"/>
  <c r="M15" i="15"/>
  <c r="L15" i="15"/>
  <c r="H15" i="15"/>
  <c r="N15" i="15" s="1"/>
  <c r="G15" i="15"/>
  <c r="N14" i="15"/>
  <c r="M14" i="15"/>
  <c r="L14" i="15"/>
  <c r="J14" i="15"/>
  <c r="H14" i="15"/>
  <c r="G14" i="15"/>
  <c r="M13" i="15"/>
  <c r="L13" i="15"/>
  <c r="H13" i="15"/>
  <c r="G13" i="15"/>
  <c r="F13" i="15"/>
  <c r="M12" i="15"/>
  <c r="L12" i="15"/>
  <c r="H12" i="15"/>
  <c r="J12" i="15" s="1"/>
  <c r="G12" i="15"/>
  <c r="F12" i="15"/>
  <c r="C12" i="15"/>
  <c r="N11" i="15"/>
  <c r="M11" i="15"/>
  <c r="L11" i="15"/>
  <c r="J11" i="15"/>
  <c r="H11" i="15"/>
  <c r="G11" i="15"/>
  <c r="M10" i="15"/>
  <c r="L10" i="15"/>
  <c r="J10" i="15"/>
  <c r="H10" i="15"/>
  <c r="N10" i="15" s="1"/>
  <c r="G10" i="15"/>
  <c r="M9" i="15"/>
  <c r="L9" i="15"/>
  <c r="J9" i="15"/>
  <c r="H9" i="15"/>
  <c r="N9" i="15" s="1"/>
  <c r="G9" i="15"/>
  <c r="M8" i="15"/>
  <c r="L8" i="15"/>
  <c r="H8" i="15"/>
  <c r="G8" i="15"/>
  <c r="F8" i="15"/>
  <c r="M7" i="15"/>
  <c r="L7" i="15"/>
  <c r="H7" i="15"/>
  <c r="G7" i="15"/>
  <c r="F7" i="15"/>
  <c r="C7" i="15"/>
  <c r="M6" i="15"/>
  <c r="L6" i="15"/>
  <c r="H6" i="15"/>
  <c r="G6" i="15"/>
  <c r="F6" i="15"/>
  <c r="M23" i="14"/>
  <c r="G23" i="14"/>
  <c r="E23" i="14"/>
  <c r="F21" i="14" s="1"/>
  <c r="B23" i="14"/>
  <c r="C18" i="14" s="1"/>
  <c r="N22" i="14"/>
  <c r="M22" i="14"/>
  <c r="L22" i="14"/>
  <c r="J22" i="14"/>
  <c r="H22" i="14"/>
  <c r="G22" i="14"/>
  <c r="M21" i="14"/>
  <c r="L21" i="14"/>
  <c r="J21" i="14"/>
  <c r="H21" i="14"/>
  <c r="G21" i="14"/>
  <c r="M20" i="14"/>
  <c r="L20" i="14"/>
  <c r="J20" i="14"/>
  <c r="H20" i="14"/>
  <c r="N20" i="14" s="1"/>
  <c r="G20" i="14"/>
  <c r="F20" i="14"/>
  <c r="M19" i="14"/>
  <c r="L19" i="14"/>
  <c r="J19" i="14"/>
  <c r="H19" i="14"/>
  <c r="G19" i="14"/>
  <c r="F19" i="14"/>
  <c r="M18" i="14"/>
  <c r="L18" i="14"/>
  <c r="H18" i="14"/>
  <c r="G18" i="14"/>
  <c r="F18" i="14"/>
  <c r="M17" i="14"/>
  <c r="L17" i="14"/>
  <c r="H17" i="14"/>
  <c r="J17" i="14" s="1"/>
  <c r="G17" i="14"/>
  <c r="F17" i="14"/>
  <c r="N16" i="14"/>
  <c r="M16" i="14"/>
  <c r="L16" i="14"/>
  <c r="H16" i="14"/>
  <c r="J16" i="14" s="1"/>
  <c r="G16" i="14"/>
  <c r="F16" i="14"/>
  <c r="M15" i="14"/>
  <c r="L15" i="14"/>
  <c r="J15" i="14"/>
  <c r="H15" i="14"/>
  <c r="G15" i="14"/>
  <c r="F15" i="14"/>
  <c r="M14" i="14"/>
  <c r="L14" i="14"/>
  <c r="H14" i="14"/>
  <c r="N14" i="14" s="1"/>
  <c r="G14" i="14"/>
  <c r="F14" i="14"/>
  <c r="M13" i="14"/>
  <c r="L13" i="14"/>
  <c r="H13" i="14"/>
  <c r="G13" i="14"/>
  <c r="F13" i="14"/>
  <c r="M12" i="14"/>
  <c r="L12" i="14"/>
  <c r="H12" i="14"/>
  <c r="N12" i="15" s="1"/>
  <c r="G12" i="14"/>
  <c r="F12" i="14"/>
  <c r="M11" i="14"/>
  <c r="L11" i="14"/>
  <c r="H11" i="14"/>
  <c r="J11" i="14" s="1"/>
  <c r="G11" i="14"/>
  <c r="F11" i="14"/>
  <c r="N10" i="14"/>
  <c r="M10" i="14"/>
  <c r="L10" i="14"/>
  <c r="J10" i="14"/>
  <c r="H10" i="14"/>
  <c r="G10" i="14"/>
  <c r="F10" i="14"/>
  <c r="M9" i="14"/>
  <c r="L9" i="14"/>
  <c r="J9" i="14"/>
  <c r="H9" i="14"/>
  <c r="G9" i="14"/>
  <c r="F9" i="14"/>
  <c r="M8" i="14"/>
  <c r="L8" i="14"/>
  <c r="J8" i="14"/>
  <c r="H8" i="14"/>
  <c r="N8" i="14" s="1"/>
  <c r="G8" i="14"/>
  <c r="F8" i="14"/>
  <c r="M7" i="14"/>
  <c r="L7" i="14"/>
  <c r="H7" i="14"/>
  <c r="G7" i="14"/>
  <c r="F7" i="14"/>
  <c r="M6" i="14"/>
  <c r="L6" i="14"/>
  <c r="H6" i="14"/>
  <c r="G6" i="14"/>
  <c r="F6" i="14"/>
  <c r="E23" i="13"/>
  <c r="D23" i="13"/>
  <c r="B23" i="13"/>
  <c r="M22" i="13"/>
  <c r="L22" i="13"/>
  <c r="H22" i="13"/>
  <c r="J22" i="13" s="1"/>
  <c r="G22" i="13"/>
  <c r="F22" i="13"/>
  <c r="C22" i="13"/>
  <c r="N21" i="13"/>
  <c r="M21" i="13"/>
  <c r="L21" i="13"/>
  <c r="J21" i="13"/>
  <c r="H21" i="13"/>
  <c r="N21" i="14" s="1"/>
  <c r="G21" i="13"/>
  <c r="M20" i="13"/>
  <c r="L20" i="13"/>
  <c r="J20" i="13"/>
  <c r="H20" i="13"/>
  <c r="G20" i="13"/>
  <c r="D20" i="13"/>
  <c r="M19" i="13"/>
  <c r="L19" i="13"/>
  <c r="J19" i="13"/>
  <c r="H19" i="13"/>
  <c r="N19" i="13" s="1"/>
  <c r="G19" i="13"/>
  <c r="M18" i="13"/>
  <c r="L18" i="13"/>
  <c r="H18" i="13"/>
  <c r="G18" i="13"/>
  <c r="F18" i="13"/>
  <c r="M17" i="13"/>
  <c r="L17" i="13"/>
  <c r="H17" i="13"/>
  <c r="N17" i="14" s="1"/>
  <c r="G17" i="13"/>
  <c r="F17" i="13"/>
  <c r="C17" i="13"/>
  <c r="M16" i="13"/>
  <c r="L16" i="13"/>
  <c r="H16" i="13"/>
  <c r="J16" i="13" s="1"/>
  <c r="G16" i="13"/>
  <c r="F16" i="13"/>
  <c r="C16" i="13"/>
  <c r="N15" i="13"/>
  <c r="M15" i="13"/>
  <c r="L15" i="13"/>
  <c r="H15" i="13"/>
  <c r="J15" i="13" s="1"/>
  <c r="G15" i="13"/>
  <c r="C15" i="13"/>
  <c r="M14" i="13"/>
  <c r="L14" i="13"/>
  <c r="J14" i="13"/>
  <c r="H14" i="13"/>
  <c r="G14" i="13"/>
  <c r="M13" i="13"/>
  <c r="L13" i="13"/>
  <c r="H13" i="13"/>
  <c r="N13" i="13" s="1"/>
  <c r="G13" i="13"/>
  <c r="F13" i="13"/>
  <c r="M12" i="13"/>
  <c r="L12" i="13"/>
  <c r="J12" i="13"/>
  <c r="H12" i="13"/>
  <c r="G12" i="13"/>
  <c r="F12" i="13"/>
  <c r="M11" i="13"/>
  <c r="L11" i="13"/>
  <c r="H11" i="13"/>
  <c r="G11" i="13"/>
  <c r="F11" i="13"/>
  <c r="C11" i="13"/>
  <c r="M10" i="13"/>
  <c r="L10" i="13"/>
  <c r="H10" i="13"/>
  <c r="J10" i="13" s="1"/>
  <c r="G10" i="13"/>
  <c r="F10" i="13"/>
  <c r="C10" i="13"/>
  <c r="N9" i="13"/>
  <c r="M9" i="13"/>
  <c r="L9" i="13"/>
  <c r="J9" i="13"/>
  <c r="H9" i="13"/>
  <c r="N9" i="14" s="1"/>
  <c r="G9" i="13"/>
  <c r="F9" i="13"/>
  <c r="M8" i="13"/>
  <c r="L8" i="13"/>
  <c r="J8" i="13"/>
  <c r="H8" i="13"/>
  <c r="G8" i="13"/>
  <c r="F8" i="13"/>
  <c r="M7" i="13"/>
  <c r="L7" i="13"/>
  <c r="H7" i="13"/>
  <c r="N7" i="13" s="1"/>
  <c r="G7" i="13"/>
  <c r="F7" i="13"/>
  <c r="N6" i="13"/>
  <c r="M6" i="13"/>
  <c r="L6" i="13"/>
  <c r="J6" i="13"/>
  <c r="H6" i="13"/>
  <c r="G6" i="13"/>
  <c r="F6" i="13"/>
  <c r="L23" i="12"/>
  <c r="E23" i="12"/>
  <c r="D23" i="12"/>
  <c r="B23" i="12"/>
  <c r="M22" i="12"/>
  <c r="L22" i="12"/>
  <c r="H22" i="12"/>
  <c r="N22" i="13" s="1"/>
  <c r="G22" i="12"/>
  <c r="C22" i="12"/>
  <c r="M21" i="12"/>
  <c r="L21" i="12"/>
  <c r="J21" i="12"/>
  <c r="H21" i="12"/>
  <c r="G21" i="12"/>
  <c r="C21" i="12"/>
  <c r="N20" i="12"/>
  <c r="M20" i="12"/>
  <c r="L20" i="12"/>
  <c r="H20" i="12"/>
  <c r="J20" i="12" s="1"/>
  <c r="G20" i="12"/>
  <c r="C20" i="12"/>
  <c r="M19" i="12"/>
  <c r="L19" i="12"/>
  <c r="J19" i="12"/>
  <c r="H19" i="12"/>
  <c r="G19" i="12"/>
  <c r="C19" i="12"/>
  <c r="M18" i="12"/>
  <c r="L18" i="12"/>
  <c r="J18" i="12"/>
  <c r="H18" i="12"/>
  <c r="N18" i="12" s="1"/>
  <c r="G18" i="12"/>
  <c r="C18" i="12"/>
  <c r="M17" i="12"/>
  <c r="L17" i="12"/>
  <c r="J17" i="12"/>
  <c r="H17" i="12"/>
  <c r="G17" i="12"/>
  <c r="C17" i="12"/>
  <c r="M16" i="12"/>
  <c r="L16" i="12"/>
  <c r="H16" i="12"/>
  <c r="G16" i="12"/>
  <c r="C16" i="12"/>
  <c r="M15" i="12"/>
  <c r="L15" i="12"/>
  <c r="J15" i="12"/>
  <c r="H15" i="12"/>
  <c r="G15" i="12"/>
  <c r="F15" i="12"/>
  <c r="C15" i="12"/>
  <c r="N14" i="12"/>
  <c r="M14" i="12"/>
  <c r="L14" i="12"/>
  <c r="H14" i="12"/>
  <c r="J14" i="12" s="1"/>
  <c r="G14" i="12"/>
  <c r="C14" i="12"/>
  <c r="M13" i="12"/>
  <c r="L13" i="12"/>
  <c r="J13" i="12"/>
  <c r="H13" i="12"/>
  <c r="G13" i="12"/>
  <c r="C13" i="12"/>
  <c r="M12" i="12"/>
  <c r="L12" i="12"/>
  <c r="H12" i="12"/>
  <c r="N12" i="12" s="1"/>
  <c r="G12" i="12"/>
  <c r="C12" i="12"/>
  <c r="M11" i="12"/>
  <c r="L11" i="12"/>
  <c r="J11" i="12"/>
  <c r="H11" i="12"/>
  <c r="G11" i="12"/>
  <c r="C11" i="12"/>
  <c r="M10" i="12"/>
  <c r="L10" i="12"/>
  <c r="H10" i="12"/>
  <c r="G10" i="12"/>
  <c r="F10" i="12"/>
  <c r="C10" i="12"/>
  <c r="M9" i="12"/>
  <c r="L9" i="12"/>
  <c r="J9" i="12"/>
  <c r="H9" i="12"/>
  <c r="G9" i="12"/>
  <c r="F9" i="12"/>
  <c r="C9" i="12"/>
  <c r="N8" i="12"/>
  <c r="M8" i="12"/>
  <c r="L8" i="12"/>
  <c r="H8" i="12"/>
  <c r="J8" i="12" s="1"/>
  <c r="G8" i="12"/>
  <c r="C8" i="12"/>
  <c r="M7" i="12"/>
  <c r="L7" i="12"/>
  <c r="J7" i="12"/>
  <c r="H7" i="12"/>
  <c r="G7" i="12"/>
  <c r="C7" i="12"/>
  <c r="M6" i="12"/>
  <c r="L6" i="12"/>
  <c r="H6" i="12"/>
  <c r="N6" i="12" s="1"/>
  <c r="G6" i="12"/>
  <c r="C6" i="12"/>
  <c r="E23" i="11"/>
  <c r="F21" i="11" s="1"/>
  <c r="B23" i="11"/>
  <c r="M22" i="11"/>
  <c r="L22" i="11"/>
  <c r="H22" i="11"/>
  <c r="G22" i="11"/>
  <c r="M21" i="11"/>
  <c r="L21" i="11"/>
  <c r="H21" i="11"/>
  <c r="N21" i="12" s="1"/>
  <c r="G21" i="11"/>
  <c r="C21" i="11"/>
  <c r="M20" i="11"/>
  <c r="L20" i="11"/>
  <c r="J20" i="11"/>
  <c r="H20" i="11"/>
  <c r="G20" i="11"/>
  <c r="F20" i="11"/>
  <c r="C20" i="11"/>
  <c r="N19" i="11"/>
  <c r="M19" i="11"/>
  <c r="L19" i="11"/>
  <c r="H19" i="11"/>
  <c r="J19" i="11" s="1"/>
  <c r="G19" i="11"/>
  <c r="C19" i="11"/>
  <c r="M18" i="11"/>
  <c r="L18" i="11"/>
  <c r="J18" i="11"/>
  <c r="H18" i="11"/>
  <c r="G18" i="11"/>
  <c r="C18" i="11"/>
  <c r="M17" i="11"/>
  <c r="L17" i="11"/>
  <c r="J17" i="11"/>
  <c r="H17" i="11"/>
  <c r="N17" i="11" s="1"/>
  <c r="G17" i="11"/>
  <c r="C17" i="11"/>
  <c r="M16" i="11"/>
  <c r="L16" i="11"/>
  <c r="J16" i="11"/>
  <c r="H16" i="11"/>
  <c r="G16" i="11"/>
  <c r="F16" i="11"/>
  <c r="C16" i="11"/>
  <c r="M15" i="11"/>
  <c r="L15" i="11"/>
  <c r="H15" i="11"/>
  <c r="G15" i="11"/>
  <c r="F15" i="11"/>
  <c r="C15" i="11"/>
  <c r="M14" i="11"/>
  <c r="L14" i="11"/>
  <c r="H14" i="11"/>
  <c r="J14" i="11" s="1"/>
  <c r="G14" i="11"/>
  <c r="F14" i="11"/>
  <c r="C14" i="11"/>
  <c r="N13" i="11"/>
  <c r="M13" i="11"/>
  <c r="L13" i="11"/>
  <c r="H13" i="11"/>
  <c r="J13" i="11" s="1"/>
  <c r="G13" i="11"/>
  <c r="C13" i="11"/>
  <c r="M12" i="11"/>
  <c r="L12" i="11"/>
  <c r="J12" i="11"/>
  <c r="H12" i="11"/>
  <c r="G12" i="11"/>
  <c r="C12" i="11"/>
  <c r="M11" i="11"/>
  <c r="L11" i="11"/>
  <c r="H11" i="11"/>
  <c r="N11" i="11" s="1"/>
  <c r="G11" i="11"/>
  <c r="C11" i="11"/>
  <c r="M10" i="11"/>
  <c r="L10" i="11"/>
  <c r="H10" i="11"/>
  <c r="N10" i="11" s="1"/>
  <c r="G10" i="11"/>
  <c r="C10" i="11"/>
  <c r="M9" i="11"/>
  <c r="L9" i="11"/>
  <c r="H9" i="11"/>
  <c r="G9" i="11"/>
  <c r="F9" i="11"/>
  <c r="C9" i="11"/>
  <c r="M8" i="11"/>
  <c r="L8" i="11"/>
  <c r="H8" i="11"/>
  <c r="J8" i="11" s="1"/>
  <c r="G8" i="11"/>
  <c r="F8" i="11"/>
  <c r="C8" i="11"/>
  <c r="N7" i="11"/>
  <c r="M7" i="11"/>
  <c r="L7" i="11"/>
  <c r="J7" i="11"/>
  <c r="H7" i="11"/>
  <c r="G7" i="11"/>
  <c r="C7" i="11"/>
  <c r="M6" i="11"/>
  <c r="L6" i="11"/>
  <c r="J6" i="11"/>
  <c r="H6" i="11"/>
  <c r="G6" i="11"/>
  <c r="C6" i="11"/>
  <c r="G23" i="10"/>
  <c r="E23" i="10"/>
  <c r="F22" i="10" s="1"/>
  <c r="B23" i="10"/>
  <c r="C21" i="10" s="1"/>
  <c r="M22" i="10"/>
  <c r="L22" i="10"/>
  <c r="J22" i="10"/>
  <c r="H22" i="10"/>
  <c r="G22" i="10"/>
  <c r="M21" i="10"/>
  <c r="L21" i="10"/>
  <c r="H21" i="10"/>
  <c r="G21" i="10"/>
  <c r="F21" i="10"/>
  <c r="M20" i="10"/>
  <c r="L20" i="10"/>
  <c r="H20" i="10"/>
  <c r="G20" i="10"/>
  <c r="F20" i="10"/>
  <c r="C20" i="10"/>
  <c r="M19" i="10"/>
  <c r="L19" i="10"/>
  <c r="H19" i="10"/>
  <c r="J19" i="10" s="1"/>
  <c r="G19" i="10"/>
  <c r="F19" i="10"/>
  <c r="C19" i="10"/>
  <c r="N18" i="10"/>
  <c r="M18" i="10"/>
  <c r="L18" i="10"/>
  <c r="H18" i="10"/>
  <c r="J18" i="10" s="1"/>
  <c r="G18" i="10"/>
  <c r="F18" i="10"/>
  <c r="C18" i="10"/>
  <c r="M17" i="10"/>
  <c r="L17" i="10"/>
  <c r="J17" i="10"/>
  <c r="H17" i="10"/>
  <c r="G17" i="10"/>
  <c r="F17" i="10"/>
  <c r="C17" i="10"/>
  <c r="M16" i="10"/>
  <c r="L16" i="10"/>
  <c r="J16" i="10"/>
  <c r="H16" i="10"/>
  <c r="N16" i="11" s="1"/>
  <c r="G16" i="10"/>
  <c r="F16" i="10"/>
  <c r="C16" i="10"/>
  <c r="M15" i="10"/>
  <c r="L15" i="10"/>
  <c r="H15" i="10"/>
  <c r="G15" i="10"/>
  <c r="F15" i="10"/>
  <c r="C15" i="10"/>
  <c r="M14" i="10"/>
  <c r="L14" i="10"/>
  <c r="H14" i="10"/>
  <c r="G14" i="10"/>
  <c r="F14" i="10"/>
  <c r="C14" i="10"/>
  <c r="M13" i="10"/>
  <c r="L13" i="10"/>
  <c r="H13" i="10"/>
  <c r="J13" i="10" s="1"/>
  <c r="G13" i="10"/>
  <c r="F13" i="10"/>
  <c r="C13" i="10"/>
  <c r="M12" i="10"/>
  <c r="L12" i="10"/>
  <c r="H12" i="10"/>
  <c r="J12" i="10" s="1"/>
  <c r="G12" i="10"/>
  <c r="F12" i="10"/>
  <c r="C12" i="10"/>
  <c r="M11" i="10"/>
  <c r="L11" i="10"/>
  <c r="J11" i="10"/>
  <c r="H11" i="10"/>
  <c r="G11" i="10"/>
  <c r="F11" i="10"/>
  <c r="C11" i="10"/>
  <c r="M10" i="10"/>
  <c r="L10" i="10"/>
  <c r="J10" i="10"/>
  <c r="H10" i="10"/>
  <c r="G10" i="10"/>
  <c r="F10" i="10"/>
  <c r="C10" i="10"/>
  <c r="M9" i="10"/>
  <c r="L9" i="10"/>
  <c r="H9" i="10"/>
  <c r="G9" i="10"/>
  <c r="F9" i="10"/>
  <c r="C9" i="10"/>
  <c r="M8" i="10"/>
  <c r="L8" i="10"/>
  <c r="H8" i="10"/>
  <c r="H23" i="10" s="1"/>
  <c r="G8" i="10"/>
  <c r="F8" i="10"/>
  <c r="C8" i="10"/>
  <c r="M7" i="10"/>
  <c r="L7" i="10"/>
  <c r="H7" i="10"/>
  <c r="J7" i="10" s="1"/>
  <c r="G7" i="10"/>
  <c r="F7" i="10"/>
  <c r="C7" i="10"/>
  <c r="M6" i="10"/>
  <c r="L6" i="10"/>
  <c r="H6" i="10"/>
  <c r="J6" i="10" s="1"/>
  <c r="G6" i="10"/>
  <c r="F6" i="10"/>
  <c r="C6" i="10"/>
  <c r="E23" i="9"/>
  <c r="G23" i="9" s="1"/>
  <c r="B23" i="9"/>
  <c r="M22" i="9"/>
  <c r="L22" i="9"/>
  <c r="J22" i="9"/>
  <c r="H22" i="9"/>
  <c r="N22" i="19" s="1"/>
  <c r="G22" i="9"/>
  <c r="F22" i="9"/>
  <c r="M21" i="9"/>
  <c r="L21" i="9"/>
  <c r="H21" i="9"/>
  <c r="G21" i="9"/>
  <c r="F21" i="9"/>
  <c r="C21" i="9"/>
  <c r="M20" i="9"/>
  <c r="L20" i="9"/>
  <c r="H20" i="9"/>
  <c r="G20" i="9"/>
  <c r="F20" i="9"/>
  <c r="C20" i="9"/>
  <c r="M19" i="9"/>
  <c r="L19" i="9"/>
  <c r="H19" i="9"/>
  <c r="J19" i="9" s="1"/>
  <c r="G19" i="9"/>
  <c r="F19" i="9"/>
  <c r="C19" i="9"/>
  <c r="M18" i="9"/>
  <c r="L18" i="9"/>
  <c r="J18" i="9"/>
  <c r="H18" i="9"/>
  <c r="N18" i="19" s="1"/>
  <c r="G18" i="9"/>
  <c r="F18" i="9"/>
  <c r="C18" i="9"/>
  <c r="M17" i="9"/>
  <c r="L17" i="9"/>
  <c r="H17" i="9"/>
  <c r="N17" i="10" s="1"/>
  <c r="G17" i="9"/>
  <c r="F17" i="9"/>
  <c r="C17" i="9"/>
  <c r="M16" i="9"/>
  <c r="L16" i="9"/>
  <c r="J16" i="9"/>
  <c r="H16" i="9"/>
  <c r="N16" i="19" s="1"/>
  <c r="G16" i="9"/>
  <c r="F16" i="9"/>
  <c r="C16" i="9"/>
  <c r="M15" i="9"/>
  <c r="L15" i="9"/>
  <c r="H15" i="9"/>
  <c r="G15" i="9"/>
  <c r="F15" i="9"/>
  <c r="C15" i="9"/>
  <c r="M14" i="9"/>
  <c r="L14" i="9"/>
  <c r="H14" i="9"/>
  <c r="G14" i="9"/>
  <c r="F14" i="9"/>
  <c r="C14" i="9"/>
  <c r="M13" i="9"/>
  <c r="L13" i="9"/>
  <c r="H13" i="9"/>
  <c r="J13" i="9" s="1"/>
  <c r="G13" i="9"/>
  <c r="F13" i="9"/>
  <c r="C13" i="9"/>
  <c r="M12" i="9"/>
  <c r="L12" i="9"/>
  <c r="J12" i="9"/>
  <c r="H12" i="9"/>
  <c r="N12" i="10" s="1"/>
  <c r="G12" i="9"/>
  <c r="F12" i="9"/>
  <c r="C12" i="9"/>
  <c r="M11" i="9"/>
  <c r="L11" i="9"/>
  <c r="H11" i="9"/>
  <c r="N11" i="10" s="1"/>
  <c r="G11" i="9"/>
  <c r="F11" i="9"/>
  <c r="C11" i="9"/>
  <c r="M10" i="9"/>
  <c r="L10" i="9"/>
  <c r="J10" i="9"/>
  <c r="H10" i="9"/>
  <c r="N10" i="19" s="1"/>
  <c r="G10" i="9"/>
  <c r="F10" i="9"/>
  <c r="C10" i="9"/>
  <c r="M9" i="9"/>
  <c r="L9" i="9"/>
  <c r="H9" i="9"/>
  <c r="G9" i="9"/>
  <c r="F9" i="9"/>
  <c r="C9" i="9"/>
  <c r="M8" i="9"/>
  <c r="L8" i="9"/>
  <c r="H8" i="9"/>
  <c r="G8" i="9"/>
  <c r="F8" i="9"/>
  <c r="C8" i="9"/>
  <c r="M7" i="9"/>
  <c r="L7" i="9"/>
  <c r="H7" i="9"/>
  <c r="J7" i="9" s="1"/>
  <c r="G7" i="9"/>
  <c r="F7" i="9"/>
  <c r="C7" i="9"/>
  <c r="M6" i="9"/>
  <c r="L6" i="9"/>
  <c r="J6" i="9"/>
  <c r="H6" i="9"/>
  <c r="N6" i="10" s="1"/>
  <c r="G6" i="9"/>
  <c r="F6" i="9"/>
  <c r="C6" i="9"/>
  <c r="M23" i="8"/>
  <c r="G23" i="8"/>
  <c r="E23" i="8"/>
  <c r="F22" i="8" s="1"/>
  <c r="B23" i="8"/>
  <c r="C21" i="8" s="1"/>
  <c r="M22" i="8"/>
  <c r="L22" i="8"/>
  <c r="H22" i="8"/>
  <c r="N22" i="9" s="1"/>
  <c r="G22" i="8"/>
  <c r="M21" i="8"/>
  <c r="L21" i="8"/>
  <c r="J21" i="8"/>
  <c r="H21" i="8"/>
  <c r="G21" i="8"/>
  <c r="F21" i="8"/>
  <c r="M20" i="8"/>
  <c r="L20" i="8"/>
  <c r="H20" i="8"/>
  <c r="G20" i="8"/>
  <c r="F20" i="8"/>
  <c r="C20" i="8"/>
  <c r="M19" i="8"/>
  <c r="L19" i="8"/>
  <c r="H19" i="8"/>
  <c r="G19" i="8"/>
  <c r="F19" i="8"/>
  <c r="M18" i="8"/>
  <c r="L18" i="8"/>
  <c r="H18" i="8"/>
  <c r="J18" i="8" s="1"/>
  <c r="G18" i="8"/>
  <c r="F18" i="8"/>
  <c r="C18" i="8"/>
  <c r="M17" i="8"/>
  <c r="L17" i="8"/>
  <c r="J17" i="8"/>
  <c r="H17" i="8"/>
  <c r="N17" i="9" s="1"/>
  <c r="G17" i="8"/>
  <c r="F17" i="8"/>
  <c r="C17" i="8"/>
  <c r="M16" i="8"/>
  <c r="L16" i="8"/>
  <c r="H16" i="8"/>
  <c r="N16" i="9" s="1"/>
  <c r="G16" i="8"/>
  <c r="F16" i="8"/>
  <c r="M15" i="8"/>
  <c r="L15" i="8"/>
  <c r="J15" i="8"/>
  <c r="H15" i="8"/>
  <c r="G15" i="8"/>
  <c r="F15" i="8"/>
  <c r="M14" i="8"/>
  <c r="L14" i="8"/>
  <c r="H14" i="8"/>
  <c r="G14" i="8"/>
  <c r="F14" i="8"/>
  <c r="C14" i="8"/>
  <c r="M13" i="8"/>
  <c r="L13" i="8"/>
  <c r="H13" i="8"/>
  <c r="G13" i="8"/>
  <c r="F13" i="8"/>
  <c r="C13" i="8"/>
  <c r="M12" i="8"/>
  <c r="L12" i="8"/>
  <c r="H12" i="8"/>
  <c r="J12" i="8" s="1"/>
  <c r="G12" i="8"/>
  <c r="F12" i="8"/>
  <c r="C12" i="8"/>
  <c r="M11" i="8"/>
  <c r="L11" i="8"/>
  <c r="J11" i="8"/>
  <c r="H11" i="8"/>
  <c r="N11" i="9" s="1"/>
  <c r="G11" i="8"/>
  <c r="F11" i="8"/>
  <c r="C11" i="8"/>
  <c r="M10" i="8"/>
  <c r="L10" i="8"/>
  <c r="H10" i="8"/>
  <c r="N10" i="9" s="1"/>
  <c r="G10" i="8"/>
  <c r="F10" i="8"/>
  <c r="M9" i="8"/>
  <c r="L9" i="8"/>
  <c r="J9" i="8"/>
  <c r="H9" i="8"/>
  <c r="G9" i="8"/>
  <c r="F9" i="8"/>
  <c r="C9" i="8"/>
  <c r="M8" i="8"/>
  <c r="L8" i="8"/>
  <c r="H8" i="8"/>
  <c r="G8" i="8"/>
  <c r="F8" i="8"/>
  <c r="C8" i="8"/>
  <c r="M7" i="8"/>
  <c r="L7" i="8"/>
  <c r="H7" i="8"/>
  <c r="G7" i="8"/>
  <c r="F7" i="8"/>
  <c r="C7" i="8"/>
  <c r="M6" i="8"/>
  <c r="L6" i="8"/>
  <c r="H6" i="8"/>
  <c r="J6" i="8" s="1"/>
  <c r="G6" i="8"/>
  <c r="F6" i="8"/>
  <c r="F23" i="8" s="1"/>
  <c r="C6" i="8"/>
  <c r="E23" i="7"/>
  <c r="F21" i="7" s="1"/>
  <c r="B23" i="7"/>
  <c r="M22" i="7"/>
  <c r="L22" i="7"/>
  <c r="J22" i="7"/>
  <c r="H22" i="7"/>
  <c r="N22" i="8" s="1"/>
  <c r="G22" i="7"/>
  <c r="M21" i="7"/>
  <c r="L21" i="7"/>
  <c r="H21" i="7"/>
  <c r="N21" i="8" s="1"/>
  <c r="G21" i="7"/>
  <c r="M20" i="7"/>
  <c r="L20" i="7"/>
  <c r="J20" i="7"/>
  <c r="H20" i="7"/>
  <c r="G20" i="7"/>
  <c r="F20" i="7"/>
  <c r="M19" i="7"/>
  <c r="L19" i="7"/>
  <c r="H19" i="7"/>
  <c r="G19" i="7"/>
  <c r="M18" i="7"/>
  <c r="L18" i="7"/>
  <c r="H18" i="7"/>
  <c r="N18" i="7" s="1"/>
  <c r="G18" i="7"/>
  <c r="F18" i="7"/>
  <c r="M17" i="7"/>
  <c r="L17" i="7"/>
  <c r="H17" i="7"/>
  <c r="J17" i="7" s="1"/>
  <c r="G17" i="7"/>
  <c r="F17" i="7"/>
  <c r="C17" i="7"/>
  <c r="M16" i="7"/>
  <c r="L16" i="7"/>
  <c r="J16" i="7"/>
  <c r="H16" i="7"/>
  <c r="N16" i="8" s="1"/>
  <c r="G16" i="7"/>
  <c r="M15" i="7"/>
  <c r="L15" i="7"/>
  <c r="H15" i="7"/>
  <c r="N15" i="8" s="1"/>
  <c r="G15" i="7"/>
  <c r="M14" i="7"/>
  <c r="L14" i="7"/>
  <c r="J14" i="7"/>
  <c r="H14" i="7"/>
  <c r="G14" i="7"/>
  <c r="F14" i="7"/>
  <c r="M13" i="7"/>
  <c r="L13" i="7"/>
  <c r="H13" i="7"/>
  <c r="G13" i="7"/>
  <c r="M12" i="7"/>
  <c r="L12" i="7"/>
  <c r="H12" i="7"/>
  <c r="N12" i="7" s="1"/>
  <c r="G12" i="7"/>
  <c r="F12" i="7"/>
  <c r="M11" i="7"/>
  <c r="L11" i="7"/>
  <c r="J11" i="7"/>
  <c r="H11" i="7"/>
  <c r="G11" i="7"/>
  <c r="F11" i="7"/>
  <c r="C11" i="7"/>
  <c r="M10" i="7"/>
  <c r="L10" i="7"/>
  <c r="J10" i="7"/>
  <c r="H10" i="7"/>
  <c r="N10" i="8" s="1"/>
  <c r="G10" i="7"/>
  <c r="M9" i="7"/>
  <c r="L9" i="7"/>
  <c r="H9" i="7"/>
  <c r="N9" i="8" s="1"/>
  <c r="G9" i="7"/>
  <c r="F9" i="7"/>
  <c r="M8" i="7"/>
  <c r="L8" i="7"/>
  <c r="J8" i="7"/>
  <c r="H8" i="7"/>
  <c r="G8" i="7"/>
  <c r="F8" i="7"/>
  <c r="M7" i="7"/>
  <c r="L7" i="7"/>
  <c r="H7" i="7"/>
  <c r="G7" i="7"/>
  <c r="F7" i="7"/>
  <c r="M6" i="7"/>
  <c r="L6" i="7"/>
  <c r="H6" i="7"/>
  <c r="G6" i="7"/>
  <c r="F6" i="7"/>
  <c r="E23" i="6"/>
  <c r="F20" i="6" s="1"/>
  <c r="D23" i="6"/>
  <c r="B23" i="6"/>
  <c r="L23" i="6" s="1"/>
  <c r="M22" i="6"/>
  <c r="L22" i="6"/>
  <c r="H22" i="6"/>
  <c r="J22" i="6" s="1"/>
  <c r="G22" i="6"/>
  <c r="C22" i="6"/>
  <c r="M21" i="6"/>
  <c r="L21" i="6"/>
  <c r="J21" i="6"/>
  <c r="H21" i="6"/>
  <c r="G21" i="6"/>
  <c r="C21" i="6"/>
  <c r="M20" i="6"/>
  <c r="L20" i="6"/>
  <c r="H20" i="6"/>
  <c r="J20" i="6" s="1"/>
  <c r="G20" i="6"/>
  <c r="M19" i="6"/>
  <c r="L19" i="6"/>
  <c r="J19" i="6"/>
  <c r="H19" i="6"/>
  <c r="G19" i="6"/>
  <c r="C19" i="6"/>
  <c r="M18" i="6"/>
  <c r="L18" i="6"/>
  <c r="H18" i="6"/>
  <c r="G18" i="6"/>
  <c r="C18" i="6"/>
  <c r="M17" i="6"/>
  <c r="L17" i="6"/>
  <c r="H17" i="6"/>
  <c r="N17" i="6" s="1"/>
  <c r="G17" i="6"/>
  <c r="F17" i="6"/>
  <c r="C17" i="6"/>
  <c r="M16" i="6"/>
  <c r="L16" i="6"/>
  <c r="J16" i="6"/>
  <c r="H16" i="6"/>
  <c r="G16" i="6"/>
  <c r="F16" i="6"/>
  <c r="C16" i="6"/>
  <c r="M15" i="6"/>
  <c r="L15" i="6"/>
  <c r="J15" i="6"/>
  <c r="H15" i="6"/>
  <c r="G15" i="6"/>
  <c r="C15" i="6"/>
  <c r="M14" i="6"/>
  <c r="L14" i="6"/>
  <c r="H14" i="6"/>
  <c r="J14" i="6" s="1"/>
  <c r="G14" i="6"/>
  <c r="C14" i="6"/>
  <c r="M13" i="6"/>
  <c r="L13" i="6"/>
  <c r="J13" i="6"/>
  <c r="H13" i="6"/>
  <c r="G13" i="6"/>
  <c r="F13" i="6"/>
  <c r="C13" i="6"/>
  <c r="M12" i="6"/>
  <c r="L12" i="6"/>
  <c r="H12" i="6"/>
  <c r="G12" i="6"/>
  <c r="C12" i="6"/>
  <c r="M11" i="6"/>
  <c r="L11" i="6"/>
  <c r="H11" i="6"/>
  <c r="G11" i="6"/>
  <c r="F11" i="6"/>
  <c r="C11" i="6"/>
  <c r="M10" i="6"/>
  <c r="L10" i="6"/>
  <c r="J10" i="6"/>
  <c r="H10" i="6"/>
  <c r="G10" i="6"/>
  <c r="F10" i="6"/>
  <c r="C10" i="6"/>
  <c r="M9" i="6"/>
  <c r="L9" i="6"/>
  <c r="J9" i="6"/>
  <c r="H9" i="6"/>
  <c r="G9" i="6"/>
  <c r="F9" i="6"/>
  <c r="C9" i="6"/>
  <c r="M8" i="6"/>
  <c r="L8" i="6"/>
  <c r="H8" i="6"/>
  <c r="J8" i="6" s="1"/>
  <c r="G8" i="6"/>
  <c r="F8" i="6"/>
  <c r="C8" i="6"/>
  <c r="M7" i="6"/>
  <c r="L7" i="6"/>
  <c r="J7" i="6"/>
  <c r="H7" i="6"/>
  <c r="G7" i="6"/>
  <c r="F7" i="6"/>
  <c r="C7" i="6"/>
  <c r="M6" i="6"/>
  <c r="L6" i="6"/>
  <c r="H6" i="6"/>
  <c r="G6" i="6"/>
  <c r="F6" i="6"/>
  <c r="C6" i="6"/>
  <c r="L23" i="5"/>
  <c r="E23" i="5"/>
  <c r="F22" i="5" s="1"/>
  <c r="D23" i="5"/>
  <c r="B23" i="5"/>
  <c r="L23" i="17" s="1"/>
  <c r="L22" i="5"/>
  <c r="J22" i="5"/>
  <c r="H22" i="5"/>
  <c r="N22" i="17" s="1"/>
  <c r="G22" i="5"/>
  <c r="C22" i="5"/>
  <c r="L21" i="5"/>
  <c r="D21" i="10" s="1"/>
  <c r="J21" i="5"/>
  <c r="H21" i="5"/>
  <c r="N21" i="7" s="1"/>
  <c r="G21" i="5"/>
  <c r="C21" i="5"/>
  <c r="L20" i="5"/>
  <c r="D20" i="9" s="1"/>
  <c r="H20" i="5"/>
  <c r="J20" i="5" s="1"/>
  <c r="G20" i="5"/>
  <c r="F20" i="5"/>
  <c r="D20" i="5"/>
  <c r="C20" i="5"/>
  <c r="L19" i="5"/>
  <c r="J19" i="5"/>
  <c r="H19" i="5"/>
  <c r="N19" i="6" s="1"/>
  <c r="G19" i="5"/>
  <c r="C19" i="5"/>
  <c r="L18" i="5"/>
  <c r="J18" i="5"/>
  <c r="H18" i="5"/>
  <c r="N18" i="17" s="1"/>
  <c r="G18" i="5"/>
  <c r="C18" i="5"/>
  <c r="L17" i="5"/>
  <c r="D17" i="13" s="1"/>
  <c r="H17" i="5"/>
  <c r="J17" i="5" s="1"/>
  <c r="G17" i="5"/>
  <c r="F17" i="5"/>
  <c r="D17" i="5"/>
  <c r="C17" i="5"/>
  <c r="L16" i="5"/>
  <c r="J16" i="5"/>
  <c r="H16" i="5"/>
  <c r="N16" i="17" s="1"/>
  <c r="G16" i="5"/>
  <c r="C16" i="5"/>
  <c r="L15" i="5"/>
  <c r="J15" i="5"/>
  <c r="H15" i="5"/>
  <c r="N15" i="7" s="1"/>
  <c r="G15" i="5"/>
  <c r="F15" i="5"/>
  <c r="C15" i="5"/>
  <c r="L14" i="5"/>
  <c r="D14" i="9" s="1"/>
  <c r="H14" i="5"/>
  <c r="G14" i="5"/>
  <c r="F14" i="5"/>
  <c r="D14" i="5"/>
  <c r="C14" i="5"/>
  <c r="L13" i="5"/>
  <c r="J13" i="5"/>
  <c r="H13" i="5"/>
  <c r="G13" i="5"/>
  <c r="C13" i="5"/>
  <c r="L12" i="5"/>
  <c r="J12" i="5"/>
  <c r="H12" i="5"/>
  <c r="G12" i="5"/>
  <c r="F12" i="5"/>
  <c r="C12" i="5"/>
  <c r="L11" i="5"/>
  <c r="D11" i="12" s="1"/>
  <c r="H11" i="5"/>
  <c r="G11" i="5"/>
  <c r="F11" i="5"/>
  <c r="D11" i="5"/>
  <c r="C11" i="5"/>
  <c r="L10" i="5"/>
  <c r="D10" i="15" s="1"/>
  <c r="J10" i="5"/>
  <c r="H10" i="5"/>
  <c r="G10" i="5"/>
  <c r="D10" i="5"/>
  <c r="C10" i="5"/>
  <c r="L9" i="5"/>
  <c r="J9" i="5"/>
  <c r="H9" i="5"/>
  <c r="N9" i="7" s="1"/>
  <c r="G9" i="5"/>
  <c r="F9" i="5"/>
  <c r="C9" i="5"/>
  <c r="L8" i="5"/>
  <c r="D8" i="10" s="1"/>
  <c r="H8" i="5"/>
  <c r="G8" i="5"/>
  <c r="F8" i="5"/>
  <c r="D8" i="5"/>
  <c r="C8" i="5"/>
  <c r="L7" i="5"/>
  <c r="J7" i="5"/>
  <c r="H7" i="5"/>
  <c r="G7" i="5"/>
  <c r="C7" i="5"/>
  <c r="L6" i="5"/>
  <c r="H6" i="5"/>
  <c r="G6" i="5"/>
  <c r="F6" i="5"/>
  <c r="D6" i="5"/>
  <c r="C6" i="5"/>
  <c r="C10" i="4"/>
  <c r="C9" i="4"/>
  <c r="E35" i="3"/>
  <c r="D35" i="3"/>
  <c r="C35" i="3"/>
  <c r="B35" i="3"/>
  <c r="E34" i="3"/>
  <c r="D34" i="3"/>
  <c r="C34" i="3"/>
  <c r="B34" i="3"/>
  <c r="C13" i="4" s="1"/>
  <c r="E33" i="3"/>
  <c r="D33" i="3"/>
  <c r="C33" i="3"/>
  <c r="B33" i="3"/>
  <c r="C12" i="4" s="1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C8" i="4" s="1"/>
  <c r="B29" i="3"/>
  <c r="E28" i="3"/>
  <c r="D28" i="3"/>
  <c r="C28" i="3"/>
  <c r="C7" i="4" s="1"/>
  <c r="B28" i="3"/>
  <c r="E27" i="3"/>
  <c r="D27" i="3"/>
  <c r="C27" i="3"/>
  <c r="B27" i="3"/>
  <c r="C6" i="4" s="1"/>
  <c r="E26" i="3"/>
  <c r="D26" i="3"/>
  <c r="C26" i="3"/>
  <c r="B26" i="3"/>
  <c r="E25" i="3"/>
  <c r="D25" i="3"/>
  <c r="C25" i="3"/>
  <c r="B25" i="3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C2" i="2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H2" i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C2" i="1"/>
  <c r="J11" i="5" l="1"/>
  <c r="N11" i="7"/>
  <c r="H23" i="5"/>
  <c r="N6" i="17"/>
  <c r="J6" i="5"/>
  <c r="I6" i="5"/>
  <c r="C5" i="4"/>
  <c r="C11" i="4"/>
  <c r="N8" i="8"/>
  <c r="J8" i="8"/>
  <c r="I8" i="8"/>
  <c r="N20" i="8"/>
  <c r="J20" i="8"/>
  <c r="C23" i="5"/>
  <c r="D12" i="12"/>
  <c r="D12" i="16"/>
  <c r="D12" i="10"/>
  <c r="D12" i="15"/>
  <c r="D12" i="5"/>
  <c r="D12" i="19"/>
  <c r="D12" i="14"/>
  <c r="D12" i="13"/>
  <c r="D12" i="9"/>
  <c r="D12" i="8"/>
  <c r="D12" i="7"/>
  <c r="D12" i="6"/>
  <c r="D12" i="11"/>
  <c r="N11" i="6"/>
  <c r="N11" i="17"/>
  <c r="N8" i="9"/>
  <c r="J23" i="10"/>
  <c r="I9" i="10"/>
  <c r="I7" i="10"/>
  <c r="I22" i="10"/>
  <c r="I17" i="10"/>
  <c r="I11" i="10"/>
  <c r="N9" i="11"/>
  <c r="J9" i="11"/>
  <c r="I9" i="11"/>
  <c r="N9" i="12"/>
  <c r="H23" i="11"/>
  <c r="I18" i="16"/>
  <c r="I19" i="16"/>
  <c r="I13" i="16"/>
  <c r="I10" i="16"/>
  <c r="I7" i="16"/>
  <c r="J23" i="16"/>
  <c r="I17" i="16"/>
  <c r="C23" i="18"/>
  <c r="N17" i="19"/>
  <c r="J17" i="19"/>
  <c r="D7" i="19"/>
  <c r="D7" i="13"/>
  <c r="D7" i="11"/>
  <c r="D7" i="16"/>
  <c r="D7" i="10"/>
  <c r="D7" i="6"/>
  <c r="D7" i="15"/>
  <c r="D7" i="9"/>
  <c r="D7" i="8"/>
  <c r="D7" i="12"/>
  <c r="D7" i="7"/>
  <c r="I10" i="10"/>
  <c r="N14" i="16"/>
  <c r="J14" i="16"/>
  <c r="I14" i="16"/>
  <c r="C14" i="4"/>
  <c r="I13" i="5"/>
  <c r="N6" i="6"/>
  <c r="H23" i="6"/>
  <c r="J6" i="6"/>
  <c r="I6" i="6"/>
  <c r="N7" i="16"/>
  <c r="N7" i="7"/>
  <c r="J7" i="7"/>
  <c r="N14" i="9"/>
  <c r="D9" i="15"/>
  <c r="D9" i="19"/>
  <c r="D9" i="13"/>
  <c r="D9" i="12"/>
  <c r="D9" i="8"/>
  <c r="D9" i="7"/>
  <c r="D9" i="16"/>
  <c r="D9" i="14"/>
  <c r="D9" i="6"/>
  <c r="D9" i="10"/>
  <c r="D9" i="11"/>
  <c r="D9" i="9"/>
  <c r="D13" i="19"/>
  <c r="D13" i="13"/>
  <c r="D13" i="11"/>
  <c r="D13" i="16"/>
  <c r="D13" i="10"/>
  <c r="D13" i="12"/>
  <c r="D13" i="6"/>
  <c r="D13" i="5"/>
  <c r="D13" i="9"/>
  <c r="D13" i="15"/>
  <c r="D13" i="8"/>
  <c r="D13" i="14"/>
  <c r="D13" i="7"/>
  <c r="I10" i="6"/>
  <c r="N12" i="6"/>
  <c r="J12" i="6"/>
  <c r="I12" i="6"/>
  <c r="I16" i="6"/>
  <c r="N18" i="6"/>
  <c r="J18" i="6"/>
  <c r="N19" i="7"/>
  <c r="J19" i="7"/>
  <c r="N19" i="16"/>
  <c r="N14" i="8"/>
  <c r="J14" i="8"/>
  <c r="N20" i="9"/>
  <c r="I19" i="10"/>
  <c r="C19" i="14"/>
  <c r="C13" i="14"/>
  <c r="C7" i="14"/>
  <c r="C20" i="14"/>
  <c r="C14" i="14"/>
  <c r="C8" i="14"/>
  <c r="C21" i="14"/>
  <c r="C15" i="14"/>
  <c r="C9" i="14"/>
  <c r="C11" i="14"/>
  <c r="C22" i="14"/>
  <c r="C6" i="14"/>
  <c r="L23" i="14"/>
  <c r="C17" i="14"/>
  <c r="C12" i="14"/>
  <c r="L23" i="15"/>
  <c r="D23" i="14"/>
  <c r="C10" i="14"/>
  <c r="C16" i="14"/>
  <c r="D15" i="15"/>
  <c r="D15" i="19"/>
  <c r="D15" i="13"/>
  <c r="D15" i="12"/>
  <c r="D15" i="8"/>
  <c r="D15" i="5"/>
  <c r="D15" i="11"/>
  <c r="D15" i="7"/>
  <c r="D15" i="16"/>
  <c r="D15" i="6"/>
  <c r="D15" i="14"/>
  <c r="D15" i="9"/>
  <c r="I11" i="16"/>
  <c r="D6" i="12"/>
  <c r="D6" i="16"/>
  <c r="D6" i="10"/>
  <c r="D6" i="15"/>
  <c r="D6" i="19"/>
  <c r="D6" i="14"/>
  <c r="D6" i="13"/>
  <c r="D6" i="9"/>
  <c r="D6" i="8"/>
  <c r="D6" i="7"/>
  <c r="D6" i="11"/>
  <c r="D6" i="6"/>
  <c r="J8" i="5"/>
  <c r="N8" i="7"/>
  <c r="N8" i="6"/>
  <c r="N8" i="17"/>
  <c r="N9" i="9"/>
  <c r="J9" i="9"/>
  <c r="N9" i="19"/>
  <c r="N9" i="10"/>
  <c r="I16" i="10"/>
  <c r="I8" i="5"/>
  <c r="F23" i="7"/>
  <c r="D7" i="5"/>
  <c r="I10" i="5"/>
  <c r="N15" i="10"/>
  <c r="N15" i="9"/>
  <c r="J15" i="9"/>
  <c r="N15" i="19"/>
  <c r="D15" i="10"/>
  <c r="N11" i="13"/>
  <c r="J11" i="13"/>
  <c r="I11" i="13"/>
  <c r="N11" i="14"/>
  <c r="J14" i="5"/>
  <c r="N14" i="7"/>
  <c r="I14" i="5"/>
  <c r="N14" i="6"/>
  <c r="D18" i="12"/>
  <c r="D18" i="16"/>
  <c r="D18" i="10"/>
  <c r="D18" i="15"/>
  <c r="D18" i="5"/>
  <c r="D18" i="11"/>
  <c r="D18" i="19"/>
  <c r="D18" i="9"/>
  <c r="D18" i="14"/>
  <c r="D18" i="8"/>
  <c r="D18" i="7"/>
  <c r="D18" i="13"/>
  <c r="D18" i="6"/>
  <c r="N6" i="7"/>
  <c r="N7" i="8"/>
  <c r="N19" i="8"/>
  <c r="D7" i="14"/>
  <c r="I15" i="18"/>
  <c r="N7" i="17"/>
  <c r="N7" i="6"/>
  <c r="D9" i="5"/>
  <c r="D10" i="16"/>
  <c r="D10" i="10"/>
  <c r="D10" i="14"/>
  <c r="D10" i="19"/>
  <c r="D10" i="13"/>
  <c r="D10" i="9"/>
  <c r="D10" i="8"/>
  <c r="D10" i="11"/>
  <c r="D10" i="7"/>
  <c r="D10" i="6"/>
  <c r="D10" i="12"/>
  <c r="D16" i="16"/>
  <c r="D16" i="10"/>
  <c r="D16" i="14"/>
  <c r="D16" i="19"/>
  <c r="D16" i="13"/>
  <c r="D16" i="15"/>
  <c r="D16" i="9"/>
  <c r="D16" i="12"/>
  <c r="D16" i="8"/>
  <c r="D16" i="7"/>
  <c r="D16" i="5"/>
  <c r="D16" i="11"/>
  <c r="D16" i="6"/>
  <c r="N13" i="16"/>
  <c r="N13" i="7"/>
  <c r="J13" i="7"/>
  <c r="C20" i="7"/>
  <c r="C14" i="7"/>
  <c r="C8" i="7"/>
  <c r="C21" i="7"/>
  <c r="C15" i="7"/>
  <c r="C9" i="7"/>
  <c r="D23" i="7"/>
  <c r="C22" i="7"/>
  <c r="C16" i="7"/>
  <c r="C10" i="7"/>
  <c r="C18" i="7"/>
  <c r="C12" i="7"/>
  <c r="C6" i="7"/>
  <c r="L23" i="7"/>
  <c r="C19" i="7"/>
  <c r="C13" i="7"/>
  <c r="C7" i="7"/>
  <c r="N13" i="8"/>
  <c r="N21" i="9"/>
  <c r="J21" i="9"/>
  <c r="N21" i="19"/>
  <c r="F23" i="10"/>
  <c r="I13" i="10"/>
  <c r="C23" i="12"/>
  <c r="I7" i="18"/>
  <c r="I14" i="18"/>
  <c r="I12" i="18"/>
  <c r="I16" i="18"/>
  <c r="I19" i="18"/>
  <c r="I22" i="18"/>
  <c r="F18" i="5"/>
  <c r="F21" i="5"/>
  <c r="F19" i="6"/>
  <c r="M23" i="6"/>
  <c r="H23" i="8"/>
  <c r="I14" i="8" s="1"/>
  <c r="L23" i="9"/>
  <c r="N14" i="10"/>
  <c r="J14" i="10"/>
  <c r="I14" i="10"/>
  <c r="N20" i="10"/>
  <c r="J20" i="10"/>
  <c r="I20" i="10"/>
  <c r="N22" i="10"/>
  <c r="M23" i="10"/>
  <c r="J10" i="11"/>
  <c r="N17" i="12"/>
  <c r="H23" i="13"/>
  <c r="I6" i="13"/>
  <c r="D8" i="13"/>
  <c r="D8" i="16"/>
  <c r="D11" i="16"/>
  <c r="I21" i="16"/>
  <c r="D23" i="16"/>
  <c r="N19" i="17"/>
  <c r="F23" i="19"/>
  <c r="D14" i="19"/>
  <c r="D19" i="19"/>
  <c r="D19" i="13"/>
  <c r="D19" i="11"/>
  <c r="D19" i="16"/>
  <c r="D19" i="10"/>
  <c r="D22" i="16"/>
  <c r="D22" i="10"/>
  <c r="D22" i="14"/>
  <c r="D22" i="19"/>
  <c r="D22" i="13"/>
  <c r="N10" i="6"/>
  <c r="N16" i="6"/>
  <c r="N22" i="6"/>
  <c r="N17" i="7"/>
  <c r="D19" i="7"/>
  <c r="N6" i="8"/>
  <c r="D8" i="8"/>
  <c r="N12" i="8"/>
  <c r="D14" i="8"/>
  <c r="N18" i="8"/>
  <c r="D20" i="8"/>
  <c r="N7" i="9"/>
  <c r="N13" i="9"/>
  <c r="N19" i="9"/>
  <c r="D21" i="9"/>
  <c r="M23" i="9"/>
  <c r="N15" i="11"/>
  <c r="J15" i="11"/>
  <c r="I15" i="11"/>
  <c r="G23" i="11"/>
  <c r="N16" i="12"/>
  <c r="J16" i="12"/>
  <c r="D11" i="13"/>
  <c r="N6" i="14"/>
  <c r="H23" i="14"/>
  <c r="I6" i="14" s="1"/>
  <c r="J6" i="14"/>
  <c r="I11" i="15"/>
  <c r="N19" i="15"/>
  <c r="J19" i="15"/>
  <c r="C20" i="15"/>
  <c r="C14" i="15"/>
  <c r="C8" i="15"/>
  <c r="C21" i="15"/>
  <c r="C15" i="15"/>
  <c r="C9" i="15"/>
  <c r="D23" i="15"/>
  <c r="C22" i="15"/>
  <c r="C16" i="15"/>
  <c r="C10" i="15"/>
  <c r="D14" i="16"/>
  <c r="D17" i="16"/>
  <c r="F18" i="17"/>
  <c r="I18" i="18"/>
  <c r="J12" i="19"/>
  <c r="D17" i="19"/>
  <c r="N20" i="19"/>
  <c r="F12" i="6"/>
  <c r="F23" i="6" s="1"/>
  <c r="F18" i="6"/>
  <c r="J9" i="7"/>
  <c r="F13" i="7"/>
  <c r="J15" i="7"/>
  <c r="F19" i="7"/>
  <c r="J21" i="7"/>
  <c r="M23" i="7"/>
  <c r="J10" i="8"/>
  <c r="J16" i="8"/>
  <c r="C19" i="8"/>
  <c r="J22" i="8"/>
  <c r="J11" i="9"/>
  <c r="J17" i="9"/>
  <c r="D22" i="11"/>
  <c r="N11" i="12"/>
  <c r="N12" i="13"/>
  <c r="C18" i="13"/>
  <c r="C12" i="13"/>
  <c r="C6" i="13"/>
  <c r="L23" i="13"/>
  <c r="C19" i="13"/>
  <c r="C13" i="13"/>
  <c r="C7" i="13"/>
  <c r="C20" i="13"/>
  <c r="C14" i="13"/>
  <c r="C8" i="13"/>
  <c r="J14" i="14"/>
  <c r="I19" i="14"/>
  <c r="D21" i="14"/>
  <c r="H23" i="15"/>
  <c r="D8" i="15"/>
  <c r="C13" i="15"/>
  <c r="F21" i="15"/>
  <c r="F15" i="15"/>
  <c r="F9" i="15"/>
  <c r="F23" i="15" s="1"/>
  <c r="G23" i="15"/>
  <c r="F22" i="15"/>
  <c r="F16" i="15"/>
  <c r="F10" i="15"/>
  <c r="F17" i="15"/>
  <c r="F11" i="15"/>
  <c r="N6" i="16"/>
  <c r="N9" i="16"/>
  <c r="D20" i="16"/>
  <c r="N10" i="17"/>
  <c r="H23" i="19"/>
  <c r="I6" i="19" s="1"/>
  <c r="D8" i="19"/>
  <c r="N9" i="6"/>
  <c r="D11" i="6"/>
  <c r="N15" i="6"/>
  <c r="D17" i="6"/>
  <c r="N21" i="6"/>
  <c r="N10" i="7"/>
  <c r="N16" i="7"/>
  <c r="N22" i="7"/>
  <c r="N11" i="8"/>
  <c r="N17" i="8"/>
  <c r="D19" i="8"/>
  <c r="L23" i="8"/>
  <c r="N6" i="9"/>
  <c r="D8" i="9"/>
  <c r="N12" i="9"/>
  <c r="N18" i="9"/>
  <c r="N10" i="10"/>
  <c r="N16" i="10"/>
  <c r="F22" i="11"/>
  <c r="N10" i="12"/>
  <c r="J10" i="12"/>
  <c r="J21" i="15"/>
  <c r="N8" i="16"/>
  <c r="J8" i="16"/>
  <c r="I8" i="16"/>
  <c r="N11" i="16"/>
  <c r="N12" i="16"/>
  <c r="N15" i="16"/>
  <c r="J6" i="19"/>
  <c r="D11" i="19"/>
  <c r="N14" i="19"/>
  <c r="D21" i="15"/>
  <c r="D21" i="19"/>
  <c r="D21" i="13"/>
  <c r="D21" i="12"/>
  <c r="N20" i="6"/>
  <c r="D22" i="6"/>
  <c r="D11" i="7"/>
  <c r="D17" i="7"/>
  <c r="D19" i="9"/>
  <c r="I22" i="11"/>
  <c r="D17" i="12"/>
  <c r="F18" i="12"/>
  <c r="F12" i="12"/>
  <c r="F6" i="12"/>
  <c r="M23" i="12"/>
  <c r="F19" i="12"/>
  <c r="F13" i="12"/>
  <c r="F7" i="12"/>
  <c r="F20" i="12"/>
  <c r="F14" i="12"/>
  <c r="F8" i="12"/>
  <c r="G23" i="12"/>
  <c r="I18" i="13"/>
  <c r="M23" i="13"/>
  <c r="I13" i="14"/>
  <c r="I8" i="15"/>
  <c r="N20" i="16"/>
  <c r="J20" i="16"/>
  <c r="I20" i="16"/>
  <c r="N9" i="17"/>
  <c r="N13" i="17"/>
  <c r="N20" i="17"/>
  <c r="F15" i="17"/>
  <c r="F20" i="17"/>
  <c r="F8" i="17"/>
  <c r="F13" i="17"/>
  <c r="F11" i="17"/>
  <c r="F16" i="17"/>
  <c r="F14" i="17"/>
  <c r="N8" i="19"/>
  <c r="N19" i="19"/>
  <c r="F22" i="6"/>
  <c r="N7" i="10"/>
  <c r="I21" i="10"/>
  <c r="N20" i="11"/>
  <c r="J22" i="11"/>
  <c r="F17" i="12"/>
  <c r="I13" i="13"/>
  <c r="N16" i="13"/>
  <c r="J18" i="13"/>
  <c r="I10" i="14"/>
  <c r="J13" i="14"/>
  <c r="N19" i="14"/>
  <c r="N6" i="15"/>
  <c r="J8" i="15"/>
  <c r="N13" i="15"/>
  <c r="J13" i="15"/>
  <c r="C17" i="15"/>
  <c r="D22" i="15"/>
  <c r="M23" i="15"/>
  <c r="N10" i="16"/>
  <c r="F21" i="17"/>
  <c r="I8" i="18"/>
  <c r="N6" i="19"/>
  <c r="N11" i="19"/>
  <c r="J11" i="19"/>
  <c r="I11" i="19"/>
  <c r="I17" i="5"/>
  <c r="D19" i="5"/>
  <c r="I20" i="5"/>
  <c r="D22" i="5"/>
  <c r="G23" i="5"/>
  <c r="I11" i="6"/>
  <c r="N13" i="6"/>
  <c r="I17" i="6"/>
  <c r="D21" i="6"/>
  <c r="G23" i="6"/>
  <c r="N20" i="7"/>
  <c r="D22" i="7"/>
  <c r="D11" i="8"/>
  <c r="D17" i="8"/>
  <c r="N13" i="10"/>
  <c r="I15" i="10"/>
  <c r="N19" i="10"/>
  <c r="J21" i="10"/>
  <c r="I11" i="11"/>
  <c r="J12" i="12"/>
  <c r="H23" i="12"/>
  <c r="J13" i="13"/>
  <c r="I7" i="14"/>
  <c r="N16" i="16"/>
  <c r="N22" i="16"/>
  <c r="M23" i="16"/>
  <c r="N14" i="17"/>
  <c r="F19" i="17"/>
  <c r="N21" i="17"/>
  <c r="M23" i="17"/>
  <c r="I11" i="18"/>
  <c r="N13" i="19"/>
  <c r="J19" i="19"/>
  <c r="F7" i="5"/>
  <c r="F23" i="5" s="1"/>
  <c r="F10" i="5"/>
  <c r="F13" i="5"/>
  <c r="F16" i="5"/>
  <c r="F19" i="5"/>
  <c r="J11" i="6"/>
  <c r="F15" i="6"/>
  <c r="J17" i="6"/>
  <c r="C20" i="6"/>
  <c r="C23" i="6" s="1"/>
  <c r="F21" i="6"/>
  <c r="J6" i="7"/>
  <c r="F10" i="7"/>
  <c r="J12" i="7"/>
  <c r="F16" i="7"/>
  <c r="J18" i="7"/>
  <c r="F22" i="7"/>
  <c r="J7" i="8"/>
  <c r="C10" i="8"/>
  <c r="C23" i="8" s="1"/>
  <c r="J13" i="8"/>
  <c r="C16" i="8"/>
  <c r="J19" i="8"/>
  <c r="C22" i="8"/>
  <c r="D23" i="8"/>
  <c r="F23" i="9"/>
  <c r="J8" i="9"/>
  <c r="J14" i="9"/>
  <c r="J20" i="9"/>
  <c r="D23" i="9"/>
  <c r="L23" i="10"/>
  <c r="J9" i="10"/>
  <c r="J15" i="10"/>
  <c r="J11" i="11"/>
  <c r="N14" i="11"/>
  <c r="I16" i="11"/>
  <c r="D21" i="11"/>
  <c r="F11" i="12"/>
  <c r="N15" i="12"/>
  <c r="I17" i="12"/>
  <c r="D22" i="12"/>
  <c r="I7" i="13"/>
  <c r="C9" i="13"/>
  <c r="J7" i="14"/>
  <c r="N18" i="14"/>
  <c r="J18" i="14"/>
  <c r="I18" i="14"/>
  <c r="J15" i="15"/>
  <c r="I17" i="15"/>
  <c r="N18" i="15"/>
  <c r="J20" i="15"/>
  <c r="F23" i="16"/>
  <c r="J10" i="16"/>
  <c r="I16" i="16"/>
  <c r="I22" i="16"/>
  <c r="F17" i="17"/>
  <c r="I20" i="18"/>
  <c r="I13" i="19"/>
  <c r="D8" i="14"/>
  <c r="D8" i="12"/>
  <c r="D8" i="11"/>
  <c r="D11" i="11"/>
  <c r="D11" i="15"/>
  <c r="D11" i="14"/>
  <c r="D14" i="14"/>
  <c r="D14" i="12"/>
  <c r="D14" i="11"/>
  <c r="D17" i="11"/>
  <c r="D17" i="15"/>
  <c r="D17" i="14"/>
  <c r="D20" i="14"/>
  <c r="D20" i="12"/>
  <c r="D20" i="11"/>
  <c r="D8" i="6"/>
  <c r="D14" i="6"/>
  <c r="D20" i="6"/>
  <c r="I22" i="6"/>
  <c r="I17" i="7"/>
  <c r="D21" i="7"/>
  <c r="G23" i="7"/>
  <c r="I6" i="8"/>
  <c r="D22" i="8"/>
  <c r="D11" i="9"/>
  <c r="D17" i="9"/>
  <c r="D11" i="10"/>
  <c r="D14" i="10"/>
  <c r="D17" i="10"/>
  <c r="D20" i="10"/>
  <c r="F10" i="11"/>
  <c r="N22" i="11"/>
  <c r="J6" i="12"/>
  <c r="D19" i="12"/>
  <c r="F22" i="12"/>
  <c r="J7" i="13"/>
  <c r="N18" i="13"/>
  <c r="N13" i="14"/>
  <c r="N8" i="15"/>
  <c r="D14" i="15"/>
  <c r="C19" i="15"/>
  <c r="J16" i="16"/>
  <c r="D21" i="16"/>
  <c r="J22" i="16"/>
  <c r="F6" i="17"/>
  <c r="F10" i="17"/>
  <c r="F12" i="17"/>
  <c r="N17" i="17"/>
  <c r="N7" i="19"/>
  <c r="J13" i="19"/>
  <c r="F14" i="6"/>
  <c r="F15" i="7"/>
  <c r="H23" i="7"/>
  <c r="I11" i="7" s="1"/>
  <c r="C15" i="8"/>
  <c r="H23" i="9"/>
  <c r="N23" i="10" s="1"/>
  <c r="B9" i="4" s="1"/>
  <c r="C22" i="9"/>
  <c r="C23" i="9" s="1"/>
  <c r="N21" i="10"/>
  <c r="D23" i="11"/>
  <c r="I11" i="12"/>
  <c r="I12" i="13"/>
  <c r="D14" i="13"/>
  <c r="I20" i="14"/>
  <c r="F14" i="15"/>
  <c r="D19" i="15"/>
  <c r="I6" i="16"/>
  <c r="I9" i="16"/>
  <c r="H23" i="17"/>
  <c r="I14" i="17" s="1"/>
  <c r="N12" i="17"/>
  <c r="N15" i="17"/>
  <c r="F22" i="17"/>
  <c r="I9" i="18"/>
  <c r="I7" i="19"/>
  <c r="I18" i="19"/>
  <c r="D20" i="19"/>
  <c r="D21" i="5"/>
  <c r="D19" i="6"/>
  <c r="D8" i="7"/>
  <c r="D14" i="7"/>
  <c r="D20" i="7"/>
  <c r="D21" i="8"/>
  <c r="D22" i="9"/>
  <c r="N8" i="10"/>
  <c r="J8" i="10"/>
  <c r="I8" i="10"/>
  <c r="I7" i="11"/>
  <c r="N8" i="11"/>
  <c r="I10" i="11"/>
  <c r="N21" i="11"/>
  <c r="J21" i="11"/>
  <c r="I21" i="11"/>
  <c r="F17" i="11"/>
  <c r="F11" i="11"/>
  <c r="F18" i="11"/>
  <c r="F12" i="11"/>
  <c r="F6" i="11"/>
  <c r="M23" i="11"/>
  <c r="F19" i="11"/>
  <c r="F13" i="11"/>
  <c r="F7" i="11"/>
  <c r="F16" i="12"/>
  <c r="F21" i="12"/>
  <c r="N22" i="12"/>
  <c r="J22" i="12"/>
  <c r="I22" i="12"/>
  <c r="N10" i="13"/>
  <c r="N17" i="13"/>
  <c r="J17" i="13"/>
  <c r="I17" i="13"/>
  <c r="C21" i="13"/>
  <c r="N7" i="14"/>
  <c r="N12" i="14"/>
  <c r="J12" i="14"/>
  <c r="I12" i="14"/>
  <c r="D19" i="14"/>
  <c r="I22" i="14"/>
  <c r="C6" i="15"/>
  <c r="N7" i="15"/>
  <c r="J7" i="15"/>
  <c r="I7" i="15"/>
  <c r="C11" i="15"/>
  <c r="F19" i="15"/>
  <c r="N20" i="15"/>
  <c r="I12" i="16"/>
  <c r="I15" i="16"/>
  <c r="I6" i="18"/>
  <c r="I21" i="18"/>
  <c r="J7" i="19"/>
  <c r="M23" i="19"/>
  <c r="D23" i="19"/>
  <c r="N6" i="11"/>
  <c r="N12" i="11"/>
  <c r="N18" i="11"/>
  <c r="N7" i="12"/>
  <c r="N13" i="12"/>
  <c r="N19" i="12"/>
  <c r="N8" i="13"/>
  <c r="N14" i="13"/>
  <c r="N20" i="13"/>
  <c r="N15" i="14"/>
  <c r="L23" i="16"/>
  <c r="C21" i="17"/>
  <c r="F18" i="18"/>
  <c r="L23" i="11"/>
  <c r="G23" i="13"/>
  <c r="G23" i="19"/>
  <c r="F15" i="13"/>
  <c r="F21" i="13"/>
  <c r="F22" i="14"/>
  <c r="F23" i="14" s="1"/>
  <c r="C18" i="17"/>
  <c r="C23" i="17" s="1"/>
  <c r="F21" i="18"/>
  <c r="C8" i="19"/>
  <c r="C14" i="19"/>
  <c r="C20" i="19"/>
  <c r="C22" i="10"/>
  <c r="C23" i="10" s="1"/>
  <c r="D23" i="10"/>
  <c r="F14" i="13"/>
  <c r="F23" i="13" s="1"/>
  <c r="F20" i="13"/>
  <c r="J6" i="15"/>
  <c r="C22" i="16"/>
  <c r="C23" i="16" s="1"/>
  <c r="C20" i="17"/>
  <c r="F7" i="18"/>
  <c r="F23" i="18" s="1"/>
  <c r="F19" i="18"/>
  <c r="C7" i="19"/>
  <c r="C13" i="19"/>
  <c r="C19" i="19"/>
  <c r="I6" i="10"/>
  <c r="I12" i="10"/>
  <c r="I18" i="10"/>
  <c r="I13" i="11"/>
  <c r="I19" i="11"/>
  <c r="I8" i="12"/>
  <c r="I14" i="12"/>
  <c r="I20" i="12"/>
  <c r="I16" i="14"/>
  <c r="C15" i="17"/>
  <c r="F12" i="18"/>
  <c r="L23" i="19"/>
  <c r="C22" i="11"/>
  <c r="C23" i="11" s="1"/>
  <c r="F19" i="13"/>
  <c r="C6" i="19"/>
  <c r="C12" i="19"/>
  <c r="I21" i="9" l="1"/>
  <c r="I17" i="17"/>
  <c r="I9" i="17"/>
  <c r="C23" i="13"/>
  <c r="C23" i="14"/>
  <c r="I15" i="17"/>
  <c r="I12" i="17"/>
  <c r="F23" i="17"/>
  <c r="N23" i="12"/>
  <c r="B11" i="4" s="1"/>
  <c r="J23" i="12"/>
  <c r="I9" i="12"/>
  <c r="I21" i="12"/>
  <c r="I13" i="12"/>
  <c r="I19" i="12"/>
  <c r="I15" i="12"/>
  <c r="I7" i="12"/>
  <c r="I18" i="12"/>
  <c r="N23" i="15"/>
  <c r="B14" i="4" s="1"/>
  <c r="I12" i="15"/>
  <c r="I22" i="15"/>
  <c r="I10" i="15"/>
  <c r="I18" i="15"/>
  <c r="I6" i="15"/>
  <c r="I16" i="15"/>
  <c r="I9" i="15"/>
  <c r="J23" i="15"/>
  <c r="I19" i="15"/>
  <c r="I21" i="6"/>
  <c r="I15" i="6"/>
  <c r="I9" i="6"/>
  <c r="J23" i="6"/>
  <c r="I19" i="6"/>
  <c r="I13" i="6"/>
  <c r="I7" i="6"/>
  <c r="I23" i="6" s="1"/>
  <c r="N23" i="6"/>
  <c r="B5" i="4" s="1"/>
  <c r="I20" i="6"/>
  <c r="I14" i="6"/>
  <c r="I8" i="6"/>
  <c r="I7" i="9"/>
  <c r="I23" i="18"/>
  <c r="C23" i="19"/>
  <c r="I10" i="17"/>
  <c r="I14" i="15"/>
  <c r="I13" i="17"/>
  <c r="I8" i="17"/>
  <c r="I19" i="17"/>
  <c r="N23" i="17"/>
  <c r="I7" i="17"/>
  <c r="I20" i="17"/>
  <c r="I22" i="17"/>
  <c r="I16" i="17"/>
  <c r="I23" i="10"/>
  <c r="I23" i="16"/>
  <c r="I22" i="7"/>
  <c r="I16" i="7"/>
  <c r="I10" i="7"/>
  <c r="I18" i="7"/>
  <c r="I12" i="7"/>
  <c r="I6" i="7"/>
  <c r="N23" i="7"/>
  <c r="B6" i="4" s="1"/>
  <c r="I20" i="7"/>
  <c r="I14" i="7"/>
  <c r="I8" i="7"/>
  <c r="I21" i="7"/>
  <c r="I15" i="7"/>
  <c r="I9" i="7"/>
  <c r="J23" i="7"/>
  <c r="I19" i="7"/>
  <c r="F23" i="12"/>
  <c r="I10" i="12"/>
  <c r="N23" i="19"/>
  <c r="I21" i="19"/>
  <c r="I15" i="19"/>
  <c r="I9" i="19"/>
  <c r="J23" i="19"/>
  <c r="I10" i="19"/>
  <c r="I16" i="19"/>
  <c r="I22" i="19"/>
  <c r="I8" i="19"/>
  <c r="I23" i="19" s="1"/>
  <c r="I20" i="19"/>
  <c r="I14" i="19"/>
  <c r="J23" i="14"/>
  <c r="I9" i="14"/>
  <c r="N23" i="14"/>
  <c r="B13" i="4" s="1"/>
  <c r="I15" i="14"/>
  <c r="I21" i="14"/>
  <c r="I11" i="14"/>
  <c r="I8" i="14"/>
  <c r="I23" i="14" s="1"/>
  <c r="I14" i="14"/>
  <c r="I17" i="14"/>
  <c r="C23" i="7"/>
  <c r="I9" i="9"/>
  <c r="I7" i="7"/>
  <c r="N23" i="16"/>
  <c r="I22" i="5"/>
  <c r="I19" i="5"/>
  <c r="I16" i="5"/>
  <c r="J23" i="5"/>
  <c r="I21" i="5"/>
  <c r="I18" i="5"/>
  <c r="I12" i="5"/>
  <c r="I9" i="5"/>
  <c r="I23" i="5" s="1"/>
  <c r="I7" i="5"/>
  <c r="I15" i="5"/>
  <c r="I18" i="17"/>
  <c r="I21" i="13"/>
  <c r="I15" i="13"/>
  <c r="I9" i="13"/>
  <c r="J23" i="13"/>
  <c r="I22" i="13"/>
  <c r="N23" i="13"/>
  <c r="B12" i="4" s="1"/>
  <c r="I10" i="13"/>
  <c r="I20" i="13"/>
  <c r="I16" i="13"/>
  <c r="I23" i="13" s="1"/>
  <c r="I14" i="13"/>
  <c r="I19" i="13"/>
  <c r="I8" i="13"/>
  <c r="I17" i="8"/>
  <c r="I11" i="8"/>
  <c r="I18" i="8"/>
  <c r="I12" i="8"/>
  <c r="I19" i="8"/>
  <c r="I13" i="8"/>
  <c r="I7" i="8"/>
  <c r="N23" i="8"/>
  <c r="B7" i="4" s="1"/>
  <c r="I21" i="8"/>
  <c r="I23" i="8" s="1"/>
  <c r="I15" i="8"/>
  <c r="I9" i="8"/>
  <c r="J23" i="8"/>
  <c r="I22" i="8"/>
  <c r="I16" i="8"/>
  <c r="I10" i="8"/>
  <c r="I13" i="7"/>
  <c r="I15" i="9"/>
  <c r="I20" i="8"/>
  <c r="F23" i="11"/>
  <c r="I13" i="9"/>
  <c r="I20" i="15"/>
  <c r="I13" i="15"/>
  <c r="I12" i="12"/>
  <c r="I12" i="19"/>
  <c r="I18" i="6"/>
  <c r="I17" i="19"/>
  <c r="I11" i="5"/>
  <c r="J23" i="9"/>
  <c r="I18" i="9"/>
  <c r="I12" i="9"/>
  <c r="I6" i="9"/>
  <c r="I19" i="9"/>
  <c r="I20" i="9"/>
  <c r="I14" i="9"/>
  <c r="I8" i="9"/>
  <c r="I22" i="9"/>
  <c r="I16" i="9"/>
  <c r="I10" i="9"/>
  <c r="N23" i="9"/>
  <c r="B8" i="4" s="1"/>
  <c r="I17" i="9"/>
  <c r="I11" i="9"/>
  <c r="I11" i="17"/>
  <c r="I6" i="17"/>
  <c r="I21" i="17"/>
  <c r="C23" i="15"/>
  <c r="I6" i="12"/>
  <c r="I15" i="15"/>
  <c r="I19" i="19"/>
  <c r="I21" i="15"/>
  <c r="I16" i="12"/>
  <c r="I8" i="11"/>
  <c r="I14" i="11"/>
  <c r="I6" i="11"/>
  <c r="J23" i="11"/>
  <c r="I12" i="11"/>
  <c r="I20" i="11"/>
  <c r="I18" i="11"/>
  <c r="N23" i="11"/>
  <c r="B10" i="4" s="1"/>
  <c r="I17" i="11"/>
  <c r="I23" i="17" l="1"/>
  <c r="I23" i="9"/>
  <c r="I23" i="7"/>
  <c r="I23" i="15"/>
  <c r="I23" i="11"/>
  <c r="I23" i="12"/>
</calcChain>
</file>

<file path=xl/sharedStrings.xml><?xml version="1.0" encoding="utf-8"?>
<sst xmlns="http://schemas.openxmlformats.org/spreadsheetml/2006/main" count="620" uniqueCount="56">
  <si>
    <t>RM</t>
  </si>
  <si>
    <t>FECHA</t>
  </si>
  <si>
    <t>Casos Nuevos</t>
  </si>
  <si>
    <t>Casos Acumulados</t>
  </si>
  <si>
    <t>% del total</t>
  </si>
  <si>
    <t>Nuevos</t>
  </si>
  <si>
    <t>Acumulados</t>
  </si>
  <si>
    <t>Fallecidos n</t>
  </si>
  <si>
    <t>FN DEIS</t>
  </si>
  <si>
    <t>Fallecidos T</t>
  </si>
  <si>
    <t>FT DEIS</t>
  </si>
  <si>
    <t>Fecha</t>
  </si>
  <si>
    <t>0 a 4</t>
  </si>
  <si>
    <t>5 a 9</t>
  </si>
  <si>
    <t>10 a 14</t>
  </si>
  <si>
    <t>15 a 19</t>
  </si>
  <si>
    <t>20 a 24</t>
  </si>
  <si>
    <t>25 a 29</t>
  </si>
  <si>
    <t>30 a 34</t>
  </si>
  <si>
    <t>35 a 39</t>
  </si>
  <si>
    <t>40 a 44</t>
  </si>
  <si>
    <t>45 a 49</t>
  </si>
  <si>
    <t>50 a 54</t>
  </si>
  <si>
    <t>55 a 59</t>
  </si>
  <si>
    <t>60 a 64</t>
  </si>
  <si>
    <t>65 a 69</t>
  </si>
  <si>
    <t>70 a 74</t>
  </si>
  <si>
    <t xml:space="preserve"> 75 a79</t>
  </si>
  <si>
    <t xml:space="preserve"> 80 y más</t>
  </si>
  <si>
    <t>0 a 19</t>
  </si>
  <si>
    <t>20 a 39</t>
  </si>
  <si>
    <t>40 a 59</t>
  </si>
  <si>
    <t>60 a 80+</t>
  </si>
  <si>
    <t>Cambio Porcentual semana anterior</t>
  </si>
  <si>
    <t>Cantidad total</t>
  </si>
  <si>
    <t>Datos Provisorios al 02/04</t>
  </si>
  <si>
    <t>Hombre</t>
  </si>
  <si>
    <t>Mujer</t>
  </si>
  <si>
    <t>Total</t>
  </si>
  <si>
    <t>Habitantes por edad</t>
  </si>
  <si>
    <t>Edad</t>
  </si>
  <si>
    <t>Cantidad</t>
  </si>
  <si>
    <t>%</t>
  </si>
  <si>
    <t>Tasa</t>
  </si>
  <si>
    <t xml:space="preserve">Hombre </t>
  </si>
  <si>
    <t>Datos Provisorios al 07/04 (09/04)</t>
  </si>
  <si>
    <t>Crecimiento</t>
  </si>
  <si>
    <t>Datos Provisorios al 16/04</t>
  </si>
  <si>
    <t>Datos Provisorios al 26/04 (26/04)</t>
  </si>
  <si>
    <t>Datos Provisorios al 30/04 (30/04)</t>
  </si>
  <si>
    <t>Datos Provisorios al 14/05 (14/05)</t>
  </si>
  <si>
    <t>Datos Provisorios al 21/05 (21/05)</t>
  </si>
  <si>
    <t>Datos Provisorios al 28/05 (28/05)</t>
  </si>
  <si>
    <t>Datos Provisorios al 04/06</t>
  </si>
  <si>
    <t>Datos Provisorios al 07/04 (14/04)</t>
  </si>
  <si>
    <t>Datos Provisorios al 05/04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</si>
</sst>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\-dd\-yyyy"/>
    <numFmt numFmtId="165" formatCode="d\-mmm"/>
    <numFmt numFmtId="166" formatCode="0.0"/>
    <numFmt numFmtId="167" formatCode="0.0%"/>
  </numFmts>
  <fonts count="7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EFEFEF"/>
        <bgColor rgb="FFEFEFEF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5" fillId="0" borderId="0" xfId="0" applyFont="1"/>
    <xf numFmtId="14" fontId="1" fillId="0" borderId="4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4" fontId="1" fillId="2" borderId="4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4" fontId="1" fillId="3" borderId="4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5" fillId="0" borderId="4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0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" fontId="1" fillId="0" borderId="4" xfId="0" applyNumberFormat="1" applyFont="1" applyBorder="1" applyAlignment="1">
      <alignment horizontal="center"/>
    </xf>
    <xf numFmtId="165" fontId="5" fillId="0" borderId="4" xfId="0" applyNumberFormat="1" applyFont="1" applyBorder="1" applyAlignment="1">
      <alignment horizontal="center"/>
    </xf>
    <xf numFmtId="0" fontId="1" fillId="0" borderId="4" xfId="0" applyFont="1" applyBorder="1"/>
    <xf numFmtId="10" fontId="1" fillId="0" borderId="4" xfId="0" applyNumberFormat="1" applyFont="1" applyBorder="1"/>
    <xf numFmtId="9" fontId="1" fillId="0" borderId="4" xfId="0" applyNumberFormat="1" applyFont="1" applyBorder="1" applyAlignment="1">
      <alignment horizontal="center"/>
    </xf>
    <xf numFmtId="166" fontId="1" fillId="0" borderId="4" xfId="0" applyNumberFormat="1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7" fontId="1" fillId="0" borderId="4" xfId="0" applyNumberFormat="1" applyFont="1" applyBorder="1" applyAlignment="1">
      <alignment horizontal="center"/>
    </xf>
    <xf numFmtId="166" fontId="1" fillId="0" borderId="0" xfId="0" applyNumberFormat="1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1"/>
  <sheetViews>
    <sheetView topLeftCell="A139" workbookViewId="0">
      <selection activeCell="D161" sqref="D161:H168"/>
    </sheetView>
  </sheetViews>
  <sheetFormatPr baseColWidth="10" defaultColWidth="12.625" defaultRowHeight="15" customHeight="1" x14ac:dyDescent="0.2"/>
  <cols>
    <col min="1" max="1" width="9.375" customWidth="1"/>
    <col min="2" max="2" width="9.875" customWidth="1"/>
    <col min="3" max="3" width="12.875" customWidth="1"/>
    <col min="4" max="4" width="17" customWidth="1"/>
    <col min="5" max="5" width="9.375" customWidth="1"/>
    <col min="6" max="6" width="11" customWidth="1"/>
    <col min="7" max="7" width="14.5" customWidth="1"/>
    <col min="8" max="26" width="9.375" customWidth="1"/>
  </cols>
  <sheetData>
    <row r="1" spans="1:26" x14ac:dyDescent="0.25">
      <c r="A1" s="3" t="s">
        <v>1</v>
      </c>
      <c r="B1" s="3" t="s">
        <v>2</v>
      </c>
      <c r="C1" s="3" t="s">
        <v>3</v>
      </c>
      <c r="D1" s="1"/>
      <c r="E1" s="1" t="s">
        <v>0</v>
      </c>
      <c r="F1" s="34" t="s">
        <v>2</v>
      </c>
      <c r="G1" s="34" t="s">
        <v>3</v>
      </c>
      <c r="H1" s="34" t="s">
        <v>4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5">
        <v>43893</v>
      </c>
      <c r="B2" s="3">
        <v>1</v>
      </c>
      <c r="C2" s="3">
        <f t="shared" ref="C2:C3" si="0">B2</f>
        <v>1</v>
      </c>
      <c r="D2" s="1"/>
      <c r="E2" s="1"/>
      <c r="F2" s="35"/>
      <c r="G2" s="35">
        <f>F2</f>
        <v>0</v>
      </c>
      <c r="H2" s="6">
        <f>F2/B2</f>
        <v>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5">
        <v>43894</v>
      </c>
      <c r="B3" s="3">
        <v>1</v>
      </c>
      <c r="C3" s="3">
        <f t="shared" si="0"/>
        <v>1</v>
      </c>
      <c r="D3" s="1"/>
      <c r="E3" s="1"/>
      <c r="F3" s="35"/>
      <c r="G3" s="35">
        <f>F3+G2</f>
        <v>0</v>
      </c>
      <c r="H3" s="6">
        <f>F3/B3</f>
        <v>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5">
        <v>43895</v>
      </c>
      <c r="B4" s="3">
        <v>3</v>
      </c>
      <c r="C4" s="3">
        <f t="shared" ref="C4:C160" si="1">B4+C3</f>
        <v>4</v>
      </c>
      <c r="D4" s="45"/>
      <c r="E4" s="1"/>
      <c r="F4" s="35"/>
      <c r="G4" s="35">
        <f>F4+G3</f>
        <v>0</v>
      </c>
      <c r="H4" s="6">
        <f>F4/B4</f>
        <v>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5">
        <v>43896</v>
      </c>
      <c r="B5" s="3">
        <v>1</v>
      </c>
      <c r="C5" s="3">
        <f t="shared" si="1"/>
        <v>5</v>
      </c>
      <c r="E5" s="1"/>
      <c r="F5" s="35"/>
      <c r="G5" s="35">
        <f>F5+G4</f>
        <v>0</v>
      </c>
      <c r="H5" s="6">
        <f>F5/B5</f>
        <v>0</v>
      </c>
      <c r="I5" s="1"/>
      <c r="J5" s="1"/>
      <c r="K5" s="1"/>
      <c r="L5" s="1"/>
      <c r="M5" s="4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5">
        <v>43897</v>
      </c>
      <c r="B6" s="3">
        <v>2</v>
      </c>
      <c r="C6" s="3">
        <f t="shared" si="1"/>
        <v>7</v>
      </c>
      <c r="E6" s="1"/>
      <c r="F6" s="35"/>
      <c r="G6" s="35">
        <f>F6+G5</f>
        <v>0</v>
      </c>
      <c r="H6" s="6">
        <f>F6/B6</f>
        <v>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5">
        <v>43898</v>
      </c>
      <c r="B7" s="3">
        <v>3</v>
      </c>
      <c r="C7" s="3">
        <f t="shared" si="1"/>
        <v>10</v>
      </c>
      <c r="E7" s="1"/>
      <c r="F7" s="35"/>
      <c r="G7" s="35">
        <f>F7+G6</f>
        <v>0</v>
      </c>
      <c r="H7" s="6">
        <f>F7/B7</f>
        <v>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5">
        <v>43899</v>
      </c>
      <c r="B8" s="3">
        <v>3</v>
      </c>
      <c r="C8" s="3">
        <f t="shared" si="1"/>
        <v>13</v>
      </c>
      <c r="E8" s="1"/>
      <c r="F8" s="35"/>
      <c r="G8" s="35">
        <f>F8+G7</f>
        <v>0</v>
      </c>
      <c r="H8" s="6">
        <f>F8/B8</f>
        <v>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5">
        <v>43900</v>
      </c>
      <c r="B9" s="3">
        <v>4</v>
      </c>
      <c r="C9" s="3">
        <f t="shared" si="1"/>
        <v>17</v>
      </c>
      <c r="E9" s="1"/>
      <c r="F9" s="35"/>
      <c r="G9" s="35">
        <f>F9+G8</f>
        <v>0</v>
      </c>
      <c r="H9" s="6">
        <f>F9/B9</f>
        <v>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5">
        <v>43901</v>
      </c>
      <c r="B10" s="3">
        <v>6</v>
      </c>
      <c r="C10" s="3">
        <f t="shared" si="1"/>
        <v>23</v>
      </c>
      <c r="E10" s="1"/>
      <c r="F10" s="35"/>
      <c r="G10" s="35">
        <f>F10+G9</f>
        <v>0</v>
      </c>
      <c r="H10" s="6">
        <f>F10/B10</f>
        <v>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5">
        <v>43902</v>
      </c>
      <c r="B11" s="3">
        <v>11</v>
      </c>
      <c r="C11" s="3">
        <f t="shared" si="1"/>
        <v>34</v>
      </c>
      <c r="E11" s="1"/>
      <c r="F11" s="35"/>
      <c r="G11" s="35">
        <f>F11+G10</f>
        <v>0</v>
      </c>
      <c r="H11" s="6">
        <f>F11/B11</f>
        <v>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5">
        <v>43903</v>
      </c>
      <c r="B12" s="3">
        <v>9</v>
      </c>
      <c r="C12" s="3">
        <f t="shared" si="1"/>
        <v>43</v>
      </c>
      <c r="E12" s="1"/>
      <c r="F12" s="35"/>
      <c r="G12" s="35">
        <f>F12+G11</f>
        <v>0</v>
      </c>
      <c r="H12" s="6">
        <f>F12/B12</f>
        <v>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5">
        <v>43904</v>
      </c>
      <c r="B13" s="3">
        <v>18</v>
      </c>
      <c r="C13" s="3">
        <f t="shared" si="1"/>
        <v>61</v>
      </c>
      <c r="E13" s="1"/>
      <c r="F13" s="35"/>
      <c r="G13" s="35">
        <f>F13+G12</f>
        <v>0</v>
      </c>
      <c r="H13" s="6">
        <f>F13/B13</f>
        <v>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5">
        <v>43905</v>
      </c>
      <c r="B14" s="3">
        <v>14</v>
      </c>
      <c r="C14" s="3">
        <f t="shared" si="1"/>
        <v>75</v>
      </c>
      <c r="E14" s="1"/>
      <c r="F14" s="35"/>
      <c r="G14" s="35">
        <f>F14+G13</f>
        <v>0</v>
      </c>
      <c r="H14" s="6">
        <f>F14/B14</f>
        <v>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5">
        <v>43906</v>
      </c>
      <c r="B15" s="3">
        <v>81</v>
      </c>
      <c r="C15" s="3">
        <f t="shared" si="1"/>
        <v>156</v>
      </c>
      <c r="E15" s="1"/>
      <c r="F15" s="35"/>
      <c r="G15" s="35">
        <f>F15+G14</f>
        <v>0</v>
      </c>
      <c r="H15" s="6">
        <f>F15/B15</f>
        <v>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5">
        <v>43907</v>
      </c>
      <c r="B16" s="3">
        <v>46</v>
      </c>
      <c r="C16" s="3">
        <f t="shared" si="1"/>
        <v>202</v>
      </c>
      <c r="E16" s="1"/>
      <c r="F16" s="35"/>
      <c r="G16" s="35">
        <f>F16+G15</f>
        <v>0</v>
      </c>
      <c r="H16" s="6">
        <f>F16/B16</f>
        <v>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5">
        <v>43908</v>
      </c>
      <c r="B17" s="3">
        <v>37</v>
      </c>
      <c r="C17" s="3">
        <f t="shared" si="1"/>
        <v>239</v>
      </c>
      <c r="E17" s="1"/>
      <c r="F17" s="35"/>
      <c r="G17" s="35">
        <f>F17+G16</f>
        <v>0</v>
      </c>
      <c r="H17" s="6">
        <f>F17/B17</f>
        <v>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5">
        <v>43909</v>
      </c>
      <c r="B18" s="3">
        <v>103</v>
      </c>
      <c r="C18" s="3">
        <f t="shared" si="1"/>
        <v>342</v>
      </c>
      <c r="E18" s="1"/>
      <c r="F18" s="35"/>
      <c r="G18" s="35">
        <f>F18+G17</f>
        <v>0</v>
      </c>
      <c r="H18" s="6">
        <f>F18/B18</f>
        <v>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5">
        <v>43910</v>
      </c>
      <c r="B19" s="3">
        <v>92</v>
      </c>
      <c r="C19" s="3">
        <f t="shared" si="1"/>
        <v>434</v>
      </c>
      <c r="E19" s="1"/>
      <c r="F19" s="35"/>
      <c r="G19" s="35">
        <f>F19+G18</f>
        <v>0</v>
      </c>
      <c r="H19" s="6">
        <f>F19/B19</f>
        <v>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5">
        <v>43911</v>
      </c>
      <c r="B20" s="3">
        <v>103</v>
      </c>
      <c r="C20" s="3">
        <f t="shared" si="1"/>
        <v>537</v>
      </c>
      <c r="E20" s="1"/>
      <c r="F20" s="35"/>
      <c r="G20" s="35">
        <f>F20+G19</f>
        <v>0</v>
      </c>
      <c r="H20" s="6">
        <f>F20/B20</f>
        <v>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5">
        <v>43912</v>
      </c>
      <c r="B21" s="3">
        <v>95</v>
      </c>
      <c r="C21" s="3">
        <f t="shared" si="1"/>
        <v>632</v>
      </c>
      <c r="E21" s="1"/>
      <c r="F21" s="35"/>
      <c r="G21" s="35">
        <f>F21+G20</f>
        <v>0</v>
      </c>
      <c r="H21" s="6">
        <f>F21/B21</f>
        <v>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5">
        <v>43913</v>
      </c>
      <c r="B22" s="3">
        <v>114</v>
      </c>
      <c r="C22" s="3">
        <f t="shared" si="1"/>
        <v>746</v>
      </c>
      <c r="E22" s="1"/>
      <c r="F22" s="35"/>
      <c r="G22" s="35">
        <f>F22+G21</f>
        <v>0</v>
      </c>
      <c r="H22" s="6">
        <f>F22/B22</f>
        <v>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5">
        <v>43914</v>
      </c>
      <c r="B23" s="3">
        <v>176</v>
      </c>
      <c r="C23" s="3">
        <f t="shared" si="1"/>
        <v>922</v>
      </c>
      <c r="E23" s="1"/>
      <c r="F23" s="35"/>
      <c r="G23" s="35">
        <f>F23+G22</f>
        <v>0</v>
      </c>
      <c r="H23" s="6">
        <f>F23/B23</f>
        <v>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5">
        <v>43915</v>
      </c>
      <c r="B24" s="3">
        <v>220</v>
      </c>
      <c r="C24" s="3">
        <f t="shared" si="1"/>
        <v>1142</v>
      </c>
      <c r="E24" s="1"/>
      <c r="F24" s="35"/>
      <c r="G24" s="35">
        <f>F24+G23</f>
        <v>0</v>
      </c>
      <c r="H24" s="6">
        <f>F24/B24</f>
        <v>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5">
        <v>43916</v>
      </c>
      <c r="B25" s="3">
        <v>164</v>
      </c>
      <c r="C25" s="3">
        <f t="shared" si="1"/>
        <v>1306</v>
      </c>
      <c r="E25" s="1"/>
      <c r="F25" s="35"/>
      <c r="G25" s="35">
        <f>F25+G24</f>
        <v>0</v>
      </c>
      <c r="H25" s="6">
        <f>F25/B25</f>
        <v>0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5">
        <v>43917</v>
      </c>
      <c r="B26" s="3">
        <v>304</v>
      </c>
      <c r="C26" s="3">
        <f t="shared" si="1"/>
        <v>1610</v>
      </c>
      <c r="E26" s="1"/>
      <c r="F26" s="35"/>
      <c r="G26" s="35">
        <f>F26+G25</f>
        <v>0</v>
      </c>
      <c r="H26" s="6">
        <f>F26/B26</f>
        <v>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5">
        <v>43918</v>
      </c>
      <c r="B27" s="3">
        <v>299</v>
      </c>
      <c r="C27" s="3">
        <f t="shared" si="1"/>
        <v>1909</v>
      </c>
      <c r="E27" s="1"/>
      <c r="F27" s="35"/>
      <c r="G27" s="35">
        <f>F27+G26</f>
        <v>0</v>
      </c>
      <c r="H27" s="6">
        <f>F27/B27</f>
        <v>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5">
        <v>43919</v>
      </c>
      <c r="B28" s="3">
        <v>230</v>
      </c>
      <c r="C28" s="3">
        <f t="shared" si="1"/>
        <v>2139</v>
      </c>
      <c r="E28" s="1"/>
      <c r="F28" s="35"/>
      <c r="G28" s="35">
        <f>F28+G27</f>
        <v>0</v>
      </c>
      <c r="H28" s="6">
        <f>F28/B28</f>
        <v>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5">
        <v>43920</v>
      </c>
      <c r="B29" s="3">
        <v>310</v>
      </c>
      <c r="C29" s="3">
        <f t="shared" si="1"/>
        <v>2449</v>
      </c>
      <c r="E29" s="1"/>
      <c r="F29" s="35"/>
      <c r="G29" s="35">
        <f>F29+G28</f>
        <v>0</v>
      </c>
      <c r="H29" s="6">
        <f>F29/B29</f>
        <v>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5">
        <v>43921</v>
      </c>
      <c r="B30" s="3">
        <v>289</v>
      </c>
      <c r="C30" s="3">
        <f t="shared" si="1"/>
        <v>2738</v>
      </c>
      <c r="E30" s="1"/>
      <c r="F30" s="35"/>
      <c r="G30" s="35">
        <f>F30+G29</f>
        <v>0</v>
      </c>
      <c r="H30" s="6">
        <f>F30/B30</f>
        <v>0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7">
        <v>43922</v>
      </c>
      <c r="B31" s="3">
        <v>293</v>
      </c>
      <c r="C31" s="8">
        <f t="shared" si="1"/>
        <v>3031</v>
      </c>
      <c r="E31" s="1"/>
      <c r="F31" s="34">
        <v>101</v>
      </c>
      <c r="G31" s="35">
        <f>F31+G30</f>
        <v>101</v>
      </c>
      <c r="H31" s="6">
        <f>F31/B31</f>
        <v>0.34470989761092152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5">
        <v>43923</v>
      </c>
      <c r="B32" s="8">
        <v>373</v>
      </c>
      <c r="C32" s="3">
        <f t="shared" si="1"/>
        <v>3404</v>
      </c>
      <c r="E32" s="1"/>
      <c r="F32" s="34">
        <v>115</v>
      </c>
      <c r="G32" s="35">
        <f>F32+G31</f>
        <v>216</v>
      </c>
      <c r="H32" s="6">
        <f>F32/B32</f>
        <v>0.30831099195710454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5">
        <v>43924</v>
      </c>
      <c r="B33" s="3">
        <v>333</v>
      </c>
      <c r="C33" s="3">
        <f t="shared" si="1"/>
        <v>3737</v>
      </c>
      <c r="E33" s="1"/>
      <c r="F33" s="34">
        <v>106</v>
      </c>
      <c r="G33" s="35">
        <f>F33+G32</f>
        <v>322</v>
      </c>
      <c r="H33" s="6">
        <f>F33/B33</f>
        <v>0.31831831831831831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5">
        <v>43925</v>
      </c>
      <c r="B34" s="3">
        <v>424</v>
      </c>
      <c r="C34" s="3">
        <f t="shared" si="1"/>
        <v>4161</v>
      </c>
      <c r="E34" s="1"/>
      <c r="F34" s="34">
        <v>215</v>
      </c>
      <c r="G34" s="35">
        <f>F34+G33</f>
        <v>537</v>
      </c>
      <c r="H34" s="6">
        <f>F34/B34</f>
        <v>0.50707547169811318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5">
        <v>43926</v>
      </c>
      <c r="B35" s="3">
        <v>310</v>
      </c>
      <c r="C35" s="3">
        <f t="shared" si="1"/>
        <v>4471</v>
      </c>
      <c r="E35" s="1"/>
      <c r="F35" s="34">
        <v>145</v>
      </c>
      <c r="G35" s="35">
        <f>F35+G34</f>
        <v>682</v>
      </c>
      <c r="H35" s="6">
        <f>F35/B35</f>
        <v>0.46774193548387094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9">
        <v>43927</v>
      </c>
      <c r="B36" s="3">
        <v>344</v>
      </c>
      <c r="C36" s="3">
        <f t="shared" si="1"/>
        <v>4815</v>
      </c>
      <c r="E36" s="1"/>
      <c r="F36" s="34">
        <v>142</v>
      </c>
      <c r="G36" s="35">
        <f>F36+G35</f>
        <v>824</v>
      </c>
      <c r="H36" s="6">
        <f>F36/B36</f>
        <v>0.41279069767441862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5">
        <v>43928</v>
      </c>
      <c r="B37" s="10">
        <v>301</v>
      </c>
      <c r="C37" s="3">
        <f t="shared" si="1"/>
        <v>5116</v>
      </c>
      <c r="E37" s="1"/>
      <c r="F37" s="34">
        <v>106</v>
      </c>
      <c r="G37" s="35">
        <f>F37+G36</f>
        <v>930</v>
      </c>
      <c r="H37" s="6">
        <f>F37/B37</f>
        <v>0.35215946843853818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5">
        <v>43929</v>
      </c>
      <c r="B38" s="10">
        <v>430</v>
      </c>
      <c r="C38" s="3">
        <f t="shared" si="1"/>
        <v>5546</v>
      </c>
      <c r="E38" s="1"/>
      <c r="F38" s="34">
        <v>198</v>
      </c>
      <c r="G38" s="35">
        <f>F38+G37</f>
        <v>1128</v>
      </c>
      <c r="H38" s="6">
        <f>F38/B38</f>
        <v>0.46046511627906977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5">
        <v>43930</v>
      </c>
      <c r="B39" s="10">
        <v>426</v>
      </c>
      <c r="C39" s="3">
        <f t="shared" si="1"/>
        <v>5972</v>
      </c>
      <c r="E39" s="1"/>
      <c r="F39" s="34">
        <v>284</v>
      </c>
      <c r="G39" s="35">
        <f>F39+G38</f>
        <v>1412</v>
      </c>
      <c r="H39" s="6">
        <f>F39/B39</f>
        <v>0.66666666666666663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5">
        <v>43931</v>
      </c>
      <c r="B40" s="10">
        <v>529</v>
      </c>
      <c r="C40" s="3">
        <f t="shared" si="1"/>
        <v>6501</v>
      </c>
      <c r="E40" s="1"/>
      <c r="F40" s="34">
        <v>361</v>
      </c>
      <c r="G40" s="35">
        <f>F40+G39</f>
        <v>1773</v>
      </c>
      <c r="H40" s="6">
        <f>F40/B40</f>
        <v>0.68241965973534968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5">
        <v>43932</v>
      </c>
      <c r="B41" s="10">
        <v>426</v>
      </c>
      <c r="C41" s="3">
        <f t="shared" si="1"/>
        <v>6927</v>
      </c>
      <c r="E41" s="1"/>
      <c r="F41" s="34">
        <v>255</v>
      </c>
      <c r="G41" s="35">
        <f>F41+G40</f>
        <v>2028</v>
      </c>
      <c r="H41" s="6">
        <f>F41/B41</f>
        <v>0.59859154929577463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5">
        <v>43933</v>
      </c>
      <c r="B42" s="10">
        <v>286</v>
      </c>
      <c r="C42" s="3">
        <f t="shared" si="1"/>
        <v>7213</v>
      </c>
      <c r="E42" s="1"/>
      <c r="F42" s="34">
        <v>151</v>
      </c>
      <c r="G42" s="35">
        <f>F42+G41</f>
        <v>2179</v>
      </c>
      <c r="H42" s="6">
        <f>F42/B42</f>
        <v>0.52797202797202802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5">
        <v>43934</v>
      </c>
      <c r="B43" s="10">
        <v>312</v>
      </c>
      <c r="C43" s="3">
        <f t="shared" si="1"/>
        <v>7525</v>
      </c>
      <c r="E43" s="1"/>
      <c r="F43" s="34">
        <v>204</v>
      </c>
      <c r="G43" s="35">
        <f>F43+G42</f>
        <v>2383</v>
      </c>
      <c r="H43" s="6">
        <f>F43/B43</f>
        <v>0.65384615384615385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5">
        <v>43935</v>
      </c>
      <c r="B44" s="10">
        <v>392</v>
      </c>
      <c r="C44" s="3">
        <f t="shared" si="1"/>
        <v>7917</v>
      </c>
      <c r="E44" s="1"/>
      <c r="F44" s="34">
        <v>283</v>
      </c>
      <c r="G44" s="35">
        <f>F44+G43</f>
        <v>2666</v>
      </c>
      <c r="H44" s="6">
        <f>F44/B44</f>
        <v>0.72193877551020413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5">
        <v>43936</v>
      </c>
      <c r="B45" s="3">
        <v>356</v>
      </c>
      <c r="C45" s="3">
        <f t="shared" si="1"/>
        <v>8273</v>
      </c>
      <c r="E45" s="1"/>
      <c r="F45" s="34">
        <v>248</v>
      </c>
      <c r="G45" s="35">
        <f>F45+G44</f>
        <v>2914</v>
      </c>
      <c r="H45" s="6">
        <f>F45/B45</f>
        <v>0.6966292134831461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5">
        <v>43937</v>
      </c>
      <c r="B46" s="3">
        <v>534</v>
      </c>
      <c r="C46" s="3">
        <f t="shared" si="1"/>
        <v>8807</v>
      </c>
      <c r="E46" s="1"/>
      <c r="F46" s="34">
        <v>348</v>
      </c>
      <c r="G46" s="35">
        <f>F46+G45</f>
        <v>3262</v>
      </c>
      <c r="H46" s="6">
        <f>F46/B46</f>
        <v>0.651685393258427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5">
        <v>43938</v>
      </c>
      <c r="B47" s="3">
        <v>445</v>
      </c>
      <c r="C47" s="3">
        <f t="shared" si="1"/>
        <v>9252</v>
      </c>
      <c r="E47" s="1"/>
      <c r="F47" s="34">
        <v>233</v>
      </c>
      <c r="G47" s="35">
        <f>F47+G46</f>
        <v>3495</v>
      </c>
      <c r="H47" s="6">
        <f>F47/B47</f>
        <v>0.52359550561797752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5">
        <v>43939</v>
      </c>
      <c r="B48" s="3">
        <v>478</v>
      </c>
      <c r="C48" s="3">
        <f t="shared" si="1"/>
        <v>9730</v>
      </c>
      <c r="E48" s="1"/>
      <c r="F48" s="34">
        <v>277</v>
      </c>
      <c r="G48" s="35">
        <f>F48+G47</f>
        <v>3772</v>
      </c>
      <c r="H48" s="6">
        <f>F48/B48</f>
        <v>0.57949790794979084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5">
        <v>43940</v>
      </c>
      <c r="B49" s="3">
        <v>358</v>
      </c>
      <c r="C49" s="3">
        <f t="shared" si="1"/>
        <v>10088</v>
      </c>
      <c r="E49" s="1"/>
      <c r="F49" s="34">
        <v>189</v>
      </c>
      <c r="G49" s="35">
        <f>F49+G48</f>
        <v>3961</v>
      </c>
      <c r="H49" s="6">
        <f>F49/B49</f>
        <v>0.52793296089385477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5">
        <v>43941</v>
      </c>
      <c r="B50" s="3">
        <v>419</v>
      </c>
      <c r="C50" s="3">
        <f t="shared" si="1"/>
        <v>10507</v>
      </c>
      <c r="E50" s="1"/>
      <c r="F50" s="34">
        <v>262</v>
      </c>
      <c r="G50" s="35">
        <f>F50+G49</f>
        <v>4223</v>
      </c>
      <c r="H50" s="6">
        <f>F50/B50</f>
        <v>0.62529832935560858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5">
        <v>43942</v>
      </c>
      <c r="B51" s="3">
        <v>325</v>
      </c>
      <c r="C51" s="3">
        <f t="shared" si="1"/>
        <v>10832</v>
      </c>
      <c r="E51" s="1"/>
      <c r="F51" s="34">
        <v>145</v>
      </c>
      <c r="G51" s="35">
        <f>F51+G50</f>
        <v>4368</v>
      </c>
      <c r="H51" s="6">
        <f>F51/B51</f>
        <v>0.44615384615384618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5">
        <v>43943</v>
      </c>
      <c r="B52" s="3">
        <v>464</v>
      </c>
      <c r="C52" s="3">
        <f t="shared" si="1"/>
        <v>11296</v>
      </c>
      <c r="E52" s="1"/>
      <c r="F52" s="34">
        <v>295</v>
      </c>
      <c r="G52" s="35">
        <f>F52+G51</f>
        <v>4663</v>
      </c>
      <c r="H52" s="6">
        <f>F52/B52</f>
        <v>0.63577586206896552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5">
        <v>43944</v>
      </c>
      <c r="B53" s="3">
        <v>516</v>
      </c>
      <c r="C53" s="3">
        <f t="shared" si="1"/>
        <v>11812</v>
      </c>
      <c r="E53" s="1"/>
      <c r="F53" s="34">
        <v>351</v>
      </c>
      <c r="G53" s="35">
        <f>F53+G52</f>
        <v>5014</v>
      </c>
      <c r="H53" s="6">
        <f>F53/B53</f>
        <v>0.68023255813953487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5">
        <v>43945</v>
      </c>
      <c r="B54" s="3">
        <v>494</v>
      </c>
      <c r="C54" s="3">
        <f t="shared" si="1"/>
        <v>12306</v>
      </c>
      <c r="E54" s="1"/>
      <c r="F54" s="34">
        <v>327</v>
      </c>
      <c r="G54" s="35">
        <f>F54+G53</f>
        <v>5341</v>
      </c>
      <c r="H54" s="6">
        <f>F54/B54</f>
        <v>0.66194331983805665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5">
        <v>43946</v>
      </c>
      <c r="B55" s="3">
        <v>552</v>
      </c>
      <c r="C55" s="3">
        <f t="shared" si="1"/>
        <v>12858</v>
      </c>
      <c r="E55" s="1"/>
      <c r="F55" s="34">
        <v>404</v>
      </c>
      <c r="G55" s="35">
        <f>F55+G54</f>
        <v>5745</v>
      </c>
      <c r="H55" s="6">
        <f>F55/B55</f>
        <v>0.73188405797101452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5">
        <v>43947</v>
      </c>
      <c r="B56" s="3">
        <v>473</v>
      </c>
      <c r="C56" s="3">
        <f t="shared" si="1"/>
        <v>13331</v>
      </c>
      <c r="E56" s="1"/>
      <c r="F56" s="34">
        <v>331</v>
      </c>
      <c r="G56" s="35">
        <f>F56+G55</f>
        <v>6076</v>
      </c>
      <c r="H56" s="6">
        <f>F56/B56</f>
        <v>0.69978858350951378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5">
        <v>43948</v>
      </c>
      <c r="B57" s="3">
        <v>482</v>
      </c>
      <c r="C57" s="3">
        <f t="shared" si="1"/>
        <v>13813</v>
      </c>
      <c r="E57" s="1"/>
      <c r="F57" s="34">
        <v>362</v>
      </c>
      <c r="G57" s="35">
        <f>F57+G56</f>
        <v>6438</v>
      </c>
      <c r="H57" s="6">
        <f>F57/B57</f>
        <v>0.75103734439834025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5">
        <v>43949</v>
      </c>
      <c r="B58" s="3">
        <v>552</v>
      </c>
      <c r="C58" s="3">
        <f t="shared" si="1"/>
        <v>14365</v>
      </c>
      <c r="E58" s="1"/>
      <c r="F58" s="34">
        <v>442</v>
      </c>
      <c r="G58" s="35">
        <f>F58+G57</f>
        <v>6880</v>
      </c>
      <c r="H58" s="6">
        <f>F58/B58</f>
        <v>0.80072463768115942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5">
        <v>43950</v>
      </c>
      <c r="B59" s="3">
        <v>770</v>
      </c>
      <c r="C59" s="3">
        <f t="shared" si="1"/>
        <v>15135</v>
      </c>
      <c r="E59" s="1"/>
      <c r="F59" s="34">
        <v>250</v>
      </c>
      <c r="G59" s="35">
        <f>F59+G58</f>
        <v>7130</v>
      </c>
      <c r="H59" s="6">
        <f>F59/B59</f>
        <v>0.32467532467532467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5">
        <v>43951</v>
      </c>
      <c r="B60" s="3">
        <v>888</v>
      </c>
      <c r="C60" s="3">
        <f t="shared" si="1"/>
        <v>16023</v>
      </c>
      <c r="E60" s="1"/>
      <c r="F60" s="34">
        <v>736</v>
      </c>
      <c r="G60" s="35">
        <f>F60+G59</f>
        <v>7866</v>
      </c>
      <c r="H60" s="6">
        <f>F60/B60</f>
        <v>0.8288288288288288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5">
        <v>43952</v>
      </c>
      <c r="B61" s="3">
        <v>985</v>
      </c>
      <c r="C61" s="3">
        <f t="shared" si="1"/>
        <v>17008</v>
      </c>
      <c r="E61" s="1"/>
      <c r="F61" s="34">
        <v>891</v>
      </c>
      <c r="G61" s="35">
        <f>F61+G60</f>
        <v>8757</v>
      </c>
      <c r="H61" s="6">
        <f>F61/B61</f>
        <v>0.90456852791878173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5">
        <v>43953</v>
      </c>
      <c r="B62" s="3">
        <v>1427</v>
      </c>
      <c r="C62" s="3">
        <f t="shared" si="1"/>
        <v>18435</v>
      </c>
      <c r="E62" s="1"/>
      <c r="F62" s="34">
        <v>1145</v>
      </c>
      <c r="G62" s="35">
        <f>F62+G61</f>
        <v>9902</v>
      </c>
      <c r="H62" s="6">
        <f>F62/B62</f>
        <v>0.8023826208829713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5">
        <v>43954</v>
      </c>
      <c r="B63" s="3">
        <v>1228</v>
      </c>
      <c r="C63" s="3">
        <f t="shared" si="1"/>
        <v>19663</v>
      </c>
      <c r="E63" s="1"/>
      <c r="F63" s="34">
        <v>995</v>
      </c>
      <c r="G63" s="35">
        <f>F63+G62</f>
        <v>10897</v>
      </c>
      <c r="H63" s="6">
        <f>F63/B63</f>
        <v>0.81026058631921827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5">
        <v>43955</v>
      </c>
      <c r="B64" s="3">
        <v>980</v>
      </c>
      <c r="C64" s="3">
        <f t="shared" si="1"/>
        <v>20643</v>
      </c>
      <c r="E64" s="1"/>
      <c r="F64" s="34">
        <v>872</v>
      </c>
      <c r="G64" s="35">
        <f>F64+G63</f>
        <v>11769</v>
      </c>
      <c r="H64" s="6">
        <f>F64/B64</f>
        <v>0.88979591836734695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5">
        <v>43956</v>
      </c>
      <c r="B65" s="3">
        <v>1373</v>
      </c>
      <c r="C65" s="3">
        <f t="shared" si="1"/>
        <v>22016</v>
      </c>
      <c r="E65" s="1"/>
      <c r="F65" s="34">
        <v>1179</v>
      </c>
      <c r="G65" s="35">
        <f>F65+G64</f>
        <v>12948</v>
      </c>
      <c r="H65" s="6">
        <f>F65/B65</f>
        <v>0.8587035688273853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5">
        <v>43957</v>
      </c>
      <c r="B66" s="3">
        <v>1032</v>
      </c>
      <c r="C66" s="3">
        <f t="shared" si="1"/>
        <v>23048</v>
      </c>
      <c r="E66" s="1"/>
      <c r="F66" s="34">
        <v>875</v>
      </c>
      <c r="G66" s="35">
        <f>F66+G65</f>
        <v>13823</v>
      </c>
      <c r="H66" s="6">
        <f>F66/B66</f>
        <v>0.84786821705426352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5">
        <v>43958</v>
      </c>
      <c r="B67" s="3">
        <v>1533</v>
      </c>
      <c r="C67" s="3">
        <f t="shared" si="1"/>
        <v>24581</v>
      </c>
      <c r="E67" s="1"/>
      <c r="F67" s="34">
        <v>1246</v>
      </c>
      <c r="G67" s="35">
        <f>F67+G66</f>
        <v>15069</v>
      </c>
      <c r="H67" s="6">
        <f>F67/B67</f>
        <v>0.81278538812785384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5">
        <v>43959</v>
      </c>
      <c r="B68" s="3">
        <v>1391</v>
      </c>
      <c r="C68" s="3">
        <f t="shared" si="1"/>
        <v>25972</v>
      </c>
      <c r="E68" s="1"/>
      <c r="F68" s="34">
        <v>1151</v>
      </c>
      <c r="G68" s="35">
        <f>F68+G67</f>
        <v>16220</v>
      </c>
      <c r="H68" s="6">
        <f>F68/B68</f>
        <v>0.82746225736879941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5">
        <v>43960</v>
      </c>
      <c r="B69" s="3">
        <v>1247</v>
      </c>
      <c r="C69" s="3">
        <f t="shared" si="1"/>
        <v>27219</v>
      </c>
      <c r="E69" s="1"/>
      <c r="F69" s="34">
        <v>978</v>
      </c>
      <c r="G69" s="35">
        <f>F69+G68</f>
        <v>17198</v>
      </c>
      <c r="H69" s="6">
        <f>F69/B69</f>
        <v>0.78428227746591817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5">
        <v>43961</v>
      </c>
      <c r="B70" s="3">
        <v>1647</v>
      </c>
      <c r="C70" s="3">
        <f t="shared" si="1"/>
        <v>28866</v>
      </c>
      <c r="E70" s="1"/>
      <c r="F70" s="34">
        <v>1396</v>
      </c>
      <c r="G70" s="35">
        <f>F70+G69</f>
        <v>18594</v>
      </c>
      <c r="H70" s="6">
        <f>F70/B70</f>
        <v>0.84760170006071645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5">
        <v>43962</v>
      </c>
      <c r="B71" s="3">
        <v>1197</v>
      </c>
      <c r="C71" s="3">
        <f t="shared" si="1"/>
        <v>30063</v>
      </c>
      <c r="E71" s="1"/>
      <c r="F71" s="34">
        <v>964</v>
      </c>
      <c r="G71" s="35">
        <f>F71+G70</f>
        <v>19558</v>
      </c>
      <c r="H71" s="6">
        <f>F71/B71</f>
        <v>0.80534670008354214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5">
        <v>43963</v>
      </c>
      <c r="B72" s="3">
        <v>1658</v>
      </c>
      <c r="C72" s="3">
        <f t="shared" si="1"/>
        <v>31721</v>
      </c>
      <c r="E72" s="1"/>
      <c r="F72" s="34">
        <v>1392</v>
      </c>
      <c r="G72" s="35">
        <f>F72+G71</f>
        <v>20950</v>
      </c>
      <c r="H72" s="6">
        <f>F72/B72</f>
        <v>0.83956574185765986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5">
        <v>43964</v>
      </c>
      <c r="B73" s="3">
        <v>2660</v>
      </c>
      <c r="C73" s="3">
        <f t="shared" si="1"/>
        <v>34381</v>
      </c>
      <c r="E73" s="1"/>
      <c r="F73" s="34">
        <v>2256</v>
      </c>
      <c r="G73" s="35">
        <f>F73+G72</f>
        <v>23206</v>
      </c>
      <c r="H73" s="6">
        <f>F73/B73</f>
        <v>0.84812030075187972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5">
        <v>43965</v>
      </c>
      <c r="B74" s="3">
        <v>2659</v>
      </c>
      <c r="C74" s="3">
        <f t="shared" si="1"/>
        <v>37040</v>
      </c>
      <c r="E74" s="1"/>
      <c r="F74" s="34">
        <v>2251</v>
      </c>
      <c r="G74" s="35">
        <f>F74+G73</f>
        <v>25457</v>
      </c>
      <c r="H74" s="6">
        <f>F74/B74</f>
        <v>0.84655885671304998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5">
        <v>43966</v>
      </c>
      <c r="B75" s="3">
        <v>2502</v>
      </c>
      <c r="C75" s="3">
        <f t="shared" si="1"/>
        <v>39542</v>
      </c>
      <c r="E75" s="1"/>
      <c r="F75" s="34">
        <v>2060</v>
      </c>
      <c r="G75" s="35">
        <f>F75+G74</f>
        <v>27517</v>
      </c>
      <c r="H75" s="6">
        <f>F75/B75</f>
        <v>0.82334132693844919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5">
        <v>43967</v>
      </c>
      <c r="B76" s="3">
        <v>1886</v>
      </c>
      <c r="C76" s="3">
        <f t="shared" si="1"/>
        <v>41428</v>
      </c>
      <c r="E76" s="1"/>
      <c r="F76" s="34">
        <v>1518</v>
      </c>
      <c r="G76" s="35">
        <f>F76+G75</f>
        <v>29035</v>
      </c>
      <c r="H76" s="6">
        <f>F76/B76</f>
        <v>0.80487804878048785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5">
        <v>43968</v>
      </c>
      <c r="B77" s="3">
        <v>2353</v>
      </c>
      <c r="C77" s="3">
        <f t="shared" si="1"/>
        <v>43781</v>
      </c>
      <c r="E77" s="1"/>
      <c r="F77" s="34">
        <v>1890</v>
      </c>
      <c r="G77" s="35">
        <f>F77+G76</f>
        <v>30925</v>
      </c>
      <c r="H77" s="6">
        <f>F77/B77</f>
        <v>0.8032299192520187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5">
        <v>43969</v>
      </c>
      <c r="B78" s="3">
        <v>2278</v>
      </c>
      <c r="C78" s="3">
        <f t="shared" si="1"/>
        <v>46059</v>
      </c>
      <c r="E78" s="1"/>
      <c r="F78" s="34">
        <v>1767</v>
      </c>
      <c r="G78" s="35">
        <f>F78+G77</f>
        <v>32692</v>
      </c>
      <c r="H78" s="6">
        <f>F78/B78</f>
        <v>0.77568042142230031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5">
        <v>43970</v>
      </c>
      <c r="B79" s="3">
        <v>3520</v>
      </c>
      <c r="C79" s="3">
        <f t="shared" si="1"/>
        <v>49579</v>
      </c>
      <c r="E79" s="1"/>
      <c r="F79" s="34">
        <v>3140</v>
      </c>
      <c r="G79" s="35">
        <f>F79+G78</f>
        <v>35832</v>
      </c>
      <c r="H79" s="6">
        <f>F79/B79</f>
        <v>0.89204545454545459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5">
        <v>43971</v>
      </c>
      <c r="B80" s="3">
        <v>4038</v>
      </c>
      <c r="C80" s="3">
        <f t="shared" si="1"/>
        <v>53617</v>
      </c>
      <c r="E80" s="1"/>
      <c r="F80" s="34">
        <v>3588</v>
      </c>
      <c r="G80" s="35">
        <f>F80+G79</f>
        <v>39420</v>
      </c>
      <c r="H80" s="6">
        <f>F80/B80</f>
        <v>0.88855869242199104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5">
        <v>43972</v>
      </c>
      <c r="B81" s="3">
        <v>3964</v>
      </c>
      <c r="C81" s="3">
        <f t="shared" si="1"/>
        <v>57581</v>
      </c>
      <c r="E81" s="1"/>
      <c r="F81" s="34">
        <v>3462</v>
      </c>
      <c r="G81" s="35">
        <f>F81+G80</f>
        <v>42882</v>
      </c>
      <c r="H81" s="6">
        <f>F81/B81</f>
        <v>0.8733602421796165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5">
        <v>43973</v>
      </c>
      <c r="B82" s="3">
        <v>4276</v>
      </c>
      <c r="C82" s="3">
        <f t="shared" si="1"/>
        <v>61857</v>
      </c>
      <c r="E82" s="1"/>
      <c r="F82" s="34">
        <v>3709</v>
      </c>
      <c r="G82" s="35">
        <f>F82+G81</f>
        <v>46591</v>
      </c>
      <c r="H82" s="6">
        <f>F82/B82</f>
        <v>0.86739943872778302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5">
        <v>43974</v>
      </c>
      <c r="B83" s="3">
        <v>3536</v>
      </c>
      <c r="C83" s="3">
        <f t="shared" si="1"/>
        <v>65393</v>
      </c>
      <c r="E83" s="1"/>
      <c r="F83" s="34">
        <v>3049</v>
      </c>
      <c r="G83" s="35">
        <f>F83+G82</f>
        <v>49640</v>
      </c>
      <c r="H83" s="6">
        <f>F83/B83</f>
        <v>0.86227375565610864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5">
        <v>43975</v>
      </c>
      <c r="B84" s="3">
        <v>3709</v>
      </c>
      <c r="C84" s="3">
        <f t="shared" si="1"/>
        <v>69102</v>
      </c>
      <c r="E84" s="1"/>
      <c r="F84" s="34">
        <v>3145</v>
      </c>
      <c r="G84" s="35">
        <f>F84+G83</f>
        <v>52785</v>
      </c>
      <c r="H84" s="6">
        <f>F84/B84</f>
        <v>0.84793744944729033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5">
        <v>43976</v>
      </c>
      <c r="B85" s="3">
        <v>4895</v>
      </c>
      <c r="C85" s="3">
        <f t="shared" si="1"/>
        <v>73997</v>
      </c>
      <c r="E85" s="1"/>
      <c r="F85" s="34">
        <v>4386</v>
      </c>
      <c r="G85" s="35">
        <f>F85+G84</f>
        <v>57171</v>
      </c>
      <c r="H85" s="6">
        <f>F85/B85</f>
        <v>0.89601634320735446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5">
        <v>43977</v>
      </c>
      <c r="B86" s="3">
        <v>3964</v>
      </c>
      <c r="C86" s="3">
        <f t="shared" si="1"/>
        <v>77961</v>
      </c>
      <c r="E86" s="1"/>
      <c r="F86" s="34">
        <v>3355</v>
      </c>
      <c r="G86" s="35">
        <f>F86+G85</f>
        <v>60526</v>
      </c>
      <c r="H86" s="6">
        <f>F86/B86</f>
        <v>0.84636730575176589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5">
        <v>43978</v>
      </c>
      <c r="B87" s="3">
        <v>4328</v>
      </c>
      <c r="C87" s="3">
        <f t="shared" si="1"/>
        <v>82289</v>
      </c>
      <c r="E87" s="1"/>
      <c r="F87" s="34">
        <v>3726</v>
      </c>
      <c r="G87" s="35">
        <f>F87+G86</f>
        <v>64252</v>
      </c>
      <c r="H87" s="6">
        <f>F87/B87</f>
        <v>0.86090573012938998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5">
        <v>43979</v>
      </c>
      <c r="B88" s="3">
        <v>4654</v>
      </c>
      <c r="C88" s="3">
        <f t="shared" si="1"/>
        <v>86943</v>
      </c>
      <c r="E88" s="1"/>
      <c r="F88" s="34">
        <v>3904</v>
      </c>
      <c r="G88" s="35">
        <f>F88+G87</f>
        <v>68156</v>
      </c>
      <c r="H88" s="6">
        <f>F88/B88</f>
        <v>0.83884830253545339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5">
        <v>43980</v>
      </c>
      <c r="B89" s="3">
        <v>3695</v>
      </c>
      <c r="C89" s="3">
        <f t="shared" si="1"/>
        <v>90638</v>
      </c>
      <c r="E89" s="1"/>
      <c r="F89" s="34">
        <v>2995</v>
      </c>
      <c r="G89" s="35">
        <f>F89+G88</f>
        <v>71151</v>
      </c>
      <c r="H89" s="6">
        <f>F89/B89</f>
        <v>0.81055480378890388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5">
        <v>43981</v>
      </c>
      <c r="B90" s="3">
        <v>4220</v>
      </c>
      <c r="C90" s="3">
        <f t="shared" si="1"/>
        <v>94858</v>
      </c>
      <c r="E90" s="1"/>
      <c r="F90" s="34">
        <v>3341</v>
      </c>
      <c r="G90" s="35">
        <f>F90+G89</f>
        <v>74492</v>
      </c>
      <c r="H90" s="6">
        <f>F90/B90</f>
        <v>0.79170616113744074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5">
        <v>43982</v>
      </c>
      <c r="B91" s="3">
        <v>4830</v>
      </c>
      <c r="C91" s="3">
        <f t="shared" si="1"/>
        <v>99688</v>
      </c>
      <c r="E91" s="1"/>
      <c r="F91" s="34">
        <v>4253</v>
      </c>
      <c r="G91" s="35">
        <f>F91+G90</f>
        <v>78745</v>
      </c>
      <c r="H91" s="6">
        <f>F91/B91</f>
        <v>0.88053830227743268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5">
        <v>43983</v>
      </c>
      <c r="B92" s="3">
        <v>5471</v>
      </c>
      <c r="C92" s="3">
        <f t="shared" si="1"/>
        <v>105159</v>
      </c>
      <c r="E92" s="1"/>
      <c r="F92" s="34">
        <v>4735</v>
      </c>
      <c r="G92" s="35">
        <f>F92+G91</f>
        <v>83480</v>
      </c>
      <c r="H92" s="6">
        <f>F92/B92</f>
        <v>0.86547249131785775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5">
        <v>43984</v>
      </c>
      <c r="B93" s="3">
        <v>3527</v>
      </c>
      <c r="C93" s="3">
        <f t="shared" si="1"/>
        <v>108686</v>
      </c>
      <c r="E93" s="1"/>
      <c r="F93" s="34">
        <v>2955</v>
      </c>
      <c r="G93" s="35">
        <f>F93+G92</f>
        <v>86435</v>
      </c>
      <c r="H93" s="6">
        <f>F93/B93</f>
        <v>0.83782251204990077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5">
        <v>43985</v>
      </c>
      <c r="B94" s="3">
        <v>4942</v>
      </c>
      <c r="C94" s="3">
        <f t="shared" si="1"/>
        <v>113628</v>
      </c>
      <c r="E94" s="1"/>
      <c r="F94" s="34">
        <v>3997</v>
      </c>
      <c r="G94" s="35">
        <f>F94+G93</f>
        <v>90432</v>
      </c>
      <c r="H94" s="6">
        <f>F94/B94</f>
        <v>0.80878186968838528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5">
        <v>43986</v>
      </c>
      <c r="B95" s="3">
        <v>4664</v>
      </c>
      <c r="C95" s="3">
        <f t="shared" si="1"/>
        <v>118292</v>
      </c>
      <c r="E95" s="1"/>
      <c r="F95" s="34">
        <v>3699</v>
      </c>
      <c r="G95" s="35">
        <f>F95+G94</f>
        <v>94131</v>
      </c>
      <c r="H95" s="6">
        <f>F95/B95</f>
        <v>0.79309605488850776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5">
        <v>43987</v>
      </c>
      <c r="B96" s="3">
        <v>4207</v>
      </c>
      <c r="C96" s="3">
        <f t="shared" si="1"/>
        <v>122499</v>
      </c>
      <c r="E96" s="1"/>
      <c r="F96" s="34">
        <v>3176</v>
      </c>
      <c r="G96" s="35">
        <f>F96+G95</f>
        <v>97307</v>
      </c>
      <c r="H96" s="6">
        <f>F96/B96</f>
        <v>0.75493225576420253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5">
        <v>43988</v>
      </c>
      <c r="B97" s="3">
        <v>5246</v>
      </c>
      <c r="C97" s="3">
        <f t="shared" si="1"/>
        <v>127745</v>
      </c>
      <c r="E97" s="1"/>
      <c r="F97" s="34">
        <v>4128</v>
      </c>
      <c r="G97" s="35">
        <f>F97+G96</f>
        <v>101435</v>
      </c>
      <c r="H97" s="6">
        <f>F97/B97</f>
        <v>0.78688524590163933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5">
        <v>43989</v>
      </c>
      <c r="B98" s="3">
        <v>6405</v>
      </c>
      <c r="C98" s="3">
        <f t="shared" si="1"/>
        <v>134150</v>
      </c>
      <c r="E98" s="1"/>
      <c r="F98" s="34">
        <v>5268</v>
      </c>
      <c r="G98" s="35">
        <f>F98+G97</f>
        <v>106703</v>
      </c>
      <c r="H98" s="6">
        <f>F98/B98</f>
        <v>0.8224824355971897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5">
        <v>43990</v>
      </c>
      <c r="B99" s="3">
        <v>4696</v>
      </c>
      <c r="C99" s="3">
        <f t="shared" si="1"/>
        <v>138846</v>
      </c>
      <c r="E99" s="1"/>
      <c r="F99" s="34">
        <v>3674</v>
      </c>
      <c r="G99" s="35">
        <f>F99+G98</f>
        <v>110377</v>
      </c>
      <c r="H99" s="6">
        <f>F99/B99</f>
        <v>0.78236797274275982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5">
        <v>43991</v>
      </c>
      <c r="B100" s="3">
        <v>3913</v>
      </c>
      <c r="C100" s="3">
        <f t="shared" si="1"/>
        <v>142759</v>
      </c>
      <c r="E100" s="1"/>
      <c r="F100" s="34">
        <v>2990</v>
      </c>
      <c r="G100" s="35">
        <f>F100+G99</f>
        <v>113367</v>
      </c>
      <c r="H100" s="6">
        <f>F100/B100</f>
        <v>0.76411960132890366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5">
        <v>43992</v>
      </c>
      <c r="B101" s="3">
        <v>5737</v>
      </c>
      <c r="C101" s="3">
        <f t="shared" si="1"/>
        <v>148496</v>
      </c>
      <c r="E101" s="1"/>
      <c r="F101" s="34">
        <v>4620</v>
      </c>
      <c r="G101" s="35">
        <f>F101+G100</f>
        <v>117987</v>
      </c>
      <c r="H101" s="6">
        <f>F101/B101</f>
        <v>0.80529893672651209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5">
        <v>43993</v>
      </c>
      <c r="B102" s="3">
        <v>5596</v>
      </c>
      <c r="C102" s="3">
        <f t="shared" si="1"/>
        <v>154092</v>
      </c>
      <c r="E102" s="1"/>
      <c r="F102" s="34">
        <v>4389</v>
      </c>
      <c r="G102" s="35">
        <f>F102+G101</f>
        <v>122376</v>
      </c>
      <c r="H102" s="6">
        <f>F102/B102</f>
        <v>0.78431022158684771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5">
        <v>43994</v>
      </c>
      <c r="B103" s="3">
        <v>6754</v>
      </c>
      <c r="C103" s="3">
        <f t="shared" si="1"/>
        <v>160846</v>
      </c>
      <c r="E103" s="1"/>
      <c r="F103" s="34">
        <v>5559</v>
      </c>
      <c r="G103" s="35">
        <f>F103+G102</f>
        <v>127935</v>
      </c>
      <c r="H103" s="6">
        <f>F103/B103</f>
        <v>0.82306781166716025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5">
        <v>43995</v>
      </c>
      <c r="B104" s="10">
        <v>6509</v>
      </c>
      <c r="C104" s="3">
        <f t="shared" si="1"/>
        <v>167355</v>
      </c>
      <c r="E104" s="1"/>
      <c r="F104" s="34">
        <v>5057</v>
      </c>
      <c r="G104" s="35">
        <f>F104+G103</f>
        <v>132992</v>
      </c>
      <c r="H104" s="6">
        <f>F104/B104</f>
        <v>0.77692425871869719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5">
        <v>43996</v>
      </c>
      <c r="B105" s="3">
        <v>6938</v>
      </c>
      <c r="C105" s="3">
        <f t="shared" si="1"/>
        <v>174293</v>
      </c>
      <c r="E105" s="1"/>
      <c r="F105" s="34">
        <v>5647</v>
      </c>
      <c r="G105" s="35">
        <f>F105+G104</f>
        <v>138639</v>
      </c>
      <c r="H105" s="6">
        <f>F105/B105</f>
        <v>0.81392332084174113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5">
        <v>43997</v>
      </c>
      <c r="B106" s="3">
        <v>5143</v>
      </c>
      <c r="C106" s="3">
        <f t="shared" si="1"/>
        <v>179436</v>
      </c>
      <c r="E106" s="1"/>
      <c r="F106" s="34">
        <v>3882</v>
      </c>
      <c r="G106" s="35">
        <f>F106+G105</f>
        <v>142521</v>
      </c>
      <c r="H106" s="6">
        <f>F106/B106</f>
        <v>0.75481236632315774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5">
        <v>43998</v>
      </c>
      <c r="B107" s="3">
        <v>5013</v>
      </c>
      <c r="C107" s="3">
        <f t="shared" si="1"/>
        <v>184449</v>
      </c>
      <c r="E107" s="1"/>
      <c r="F107" s="34">
        <v>4022</v>
      </c>
      <c r="G107" s="35">
        <f>F107+G106</f>
        <v>146543</v>
      </c>
      <c r="H107" s="6">
        <f>F107/B107</f>
        <v>0.80231398364252937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5">
        <v>43999</v>
      </c>
      <c r="B108" s="3">
        <v>4757</v>
      </c>
      <c r="C108" s="3">
        <f t="shared" si="1"/>
        <v>189206</v>
      </c>
      <c r="E108" s="1"/>
      <c r="F108" s="34">
        <v>3539</v>
      </c>
      <c r="G108" s="35">
        <f>F108+G107</f>
        <v>150082</v>
      </c>
      <c r="H108" s="6">
        <f>F108/B108</f>
        <v>0.74395627496321215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5">
        <v>44000</v>
      </c>
      <c r="B109" s="3">
        <v>4475</v>
      </c>
      <c r="C109" s="3">
        <f t="shared" si="1"/>
        <v>193681</v>
      </c>
      <c r="E109" s="1"/>
      <c r="F109" s="34">
        <v>3021</v>
      </c>
      <c r="G109" s="35">
        <f>F109+G108</f>
        <v>153103</v>
      </c>
      <c r="H109" s="6">
        <f>F109/B109</f>
        <v>0.67508379888268155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5">
        <v>44001</v>
      </c>
      <c r="B110" s="3">
        <v>6290</v>
      </c>
      <c r="C110" s="3">
        <f t="shared" si="1"/>
        <v>199971</v>
      </c>
      <c r="E110" s="1"/>
      <c r="F110" s="34">
        <v>4421</v>
      </c>
      <c r="G110" s="35">
        <f>F110+G109</f>
        <v>157524</v>
      </c>
      <c r="H110" s="6">
        <f>F110/B110</f>
        <v>0.70286168521462644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5">
        <v>44002</v>
      </c>
      <c r="B111" s="3">
        <v>5355</v>
      </c>
      <c r="C111" s="3">
        <f t="shared" si="1"/>
        <v>205326</v>
      </c>
      <c r="E111" s="1"/>
      <c r="F111" s="34">
        <v>3603</v>
      </c>
      <c r="G111" s="35">
        <f>F111+G110</f>
        <v>161127</v>
      </c>
      <c r="H111" s="6">
        <f>F111/B111</f>
        <v>0.67282913165266112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5">
        <v>44003</v>
      </c>
      <c r="B112" s="3">
        <v>5607</v>
      </c>
      <c r="C112" s="3">
        <f t="shared" si="1"/>
        <v>210933</v>
      </c>
      <c r="E112" s="1"/>
      <c r="F112" s="34">
        <v>3789</v>
      </c>
      <c r="G112" s="35">
        <f>F112+G111</f>
        <v>164916</v>
      </c>
      <c r="H112" s="6">
        <f>F112/B112</f>
        <v>0.6757624398073836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5">
        <v>44004</v>
      </c>
      <c r="B113" s="3">
        <v>4608</v>
      </c>
      <c r="C113" s="3">
        <f t="shared" si="1"/>
        <v>215541</v>
      </c>
      <c r="E113" s="1"/>
      <c r="F113" s="34">
        <v>3026</v>
      </c>
      <c r="G113" s="35">
        <f>F113+G112</f>
        <v>167942</v>
      </c>
      <c r="H113" s="6">
        <f>F113/B113</f>
        <v>0.65668402777777779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5">
        <v>44005</v>
      </c>
      <c r="B114" s="3">
        <v>3804</v>
      </c>
      <c r="C114" s="3">
        <f t="shared" si="1"/>
        <v>219345</v>
      </c>
      <c r="E114" s="1"/>
      <c r="F114" s="34">
        <v>2469</v>
      </c>
      <c r="G114" s="35">
        <f>F114+G113</f>
        <v>170411</v>
      </c>
      <c r="H114" s="6">
        <f>F114/B114</f>
        <v>0.64905362776025233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5">
        <v>44006</v>
      </c>
      <c r="B115" s="3">
        <v>3649</v>
      </c>
      <c r="C115" s="3">
        <f t="shared" si="1"/>
        <v>222994</v>
      </c>
      <c r="E115" s="1"/>
      <c r="F115" s="34">
        <v>2350</v>
      </c>
      <c r="G115" s="35">
        <f>F115+G114</f>
        <v>172761</v>
      </c>
      <c r="H115" s="6">
        <f>F115/B115</f>
        <v>0.64401205809810902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5">
        <v>44007</v>
      </c>
      <c r="B116" s="3">
        <v>4648</v>
      </c>
      <c r="C116" s="3">
        <f t="shared" si="1"/>
        <v>227642</v>
      </c>
      <c r="E116" s="1"/>
      <c r="F116" s="34">
        <v>3035</v>
      </c>
      <c r="G116" s="35">
        <f>F116+G115</f>
        <v>175796</v>
      </c>
      <c r="H116" s="6">
        <f>F116/B116</f>
        <v>0.6529690189328744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5">
        <v>44008</v>
      </c>
      <c r="B117" s="3">
        <v>4296</v>
      </c>
      <c r="C117" s="3">
        <f t="shared" si="1"/>
        <v>231938</v>
      </c>
      <c r="E117" s="1"/>
      <c r="F117" s="34">
        <v>2616</v>
      </c>
      <c r="G117" s="35">
        <f>F117+G116</f>
        <v>178412</v>
      </c>
      <c r="H117" s="6">
        <f>F117/B117</f>
        <v>0.60893854748603349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5">
        <v>44009</v>
      </c>
      <c r="B118" s="3">
        <v>4406</v>
      </c>
      <c r="C118" s="3">
        <f t="shared" si="1"/>
        <v>236344</v>
      </c>
      <c r="E118" s="1"/>
      <c r="F118" s="34">
        <v>2957</v>
      </c>
      <c r="G118" s="35">
        <f>F118+G117</f>
        <v>181369</v>
      </c>
      <c r="H118" s="6">
        <f>F118/B118</f>
        <v>0.67113027689514304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5">
        <v>44010</v>
      </c>
      <c r="B119" s="3">
        <v>4216</v>
      </c>
      <c r="C119" s="3">
        <f t="shared" si="1"/>
        <v>240560</v>
      </c>
      <c r="E119" s="1"/>
      <c r="F119" s="34">
        <v>2569</v>
      </c>
      <c r="G119" s="35">
        <f>F119+G118</f>
        <v>183938</v>
      </c>
      <c r="H119" s="6">
        <f>F119/B119</f>
        <v>0.60934535104364329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5">
        <v>44011</v>
      </c>
      <c r="B120" s="3">
        <v>4017</v>
      </c>
      <c r="C120" s="3">
        <f t="shared" si="1"/>
        <v>244577</v>
      </c>
      <c r="E120" s="1"/>
      <c r="F120" s="34">
        <v>2508</v>
      </c>
      <c r="G120" s="35">
        <f>F120+G119</f>
        <v>186446</v>
      </c>
      <c r="H120" s="6">
        <f>F120/B120</f>
        <v>0.62434652725914863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5">
        <v>44012</v>
      </c>
      <c r="B121" s="3">
        <v>3394</v>
      </c>
      <c r="C121" s="3">
        <f t="shared" si="1"/>
        <v>247971</v>
      </c>
      <c r="E121" s="1"/>
      <c r="F121" s="34">
        <v>2255</v>
      </c>
      <c r="G121" s="35">
        <f>F121+G120</f>
        <v>188701</v>
      </c>
      <c r="H121" s="6">
        <f>F121/B121</f>
        <v>0.66440777843252796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5">
        <v>44013</v>
      </c>
      <c r="B122" s="11">
        <v>2650</v>
      </c>
      <c r="C122" s="3">
        <f t="shared" si="1"/>
        <v>250621</v>
      </c>
      <c r="E122" s="1"/>
      <c r="F122" s="34">
        <v>1316</v>
      </c>
      <c r="G122" s="35">
        <f>F122+G121</f>
        <v>190017</v>
      </c>
      <c r="H122" s="6">
        <f>F122/B122</f>
        <v>0.49660377358490565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5">
        <v>44014</v>
      </c>
      <c r="B123" s="11">
        <v>2498</v>
      </c>
      <c r="C123" s="3">
        <f t="shared" si="1"/>
        <v>253119</v>
      </c>
      <c r="E123" s="1"/>
      <c r="F123" s="34">
        <v>1353</v>
      </c>
      <c r="G123" s="35">
        <f>F123+G122</f>
        <v>191370</v>
      </c>
      <c r="H123" s="6">
        <f>F123/B123</f>
        <v>0.54163330664531628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5">
        <v>44015</v>
      </c>
      <c r="B124" s="11">
        <v>3548</v>
      </c>
      <c r="C124" s="3">
        <f t="shared" si="1"/>
        <v>256667</v>
      </c>
      <c r="E124" s="1"/>
      <c r="F124" s="34">
        <v>2072</v>
      </c>
      <c r="G124" s="35">
        <f>F124+G123</f>
        <v>193442</v>
      </c>
      <c r="H124" s="6">
        <f>F124/B124</f>
        <v>0.58399098083427281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5">
        <v>44016</v>
      </c>
      <c r="B125" s="11">
        <v>3758</v>
      </c>
      <c r="C125" s="3">
        <f t="shared" si="1"/>
        <v>260425</v>
      </c>
      <c r="E125" s="1"/>
      <c r="F125" s="34">
        <v>2236</v>
      </c>
      <c r="G125" s="35">
        <f>F125+G124</f>
        <v>195678</v>
      </c>
      <c r="H125" s="6">
        <f>F125/B125</f>
        <v>0.59499733901011176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5">
        <v>44017</v>
      </c>
      <c r="B126" s="11">
        <v>3685</v>
      </c>
      <c r="C126" s="3">
        <f t="shared" si="1"/>
        <v>264110</v>
      </c>
      <c r="E126" s="1"/>
      <c r="F126" s="34">
        <v>2080</v>
      </c>
      <c r="G126" s="35">
        <f>F126+G125</f>
        <v>197758</v>
      </c>
      <c r="H126" s="6">
        <f>F126/B126</f>
        <v>0.56445047489823608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5">
        <v>44018</v>
      </c>
      <c r="B127" s="11">
        <v>3025</v>
      </c>
      <c r="C127" s="3">
        <f t="shared" si="1"/>
        <v>267135</v>
      </c>
      <c r="E127" s="1"/>
      <c r="F127" s="34">
        <v>1648</v>
      </c>
      <c r="G127" s="35">
        <f>F127+G126</f>
        <v>199406</v>
      </c>
      <c r="H127" s="6">
        <f>F127/B127</f>
        <v>0.54479338842975211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5">
        <v>44019</v>
      </c>
      <c r="B128" s="11">
        <v>2462</v>
      </c>
      <c r="C128" s="3">
        <f t="shared" si="1"/>
        <v>269597</v>
      </c>
      <c r="E128" s="1"/>
      <c r="F128" s="34">
        <v>1315</v>
      </c>
      <c r="G128" s="35">
        <f>F128+G127</f>
        <v>200721</v>
      </c>
      <c r="H128" s="6">
        <f>F128/B128</f>
        <v>0.53411860276198209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5">
        <v>44020</v>
      </c>
      <c r="B129" s="11">
        <v>2064</v>
      </c>
      <c r="C129" s="3">
        <f t="shared" si="1"/>
        <v>271661</v>
      </c>
      <c r="E129" s="1"/>
      <c r="F129" s="34">
        <v>987</v>
      </c>
      <c r="G129" s="35">
        <f>F129+G128</f>
        <v>201708</v>
      </c>
      <c r="H129" s="6">
        <f>F129/B129</f>
        <v>0.47819767441860467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5">
        <v>44021</v>
      </c>
      <c r="B130" s="13">
        <v>3133</v>
      </c>
      <c r="C130" s="3">
        <f t="shared" si="1"/>
        <v>274794</v>
      </c>
      <c r="E130" s="1"/>
      <c r="F130" s="34">
        <v>1687</v>
      </c>
      <c r="G130" s="35">
        <f>F130+G129</f>
        <v>203395</v>
      </c>
      <c r="H130" s="6">
        <f>F130/B130</f>
        <v>0.53846153846153844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5">
        <v>44022</v>
      </c>
      <c r="B131" s="3">
        <v>3058</v>
      </c>
      <c r="C131" s="3">
        <f t="shared" si="1"/>
        <v>277852</v>
      </c>
      <c r="E131" s="1"/>
      <c r="F131" s="34">
        <v>1525</v>
      </c>
      <c r="G131" s="35">
        <f>F131+G130</f>
        <v>204920</v>
      </c>
      <c r="H131" s="6">
        <f>F131/B131</f>
        <v>0.49869195552648787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5">
        <v>44023</v>
      </c>
      <c r="B132" s="3">
        <v>2755</v>
      </c>
      <c r="C132" s="3">
        <f t="shared" si="1"/>
        <v>280607</v>
      </c>
      <c r="E132" s="12"/>
      <c r="F132" s="34">
        <v>1329</v>
      </c>
      <c r="G132" s="35">
        <f>F132+G131</f>
        <v>206249</v>
      </c>
      <c r="H132" s="6">
        <f>F132/B132</f>
        <v>0.48239564428312159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5">
        <v>44024</v>
      </c>
      <c r="B133" s="11">
        <v>3012</v>
      </c>
      <c r="C133" s="3">
        <f t="shared" si="1"/>
        <v>283619</v>
      </c>
      <c r="E133" s="1"/>
      <c r="F133" s="34">
        <v>1661</v>
      </c>
      <c r="G133" s="35">
        <f>F133+G132</f>
        <v>207910</v>
      </c>
      <c r="H133" s="6">
        <f>F133/B133</f>
        <v>0.55146082337317393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5">
        <v>44025</v>
      </c>
      <c r="B134" s="14">
        <v>2616</v>
      </c>
      <c r="C134" s="3">
        <f t="shared" si="1"/>
        <v>286235</v>
      </c>
      <c r="E134" s="1"/>
      <c r="F134" s="34">
        <v>1431</v>
      </c>
      <c r="G134" s="35">
        <f>F134+G133</f>
        <v>209341</v>
      </c>
      <c r="H134" s="6">
        <f>F134/B134</f>
        <v>0.54701834862385323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5">
        <v>44026</v>
      </c>
      <c r="B135" s="14">
        <v>1836</v>
      </c>
      <c r="C135" s="3">
        <f t="shared" si="1"/>
        <v>288071</v>
      </c>
      <c r="E135" s="1"/>
      <c r="F135" s="34">
        <v>864</v>
      </c>
      <c r="G135" s="35">
        <f>F135+G134</f>
        <v>210205</v>
      </c>
      <c r="H135" s="6">
        <f>F135/B135</f>
        <v>0.47058823529411764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5">
        <v>44027</v>
      </c>
      <c r="B136" s="14">
        <v>1712</v>
      </c>
      <c r="C136" s="3">
        <f t="shared" si="1"/>
        <v>289783</v>
      </c>
      <c r="E136" s="1"/>
      <c r="F136" s="34">
        <v>690</v>
      </c>
      <c r="G136" s="35">
        <f>F136+G135</f>
        <v>210895</v>
      </c>
      <c r="H136" s="6">
        <f>F136/B136</f>
        <v>0.4030373831775701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5">
        <v>44028</v>
      </c>
      <c r="B137" s="14">
        <v>2475</v>
      </c>
      <c r="C137" s="3">
        <f t="shared" si="1"/>
        <v>292258</v>
      </c>
      <c r="E137" s="1"/>
      <c r="F137" s="34">
        <v>1193</v>
      </c>
      <c r="G137" s="35">
        <f>F137+G136</f>
        <v>212088</v>
      </c>
      <c r="H137" s="6">
        <f>F137/B137</f>
        <v>0.48202020202020202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5">
        <v>44029</v>
      </c>
      <c r="B138" s="14">
        <v>2840</v>
      </c>
      <c r="C138" s="3">
        <f t="shared" si="1"/>
        <v>295098</v>
      </c>
      <c r="E138" s="1"/>
      <c r="F138" s="34">
        <v>1501</v>
      </c>
      <c r="G138" s="35">
        <f>F138+G137</f>
        <v>213589</v>
      </c>
      <c r="H138" s="6">
        <f>F138/B138</f>
        <v>0.5285211267605634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5">
        <v>44030</v>
      </c>
      <c r="B139" s="14">
        <v>2185</v>
      </c>
      <c r="C139" s="3">
        <f t="shared" si="1"/>
        <v>297283</v>
      </c>
      <c r="E139" s="1"/>
      <c r="F139" s="34">
        <v>1086</v>
      </c>
      <c r="G139" s="35">
        <f>F139+G138</f>
        <v>214675</v>
      </c>
      <c r="H139" s="6">
        <f>F139/B139</f>
        <v>0.49702517162471394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5">
        <v>44031</v>
      </c>
      <c r="B140" s="14">
        <v>2082</v>
      </c>
      <c r="C140" s="3">
        <f t="shared" si="1"/>
        <v>299365</v>
      </c>
      <c r="E140" s="1"/>
      <c r="F140" s="34">
        <v>828</v>
      </c>
      <c r="G140" s="35">
        <f>F140+G139</f>
        <v>215503</v>
      </c>
      <c r="H140" s="6">
        <f>F140/B140</f>
        <v>0.39769452449567722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5">
        <v>44032</v>
      </c>
      <c r="B141" s="14">
        <v>2099</v>
      </c>
      <c r="C141" s="3">
        <f t="shared" si="1"/>
        <v>301464</v>
      </c>
      <c r="E141" s="1"/>
      <c r="F141" s="34">
        <v>965</v>
      </c>
      <c r="G141" s="35">
        <f>F141+G140</f>
        <v>216468</v>
      </c>
      <c r="H141" s="6">
        <f>F141/B141</f>
        <v>0.45974273463554072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5">
        <v>44033</v>
      </c>
      <c r="B142" s="14">
        <v>1636</v>
      </c>
      <c r="C142" s="3">
        <f t="shared" si="1"/>
        <v>303100</v>
      </c>
      <c r="E142" s="1"/>
      <c r="F142" s="34">
        <v>685</v>
      </c>
      <c r="G142" s="35">
        <f>F142+G141</f>
        <v>217153</v>
      </c>
      <c r="H142" s="6">
        <f>F142/B142</f>
        <v>0.4187041564792176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5">
        <v>44034</v>
      </c>
      <c r="B143" s="14">
        <v>1741</v>
      </c>
      <c r="C143" s="3">
        <f t="shared" si="1"/>
        <v>304841</v>
      </c>
      <c r="E143" s="1"/>
      <c r="F143" s="34">
        <v>714</v>
      </c>
      <c r="G143" s="35">
        <f>F143+G142</f>
        <v>217867</v>
      </c>
      <c r="H143" s="6">
        <f>F143/B143</f>
        <v>0.41010913268236643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5">
        <v>44035</v>
      </c>
      <c r="B144" s="14">
        <v>2371</v>
      </c>
      <c r="C144" s="3">
        <f t="shared" si="1"/>
        <v>307212</v>
      </c>
      <c r="E144" s="1"/>
      <c r="F144" s="34">
        <v>1013</v>
      </c>
      <c r="G144" s="35">
        <f>F144+G143</f>
        <v>218880</v>
      </c>
      <c r="H144" s="6">
        <f>F144/B144</f>
        <v>0.42724588781105016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5">
        <v>44036</v>
      </c>
      <c r="B145" s="14">
        <v>2545</v>
      </c>
      <c r="C145" s="3">
        <f t="shared" si="1"/>
        <v>309757</v>
      </c>
      <c r="E145" s="1"/>
      <c r="F145" s="34">
        <v>1066</v>
      </c>
      <c r="G145" s="35">
        <f>F145+G144</f>
        <v>219946</v>
      </c>
      <c r="H145" s="6">
        <f>F145/B145</f>
        <v>0.41886051080550096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5">
        <v>44037</v>
      </c>
      <c r="B146" s="14">
        <v>2287</v>
      </c>
      <c r="C146" s="3">
        <f t="shared" si="1"/>
        <v>312044</v>
      </c>
      <c r="E146" s="1"/>
      <c r="F146" s="34">
        <v>886</v>
      </c>
      <c r="G146" s="35">
        <f>F146+G145</f>
        <v>220832</v>
      </c>
      <c r="H146" s="6">
        <f>F146/B146</f>
        <v>0.3874070835155225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5">
        <v>44038</v>
      </c>
      <c r="B147" s="14">
        <v>2198</v>
      </c>
      <c r="C147" s="3">
        <f t="shared" si="1"/>
        <v>314242</v>
      </c>
      <c r="E147" s="1"/>
      <c r="F147" s="34">
        <v>802</v>
      </c>
      <c r="G147" s="35">
        <f>F147+G146</f>
        <v>221634</v>
      </c>
      <c r="H147" s="6">
        <f>F147/B147</f>
        <v>0.36487716105550499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5">
        <v>44039</v>
      </c>
      <c r="B148" s="14">
        <v>2133</v>
      </c>
      <c r="C148" s="3">
        <f t="shared" si="1"/>
        <v>316375</v>
      </c>
      <c r="E148" s="1"/>
      <c r="F148" s="34">
        <v>912</v>
      </c>
      <c r="G148" s="35">
        <f>F148+G147</f>
        <v>222546</v>
      </c>
      <c r="H148" s="6">
        <f>F148/B148</f>
        <v>0.42756680731364277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5">
        <v>44040</v>
      </c>
      <c r="B149" s="14">
        <v>1876</v>
      </c>
      <c r="C149" s="3">
        <f t="shared" si="1"/>
        <v>318251</v>
      </c>
      <c r="E149" s="1"/>
      <c r="F149" s="34">
        <v>658</v>
      </c>
      <c r="G149" s="35">
        <f>F149+G148</f>
        <v>223204</v>
      </c>
      <c r="H149" s="6">
        <f>F149/B149</f>
        <v>0.35074626865671643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5">
        <v>44041</v>
      </c>
      <c r="B150" s="14">
        <v>1773</v>
      </c>
      <c r="C150" s="3">
        <f t="shared" si="1"/>
        <v>320024</v>
      </c>
      <c r="E150" s="1"/>
      <c r="F150" s="34">
        <v>661</v>
      </c>
      <c r="G150" s="35">
        <f>F150+G149</f>
        <v>223865</v>
      </c>
      <c r="H150" s="6">
        <f>F150/B150</f>
        <v>0.3728144388042865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5">
        <v>44042</v>
      </c>
      <c r="B151" s="14">
        <v>1948</v>
      </c>
      <c r="C151" s="3">
        <f t="shared" si="1"/>
        <v>321972</v>
      </c>
      <c r="E151" s="1"/>
      <c r="F151" s="34">
        <v>684</v>
      </c>
      <c r="G151" s="35">
        <f>F151+G150</f>
        <v>224549</v>
      </c>
      <c r="H151" s="6">
        <f>F151/B151</f>
        <v>0.35112936344969198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5">
        <v>44043</v>
      </c>
      <c r="B152" s="14">
        <v>2123</v>
      </c>
      <c r="C152" s="3">
        <f t="shared" si="1"/>
        <v>324095</v>
      </c>
      <c r="E152" s="1"/>
      <c r="F152" s="34">
        <v>825</v>
      </c>
      <c r="G152" s="35">
        <f>F152+G151</f>
        <v>225374</v>
      </c>
      <c r="H152" s="6">
        <f>F152/B152</f>
        <v>0.38860103626943004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5">
        <v>44044</v>
      </c>
      <c r="B153" s="14">
        <v>1979</v>
      </c>
      <c r="C153" s="3">
        <f t="shared" si="1"/>
        <v>326074</v>
      </c>
      <c r="E153" s="1"/>
      <c r="F153" s="34">
        <v>771</v>
      </c>
      <c r="G153" s="35">
        <f>F153+G152</f>
        <v>226145</v>
      </c>
      <c r="H153" s="6">
        <f>F153/B153</f>
        <v>0.38959070237493681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5">
        <v>44045</v>
      </c>
      <c r="B154" s="14">
        <v>2081</v>
      </c>
      <c r="C154" s="3">
        <f t="shared" si="1"/>
        <v>328155</v>
      </c>
      <c r="E154" s="1"/>
      <c r="F154" s="34">
        <v>773</v>
      </c>
      <c r="G154" s="35">
        <f>F154+G153</f>
        <v>226918</v>
      </c>
      <c r="H154" s="6">
        <f>F154/B154</f>
        <v>0.371456030754445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5">
        <v>44046</v>
      </c>
      <c r="B155" s="14">
        <v>1762</v>
      </c>
      <c r="C155" s="3">
        <f t="shared" si="1"/>
        <v>329917</v>
      </c>
      <c r="E155" s="1"/>
      <c r="F155" s="2">
        <v>687</v>
      </c>
      <c r="G155" s="1">
        <f>F155+G154</f>
        <v>227605</v>
      </c>
      <c r="H155" s="6">
        <f>F155/B155</f>
        <v>0.38989784335981836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5">
        <v>44047</v>
      </c>
      <c r="B156" s="14">
        <v>1462</v>
      </c>
      <c r="C156" s="3">
        <f t="shared" si="1"/>
        <v>331379</v>
      </c>
      <c r="E156" s="1"/>
      <c r="F156" s="2">
        <v>497</v>
      </c>
      <c r="G156" s="1">
        <f>F156+G155</f>
        <v>228102</v>
      </c>
      <c r="H156" s="6">
        <f>F156/B156</f>
        <v>0.33994528043775651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5">
        <v>44048</v>
      </c>
      <c r="B157" s="14">
        <v>1781</v>
      </c>
      <c r="C157" s="3">
        <f t="shared" si="1"/>
        <v>333160</v>
      </c>
      <c r="E157" s="1"/>
      <c r="F157" s="2">
        <v>664</v>
      </c>
      <c r="G157" s="1">
        <f>F157+G156</f>
        <v>228766</v>
      </c>
      <c r="H157" s="6">
        <f>F157/B157</f>
        <v>0.37282425603593489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5">
        <v>44049</v>
      </c>
      <c r="B158" s="43">
        <v>1947</v>
      </c>
      <c r="C158" s="3">
        <f t="shared" si="1"/>
        <v>335107</v>
      </c>
      <c r="E158" s="1"/>
      <c r="F158" s="2">
        <v>702</v>
      </c>
      <c r="G158" s="1">
        <f>F158+G157</f>
        <v>229468</v>
      </c>
      <c r="H158" s="6">
        <f>F158/B158</f>
        <v>0.36055469953775038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41">
        <v>44050</v>
      </c>
      <c r="B159" s="44">
        <v>1947</v>
      </c>
      <c r="C159" s="42">
        <f t="shared" si="1"/>
        <v>337054</v>
      </c>
      <c r="E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41">
        <v>44051</v>
      </c>
      <c r="B160" s="44">
        <v>2201</v>
      </c>
      <c r="C160" s="42">
        <f t="shared" si="1"/>
        <v>339255</v>
      </c>
      <c r="E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E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E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E163" s="1"/>
      <c r="F163" s="1"/>
      <c r="G163" s="1"/>
      <c r="H163" s="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N1000"/>
  <sheetViews>
    <sheetView workbookViewId="0"/>
  </sheetViews>
  <sheetFormatPr baseColWidth="10" defaultColWidth="12.625" defaultRowHeight="15" customHeight="1" x14ac:dyDescent="0.2"/>
  <cols>
    <col min="1" max="26" width="9.375" customWidth="1"/>
  </cols>
  <sheetData>
    <row r="2" spans="1:14" x14ac:dyDescent="0.25">
      <c r="C2" s="39" t="s">
        <v>50</v>
      </c>
      <c r="D2" s="38"/>
      <c r="E2" s="38"/>
      <c r="F2" s="38"/>
      <c r="G2" s="38"/>
      <c r="H2" s="38"/>
    </row>
    <row r="3" spans="1:14" x14ac:dyDescent="0.25">
      <c r="L3" s="40" t="s">
        <v>46</v>
      </c>
      <c r="M3" s="36"/>
      <c r="N3" s="37"/>
    </row>
    <row r="4" spans="1:14" x14ac:dyDescent="0.25">
      <c r="A4" s="26"/>
      <c r="B4" s="40" t="s">
        <v>36</v>
      </c>
      <c r="C4" s="36"/>
      <c r="D4" s="37"/>
      <c r="E4" s="40" t="s">
        <v>37</v>
      </c>
      <c r="F4" s="36"/>
      <c r="G4" s="37"/>
      <c r="H4" s="40" t="s">
        <v>38</v>
      </c>
      <c r="I4" s="36"/>
      <c r="J4" s="37"/>
      <c r="L4" s="3" t="s">
        <v>36</v>
      </c>
      <c r="M4" s="3" t="s">
        <v>37</v>
      </c>
      <c r="N4" s="3" t="s">
        <v>38</v>
      </c>
    </row>
    <row r="5" spans="1:14" x14ac:dyDescent="0.25">
      <c r="A5" s="3" t="s">
        <v>40</v>
      </c>
      <c r="B5" s="3" t="s">
        <v>41</v>
      </c>
      <c r="C5" s="3" t="s">
        <v>42</v>
      </c>
      <c r="D5" s="3" t="s">
        <v>43</v>
      </c>
      <c r="E5" s="3" t="s">
        <v>41</v>
      </c>
      <c r="F5" s="3" t="s">
        <v>42</v>
      </c>
      <c r="G5" s="3" t="s">
        <v>43</v>
      </c>
      <c r="H5" s="3" t="s">
        <v>41</v>
      </c>
      <c r="I5" s="3" t="s">
        <v>42</v>
      </c>
      <c r="J5" s="3" t="s">
        <v>43</v>
      </c>
      <c r="L5" s="3" t="s">
        <v>42</v>
      </c>
      <c r="M5" s="3" t="s">
        <v>42</v>
      </c>
      <c r="N5" s="3" t="s">
        <v>42</v>
      </c>
    </row>
    <row r="6" spans="1:14" x14ac:dyDescent="0.25">
      <c r="A6" s="3" t="s">
        <v>12</v>
      </c>
      <c r="B6" s="3">
        <v>277</v>
      </c>
      <c r="C6" s="32">
        <f t="shared" ref="C6:C22" si="0">B6/B$23</f>
        <v>2.0287095356672037E-2</v>
      </c>
      <c r="D6" s="29">
        <f>100000*B6/'Edad 02-04'!L6</f>
        <v>45.793063583815041</v>
      </c>
      <c r="E6" s="3">
        <v>275</v>
      </c>
      <c r="F6" s="32">
        <f t="shared" ref="F6:F22" si="1">E6/E$23</f>
        <v>2.2361359570661897E-2</v>
      </c>
      <c r="G6" s="29">
        <f>100000*E6/'Edad 02-04'!M6</f>
        <v>47.666666666666671</v>
      </c>
      <c r="H6" s="3">
        <f t="shared" ref="H6:H22" si="2">B6+E6</f>
        <v>552</v>
      </c>
      <c r="I6" s="32">
        <f t="shared" ref="I6:I22" si="3">H6/H$23</f>
        <v>2.1270036991368681E-2</v>
      </c>
      <c r="J6" s="29">
        <f>100000*H6/'Edad 02-04'!N6</f>
        <v>46.707692307692312</v>
      </c>
      <c r="L6" s="32">
        <f>'Edad 07-05'!B6/'Edad 30-04'!B6-1</f>
        <v>0.76433121019108285</v>
      </c>
      <c r="M6" s="32">
        <f>E6/'Edad 30-04'!E6-1</f>
        <v>0.76282051282051277</v>
      </c>
      <c r="N6" s="32">
        <f>H6/'Edad 30-04'!H6-1</f>
        <v>0.76357827476038342</v>
      </c>
    </row>
    <row r="7" spans="1:14" x14ac:dyDescent="0.25">
      <c r="A7" s="24" t="s">
        <v>13</v>
      </c>
      <c r="B7" s="3">
        <v>194</v>
      </c>
      <c r="C7" s="32">
        <f t="shared" si="0"/>
        <v>1.4208290610810019E-2</v>
      </c>
      <c r="D7" s="29">
        <f>100000*B7/'Edad 02-04'!L7</f>
        <v>31.246498599439775</v>
      </c>
      <c r="E7" s="3">
        <v>194</v>
      </c>
      <c r="F7" s="32">
        <f t="shared" si="1"/>
        <v>1.5774922751666937E-2</v>
      </c>
      <c r="G7" s="29">
        <f>100000*E7/'Edad 02-04'!M7</f>
        <v>30.3125</v>
      </c>
      <c r="H7" s="3">
        <f t="shared" si="2"/>
        <v>388</v>
      </c>
      <c r="I7" s="32">
        <f t="shared" si="3"/>
        <v>1.4950678175092479E-2</v>
      </c>
      <c r="J7" s="29">
        <f>100000*H7/'Edad 02-04'!N7</f>
        <v>30.772413793103446</v>
      </c>
      <c r="L7" s="32">
        <f>'Edad 07-05'!B7/'Edad 30-04'!B7-1</f>
        <v>0.68695652173913047</v>
      </c>
      <c r="M7" s="32">
        <f>E7/'Edad 30-04'!E7-1</f>
        <v>0.5772357723577235</v>
      </c>
      <c r="N7" s="32">
        <f>H7/'Edad 30-04'!H7-1</f>
        <v>0.63025210084033612</v>
      </c>
    </row>
    <row r="8" spans="1:14" x14ac:dyDescent="0.25">
      <c r="A8" s="3" t="s">
        <v>14</v>
      </c>
      <c r="B8" s="3">
        <v>247</v>
      </c>
      <c r="C8" s="32">
        <f t="shared" si="0"/>
        <v>1.8089937014794201E-2</v>
      </c>
      <c r="D8" s="29">
        <f>100000*B8/'Edad 02-04'!L8</f>
        <v>37.643478260869564</v>
      </c>
      <c r="E8" s="3">
        <v>255</v>
      </c>
      <c r="F8" s="32">
        <f t="shared" si="1"/>
        <v>2.0735078874613757E-2</v>
      </c>
      <c r="G8" s="29">
        <f>100000*E8/'Edad 02-04'!M8</f>
        <v>41.021739130434788</v>
      </c>
      <c r="H8" s="3">
        <f t="shared" si="2"/>
        <v>502</v>
      </c>
      <c r="I8" s="32">
        <f t="shared" si="3"/>
        <v>1.9343403205918618E-2</v>
      </c>
      <c r="J8" s="29">
        <f>100000*H8/'Edad 02-04'!N8</f>
        <v>39.286956521739128</v>
      </c>
      <c r="L8" s="32">
        <f>'Edad 07-05'!B8/'Edad 30-04'!B8-1</f>
        <v>0.55345911949685545</v>
      </c>
      <c r="M8" s="32">
        <f>E8/'Edad 30-04'!E8-1</f>
        <v>0.64516129032258074</v>
      </c>
      <c r="N8" s="32">
        <f>H8/'Edad 30-04'!H8-1</f>
        <v>0.59872611464968162</v>
      </c>
    </row>
    <row r="9" spans="1:14" x14ac:dyDescent="0.25">
      <c r="A9" s="3" t="s">
        <v>15</v>
      </c>
      <c r="B9" s="3">
        <v>370</v>
      </c>
      <c r="C9" s="32">
        <f t="shared" si="0"/>
        <v>2.7098286216493336E-2</v>
      </c>
      <c r="D9" s="29">
        <f>100000*B9/'Edad 02-04'!L9</f>
        <v>57.841191066997524</v>
      </c>
      <c r="E9" s="3">
        <v>432</v>
      </c>
      <c r="F9" s="32">
        <f t="shared" si="1"/>
        <v>3.5127663034639781E-2</v>
      </c>
      <c r="G9" s="29">
        <f>100000*E9/'Edad 02-04'!M9</f>
        <v>69.428571428571431</v>
      </c>
      <c r="H9" s="3">
        <f t="shared" si="2"/>
        <v>802</v>
      </c>
      <c r="I9" s="32">
        <f t="shared" si="3"/>
        <v>3.0903205918618989E-2</v>
      </c>
      <c r="J9" s="29">
        <f>100000*H9/'Edad 02-04'!N9</f>
        <v>63.554716981132074</v>
      </c>
      <c r="L9" s="32">
        <f>'Edad 07-05'!B9/'Edad 30-04'!B9-1</f>
        <v>0.66666666666666674</v>
      </c>
      <c r="M9" s="32">
        <f>E9/'Edad 30-04'!E9-1</f>
        <v>0.54838709677419351</v>
      </c>
      <c r="N9" s="32">
        <f>H9/'Edad 30-04'!H9-1</f>
        <v>0.60079840319361288</v>
      </c>
    </row>
    <row r="10" spans="1:14" x14ac:dyDescent="0.25">
      <c r="A10" s="3" t="s">
        <v>16</v>
      </c>
      <c r="B10" s="3">
        <v>1045</v>
      </c>
      <c r="C10" s="32">
        <f t="shared" si="0"/>
        <v>7.6534348908744693E-2</v>
      </c>
      <c r="D10" s="29">
        <f>100000*B10/'Edad 02-04'!L10</f>
        <v>141.83064184324209</v>
      </c>
      <c r="E10" s="3">
        <v>979</v>
      </c>
      <c r="F10" s="32">
        <f t="shared" si="1"/>
        <v>7.9606440071556345E-2</v>
      </c>
      <c r="G10" s="29">
        <f>100000*E10/'Edad 02-04'!M10</f>
        <v>138.01180555555558</v>
      </c>
      <c r="H10" s="3">
        <f t="shared" si="2"/>
        <v>2024</v>
      </c>
      <c r="I10" s="32">
        <f t="shared" si="3"/>
        <v>7.7990135635018498E-2</v>
      </c>
      <c r="J10" s="29">
        <f>100000*H10/'Edad 02-04'!N10</f>
        <v>139.95744680851064</v>
      </c>
      <c r="L10" s="32">
        <f>'Edad 07-05'!B10/'Edad 30-04'!B10-1</f>
        <v>0.6328125</v>
      </c>
      <c r="M10" s="32">
        <f>E10/'Edad 30-04'!E10-1</f>
        <v>0.50153374233128845</v>
      </c>
      <c r="N10" s="32">
        <f>H10/'Edad 30-04'!H10-1</f>
        <v>0.56656346749226016</v>
      </c>
    </row>
    <row r="11" spans="1:14" x14ac:dyDescent="0.25">
      <c r="A11" s="3" t="s">
        <v>17</v>
      </c>
      <c r="B11" s="3">
        <v>1747</v>
      </c>
      <c r="C11" s="32">
        <f t="shared" si="0"/>
        <v>0.12794785410868609</v>
      </c>
      <c r="D11" s="29">
        <f>100000*B11/'Edad 02-04'!L11</f>
        <v>208.4685558699482</v>
      </c>
      <c r="E11" s="3">
        <v>1615</v>
      </c>
      <c r="F11" s="32">
        <f t="shared" si="1"/>
        <v>0.13132216620588713</v>
      </c>
      <c r="G11" s="29">
        <f>100000*E11/'Edad 02-04'!M11</f>
        <v>198.85765124555161</v>
      </c>
      <c r="H11" s="3">
        <f t="shared" si="2"/>
        <v>3362</v>
      </c>
      <c r="I11" s="32">
        <f t="shared" si="3"/>
        <v>0.12954685573366215</v>
      </c>
      <c r="J11" s="29">
        <f>100000*H11/'Edad 02-04'!N11</f>
        <v>203.73846153846154</v>
      </c>
      <c r="L11" s="32">
        <f>'Edad 07-05'!B11/'Edad 30-04'!B11-1</f>
        <v>0.58529945553539009</v>
      </c>
      <c r="M11" s="32">
        <f>E11/'Edad 30-04'!E11-1</f>
        <v>0.5207156308851224</v>
      </c>
      <c r="N11" s="32">
        <f>H11/'Edad 30-04'!H11-1</f>
        <v>0.55360443622920519</v>
      </c>
    </row>
    <row r="12" spans="1:14" x14ac:dyDescent="0.25">
      <c r="A12" s="3" t="s">
        <v>18</v>
      </c>
      <c r="B12" s="3">
        <v>1807</v>
      </c>
      <c r="C12" s="32">
        <f t="shared" si="0"/>
        <v>0.13234217079244179</v>
      </c>
      <c r="D12" s="29">
        <f>100000*B12/'Edad 02-04'!L12</f>
        <v>223.09384359401002</v>
      </c>
      <c r="E12" s="3">
        <v>1539</v>
      </c>
      <c r="F12" s="32">
        <f t="shared" si="1"/>
        <v>0.12514229956090422</v>
      </c>
      <c r="G12" s="29">
        <f>100000*E12/'Edad 02-04'!M12</f>
        <v>195.87272727272725</v>
      </c>
      <c r="H12" s="3">
        <f t="shared" si="2"/>
        <v>3346</v>
      </c>
      <c r="I12" s="32">
        <f t="shared" si="3"/>
        <v>0.12893033292231812</v>
      </c>
      <c r="J12" s="29">
        <f>100000*H12/'Edad 02-04'!N12</f>
        <v>209.69020270270272</v>
      </c>
      <c r="L12" s="32">
        <f>'Edad 07-05'!B12/'Edad 30-04'!B12-1</f>
        <v>0.64123524069028148</v>
      </c>
      <c r="M12" s="32">
        <f>E12/'Edad 30-04'!E12-1</f>
        <v>0.4464285714285714</v>
      </c>
      <c r="N12" s="32">
        <f>H12/'Edad 30-04'!H12-1</f>
        <v>0.54549653579676671</v>
      </c>
    </row>
    <row r="13" spans="1:14" x14ac:dyDescent="0.25">
      <c r="A13" s="3" t="s">
        <v>19</v>
      </c>
      <c r="B13" s="3">
        <v>1506</v>
      </c>
      <c r="C13" s="32">
        <f t="shared" si="0"/>
        <v>0.11029734876226746</v>
      </c>
      <c r="D13" s="29">
        <f>100000*B13/'Edad 02-04'!L13</f>
        <v>207.33872837071229</v>
      </c>
      <c r="E13" s="3">
        <v>1268</v>
      </c>
      <c r="F13" s="32">
        <f t="shared" si="1"/>
        <v>0.10310619612945195</v>
      </c>
      <c r="G13" s="29">
        <f>100000*E13/'Edad 02-04'!M13</f>
        <v>178.38783269961979</v>
      </c>
      <c r="H13" s="3">
        <f t="shared" si="2"/>
        <v>2774</v>
      </c>
      <c r="I13" s="32">
        <f t="shared" si="3"/>
        <v>0.10688964241676942</v>
      </c>
      <c r="J13" s="29">
        <f>100000*H13/'Edad 02-04'!N13</f>
        <v>193.01977186311788</v>
      </c>
      <c r="L13" s="32">
        <f>'Edad 07-05'!B13/'Edad 30-04'!B13-1</f>
        <v>0.58526315789473693</v>
      </c>
      <c r="M13" s="32">
        <f>E13/'Edad 30-04'!E13-1</f>
        <v>0.40265486725663724</v>
      </c>
      <c r="N13" s="32">
        <f>H13/'Edad 30-04'!H13-1</f>
        <v>0.49622437971952538</v>
      </c>
    </row>
    <row r="14" spans="1:14" x14ac:dyDescent="0.25">
      <c r="A14" s="3" t="s">
        <v>20</v>
      </c>
      <c r="B14" s="3">
        <v>1272</v>
      </c>
      <c r="C14" s="32">
        <f t="shared" si="0"/>
        <v>9.3159513695620325E-2</v>
      </c>
      <c r="D14" s="29">
        <f>100000*B14/'Edad 02-04'!L14</f>
        <v>188.60034530954536</v>
      </c>
      <c r="E14" s="3">
        <v>1119</v>
      </c>
      <c r="F14" s="32">
        <f t="shared" si="1"/>
        <v>9.0990404943893322E-2</v>
      </c>
      <c r="G14" s="29">
        <f>100000*E14/'Edad 02-04'!M14</f>
        <v>166.56082949308754</v>
      </c>
      <c r="H14" s="3">
        <f t="shared" si="2"/>
        <v>2391</v>
      </c>
      <c r="I14" s="32">
        <f t="shared" si="3"/>
        <v>9.2131627620221951E-2</v>
      </c>
      <c r="J14" s="29">
        <f>100000*H14/'Edad 02-04'!N14</f>
        <v>177.60199556541019</v>
      </c>
      <c r="L14" s="32">
        <f>'Edad 07-05'!B14/'Edad 30-04'!B14-1</f>
        <v>0.53253012048192772</v>
      </c>
      <c r="M14" s="32">
        <f>E14/'Edad 30-04'!E14-1</f>
        <v>0.46850393700787407</v>
      </c>
      <c r="N14" s="32">
        <f>H14/'Edad 30-04'!H14-1</f>
        <v>0.50188442211055273</v>
      </c>
    </row>
    <row r="15" spans="1:14" x14ac:dyDescent="0.25">
      <c r="A15" s="3" t="s">
        <v>21</v>
      </c>
      <c r="B15" s="3">
        <v>1177</v>
      </c>
      <c r="C15" s="32">
        <f t="shared" si="0"/>
        <v>8.6201845613007172E-2</v>
      </c>
      <c r="D15" s="29">
        <f>100000*B15/'Edad 02-04'!L15</f>
        <v>185.95270095938548</v>
      </c>
      <c r="E15" s="3">
        <v>988</v>
      </c>
      <c r="F15" s="32">
        <f t="shared" si="1"/>
        <v>8.0338266384778007E-2</v>
      </c>
      <c r="G15" s="29">
        <f>100000*E15/'Edad 02-04'!M15</f>
        <v>154.49607843137255</v>
      </c>
      <c r="H15" s="3">
        <f t="shared" si="2"/>
        <v>2165</v>
      </c>
      <c r="I15" s="32">
        <f t="shared" si="3"/>
        <v>8.3423242909987663E-2</v>
      </c>
      <c r="J15" s="29">
        <f>100000*H15/'Edad 02-04'!N15</f>
        <v>170.14352941176469</v>
      </c>
      <c r="L15" s="32">
        <f>'Edad 07-05'!B15/'Edad 30-04'!B15-1</f>
        <v>0.53055916775032519</v>
      </c>
      <c r="M15" s="32">
        <f>E15/'Edad 30-04'!E15-1</f>
        <v>0.45937961595273258</v>
      </c>
      <c r="N15" s="32">
        <f>H15/'Edad 30-04'!H15-1</f>
        <v>0.49723374827109268</v>
      </c>
    </row>
    <row r="16" spans="1:14" x14ac:dyDescent="0.25">
      <c r="A16" s="3" t="s">
        <v>22</v>
      </c>
      <c r="B16" s="3">
        <v>1082</v>
      </c>
      <c r="C16" s="32">
        <f t="shared" si="0"/>
        <v>7.9244177530394019E-2</v>
      </c>
      <c r="D16" s="29">
        <f>100000*B16/'Edad 02-04'!L16</f>
        <v>179.8380516431925</v>
      </c>
      <c r="E16" s="3">
        <v>902</v>
      </c>
      <c r="F16" s="32">
        <f t="shared" si="1"/>
        <v>7.3345259391771014E-2</v>
      </c>
      <c r="G16" s="29">
        <f>100000*E16/'Edad 02-04'!M16</f>
        <v>144.82111111111112</v>
      </c>
      <c r="H16" s="3">
        <f t="shared" si="2"/>
        <v>1984</v>
      </c>
      <c r="I16" s="32">
        <f t="shared" si="3"/>
        <v>7.6448828606658442E-2</v>
      </c>
      <c r="J16" s="29">
        <f>100000*H16/'Edad 02-04'!N16</f>
        <v>162.02666666666667</v>
      </c>
      <c r="L16" s="32">
        <f>'Edad 07-05'!B16/'Edad 30-04'!B16-1</f>
        <v>0.59587020648967548</v>
      </c>
      <c r="M16" s="32">
        <f>E16/'Edad 30-04'!E16-1</f>
        <v>0.39844961240310073</v>
      </c>
      <c r="N16" s="32">
        <f>H16/'Edad 30-04'!H16-1</f>
        <v>0.49962207105064249</v>
      </c>
    </row>
    <row r="17" spans="1:14" x14ac:dyDescent="0.25">
      <c r="A17" s="3" t="s">
        <v>23</v>
      </c>
      <c r="B17" s="3">
        <v>956</v>
      </c>
      <c r="C17" s="32">
        <f t="shared" si="0"/>
        <v>7.0016112494507107E-2</v>
      </c>
      <c r="D17" s="29">
        <f>100000*B17/'Edad 02-04'!L17</f>
        <v>172.86575342465753</v>
      </c>
      <c r="E17" s="3">
        <v>828</v>
      </c>
      <c r="F17" s="32">
        <f t="shared" si="1"/>
        <v>6.7328020816392914E-2</v>
      </c>
      <c r="G17" s="29">
        <f>100000*E17/'Edad 02-04'!M17</f>
        <v>140.12307692307692</v>
      </c>
      <c r="H17" s="3">
        <f t="shared" si="2"/>
        <v>1784</v>
      </c>
      <c r="I17" s="32">
        <f t="shared" si="3"/>
        <v>6.8742293464858203E-2</v>
      </c>
      <c r="J17" s="29">
        <f>100000*H17/'Edad 02-04'!N17</f>
        <v>155.95231788079468</v>
      </c>
      <c r="L17" s="32">
        <f>'Edad 07-05'!B17/'Edad 30-04'!B17-1</f>
        <v>0.54442649434571888</v>
      </c>
      <c r="M17" s="32">
        <f>E17/'Edad 30-04'!E17-1</f>
        <v>0.46548672566371674</v>
      </c>
      <c r="N17" s="32">
        <f>H17/'Edad 30-04'!H17-1</f>
        <v>0.5067567567567568</v>
      </c>
    </row>
    <row r="18" spans="1:14" x14ac:dyDescent="0.25">
      <c r="A18" s="3" t="s">
        <v>24</v>
      </c>
      <c r="B18" s="3">
        <v>716</v>
      </c>
      <c r="C18" s="32">
        <f t="shared" si="0"/>
        <v>5.2438845759484397E-2</v>
      </c>
      <c r="D18" s="29">
        <f>100000*B18/'Edad 02-04'!L18</f>
        <v>151.38837817323102</v>
      </c>
      <c r="E18" s="3">
        <v>555</v>
      </c>
      <c r="F18" s="32">
        <f t="shared" si="1"/>
        <v>4.512928931533583E-2</v>
      </c>
      <c r="G18" s="29">
        <f>100000*E18/'Edad 02-04'!M18</f>
        <v>107.07079646017699</v>
      </c>
      <c r="H18" s="3">
        <f t="shared" si="2"/>
        <v>1271</v>
      </c>
      <c r="I18" s="32">
        <f t="shared" si="3"/>
        <v>4.8975030826140568E-2</v>
      </c>
      <c r="J18" s="29">
        <f>100000*H18/'Edad 02-04'!N18</f>
        <v>128.21491228070175</v>
      </c>
      <c r="L18" s="32">
        <f>'Edad 07-05'!B18/'Edad 30-04'!B18-1</f>
        <v>0.64976958525345618</v>
      </c>
      <c r="M18" s="32">
        <f>E18/'Edad 30-04'!E18-1</f>
        <v>0.52054794520547953</v>
      </c>
      <c r="N18" s="32">
        <f>H18/'Edad 30-04'!H18-1</f>
        <v>0.59073842302878599</v>
      </c>
    </row>
    <row r="19" spans="1:14" x14ac:dyDescent="0.25">
      <c r="A19" s="3" t="s">
        <v>25</v>
      </c>
      <c r="B19" s="3">
        <v>468</v>
      </c>
      <c r="C19" s="32">
        <f t="shared" si="0"/>
        <v>3.4275670133294273E-2</v>
      </c>
      <c r="D19" s="29">
        <f>100000*B19/'Edad 02-04'!L19</f>
        <v>123.43636874122603</v>
      </c>
      <c r="E19" s="3">
        <v>399</v>
      </c>
      <c r="F19" s="32">
        <f t="shared" si="1"/>
        <v>3.2444299886160349E-2</v>
      </c>
      <c r="G19" s="29">
        <f>100000*E19/'Edad 02-04'!M19</f>
        <v>91.710447761194033</v>
      </c>
      <c r="H19" s="3">
        <f t="shared" si="2"/>
        <v>867</v>
      </c>
      <c r="I19" s="32">
        <f t="shared" si="3"/>
        <v>3.340782983970407E-2</v>
      </c>
      <c r="J19" s="29">
        <f>100000*H19/'Edad 02-04'!N19</f>
        <v>106.48389261744967</v>
      </c>
      <c r="L19" s="32">
        <f>'Edad 07-05'!B19/'Edad 30-04'!B19-1</f>
        <v>0.46708463949843271</v>
      </c>
      <c r="M19" s="32">
        <f>E19/'Edad 30-04'!E19-1</f>
        <v>0.48327137546468402</v>
      </c>
      <c r="N19" s="32">
        <f>H19/'Edad 30-04'!H19-1</f>
        <v>0.47448979591836737</v>
      </c>
    </row>
    <row r="20" spans="1:14" x14ac:dyDescent="0.25">
      <c r="A20" s="3" t="s">
        <v>26</v>
      </c>
      <c r="B20" s="3">
        <v>296</v>
      </c>
      <c r="C20" s="32">
        <f t="shared" si="0"/>
        <v>2.1678628973194669E-2</v>
      </c>
      <c r="D20" s="29">
        <f>100000*B20/'Edad 02-04'!L20</f>
        <v>111.51681176242987</v>
      </c>
      <c r="E20" s="3">
        <v>300</v>
      </c>
      <c r="F20" s="32">
        <f t="shared" si="1"/>
        <v>2.4394210440722069E-2</v>
      </c>
      <c r="G20" s="29">
        <f>100000*E20/'Edad 02-04'!M20</f>
        <v>94.137931034482747</v>
      </c>
      <c r="H20" s="3">
        <f t="shared" si="2"/>
        <v>596</v>
      </c>
      <c r="I20" s="32">
        <f t="shared" si="3"/>
        <v>2.2965474722564733E-2</v>
      </c>
      <c r="J20" s="29">
        <f>100000*H20/'Edad 02-04'!N20</f>
        <v>102.03519999999999</v>
      </c>
      <c r="L20" s="32">
        <f>'Edad 07-05'!B20/'Edad 30-04'!B20-1</f>
        <v>0.40952380952380962</v>
      </c>
      <c r="M20" s="32">
        <f>E20/'Edad 30-04'!E20-1</f>
        <v>0.36363636363636354</v>
      </c>
      <c r="N20" s="32">
        <f>H20/'Edad 30-04'!H20-1</f>
        <v>0.38604651162790704</v>
      </c>
    </row>
    <row r="21" spans="1:14" ht="15.75" customHeight="1" x14ac:dyDescent="0.25">
      <c r="A21" s="3" t="s">
        <v>27</v>
      </c>
      <c r="B21" s="3">
        <v>225</v>
      </c>
      <c r="C21" s="32">
        <f t="shared" si="0"/>
        <v>1.6478687564083785E-2</v>
      </c>
      <c r="D21" s="29">
        <f>100000*B21/'Edad 02-04'!L21</f>
        <v>127.147903372835</v>
      </c>
      <c r="E21" s="3">
        <v>231</v>
      </c>
      <c r="F21" s="32">
        <f t="shared" si="1"/>
        <v>1.8783542039355994E-2</v>
      </c>
      <c r="G21" s="29">
        <f>100000*E21/'Edad 02-04'!M21</f>
        <v>97.470731707317086</v>
      </c>
      <c r="H21" s="3">
        <f t="shared" si="2"/>
        <v>456</v>
      </c>
      <c r="I21" s="32">
        <f t="shared" si="3"/>
        <v>1.7570900123304561E-2</v>
      </c>
      <c r="J21" s="29">
        <f>100000*H21/'Edad 02-04'!N21</f>
        <v>110.15730337078652</v>
      </c>
      <c r="L21" s="32">
        <f>'Edad 07-05'!B21/'Edad 30-04'!B21-1</f>
        <v>0.33136094674556205</v>
      </c>
      <c r="M21" s="32">
        <f>E21/'Edad 30-04'!E21-1</f>
        <v>0.5714285714285714</v>
      </c>
      <c r="N21" s="32">
        <f>H21/'Edad 30-04'!H21-1</f>
        <v>0.44303797468354422</v>
      </c>
    </row>
    <row r="22" spans="1:14" ht="15.75" customHeight="1" x14ac:dyDescent="0.25">
      <c r="A22" s="3" t="s">
        <v>28</v>
      </c>
      <c r="B22" s="3">
        <v>269</v>
      </c>
      <c r="C22" s="32">
        <f t="shared" si="0"/>
        <v>1.9701186465504613E-2</v>
      </c>
      <c r="D22" s="29">
        <f>100000*B22/'Edad 02-04'!L22</f>
        <v>136.51864176570461</v>
      </c>
      <c r="E22" s="3">
        <v>419</v>
      </c>
      <c r="F22" s="32">
        <f t="shared" si="1"/>
        <v>3.4070580582208486E-2</v>
      </c>
      <c r="G22" s="29">
        <f>100000*E22/'Edad 02-04'!M22</f>
        <v>120.03783783783783</v>
      </c>
      <c r="H22" s="3">
        <f t="shared" si="2"/>
        <v>688</v>
      </c>
      <c r="I22" s="32">
        <f t="shared" si="3"/>
        <v>2.6510480887792849E-2</v>
      </c>
      <c r="J22" s="29">
        <f>100000*H22/'Edad 02-04'!N22</f>
        <v>125.98441558441559</v>
      </c>
      <c r="L22" s="32">
        <f>'Edad 07-05'!B22/'Edad 30-04'!B22-1</f>
        <v>0.37244897959183665</v>
      </c>
      <c r="M22" s="32">
        <f>E22/'Edad 30-04'!E22-1</f>
        <v>0.43003412969283272</v>
      </c>
      <c r="N22" s="32">
        <f>H22/'Edad 30-04'!H22-1</f>
        <v>0.40695296523517377</v>
      </c>
    </row>
    <row r="23" spans="1:14" ht="15.75" customHeight="1" x14ac:dyDescent="0.25">
      <c r="A23" s="31" t="s">
        <v>38</v>
      </c>
      <c r="B23" s="3">
        <f t="shared" ref="B23:C23" si="4">SUM(B6:B22)</f>
        <v>13654</v>
      </c>
      <c r="C23" s="32">
        <f t="shared" si="4"/>
        <v>1.0000000000000002</v>
      </c>
      <c r="D23" s="29">
        <f>100000*B23/'Edad 02-04'!L23</f>
        <v>141.5126616851546</v>
      </c>
      <c r="E23" s="3">
        <f t="shared" ref="E23:F23" si="5">SUM(E6:E22)</f>
        <v>12298</v>
      </c>
      <c r="F23" s="32">
        <f t="shared" si="5"/>
        <v>1</v>
      </c>
      <c r="G23" s="29">
        <f>100000*E23/'Edad 02-04'!M23</f>
        <v>124.97735498839907</v>
      </c>
      <c r="H23" s="3">
        <f t="shared" ref="H23:I23" si="6">SUM(H6:H22)</f>
        <v>25952</v>
      </c>
      <c r="I23" s="32">
        <f t="shared" si="6"/>
        <v>1</v>
      </c>
      <c r="J23" s="29">
        <f>100000*H23/'Edad 02-04'!N23</f>
        <v>133.16373676944318</v>
      </c>
      <c r="K23" s="1"/>
      <c r="L23" s="32">
        <f>'Edad 07-05'!B23/'Edad 30-04'!B23-1</f>
        <v>0.57485582468281438</v>
      </c>
      <c r="M23" s="32">
        <f>E23/'Edad 30-04'!E23-1</f>
        <v>0.47493403693931402</v>
      </c>
      <c r="N23" s="32">
        <f>H23/'Edad 30-04'!H23-1</f>
        <v>0.52587017873941666</v>
      </c>
    </row>
    <row r="24" spans="1:14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4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4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4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4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4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4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4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4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">
    <mergeCell ref="C2:H2"/>
    <mergeCell ref="L3:N3"/>
    <mergeCell ref="B4:D4"/>
    <mergeCell ref="E4:G4"/>
    <mergeCell ref="H4:J4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N1000"/>
  <sheetViews>
    <sheetView workbookViewId="0"/>
  </sheetViews>
  <sheetFormatPr baseColWidth="10" defaultColWidth="12.625" defaultRowHeight="15" customHeight="1" x14ac:dyDescent="0.2"/>
  <cols>
    <col min="1" max="26" width="9.375" customWidth="1"/>
  </cols>
  <sheetData>
    <row r="2" spans="1:14" x14ac:dyDescent="0.25">
      <c r="C2" s="39" t="s">
        <v>50</v>
      </c>
      <c r="D2" s="38"/>
      <c r="E2" s="38"/>
      <c r="F2" s="38"/>
      <c r="G2" s="38"/>
      <c r="H2" s="38"/>
    </row>
    <row r="3" spans="1:14" x14ac:dyDescent="0.25">
      <c r="L3" s="40" t="s">
        <v>46</v>
      </c>
      <c r="M3" s="36"/>
      <c r="N3" s="37"/>
    </row>
    <row r="4" spans="1:14" x14ac:dyDescent="0.25">
      <c r="A4" s="26"/>
      <c r="B4" s="40" t="s">
        <v>36</v>
      </c>
      <c r="C4" s="36"/>
      <c r="D4" s="37"/>
      <c r="E4" s="40" t="s">
        <v>37</v>
      </c>
      <c r="F4" s="36"/>
      <c r="G4" s="37"/>
      <c r="H4" s="40" t="s">
        <v>38</v>
      </c>
      <c r="I4" s="36"/>
      <c r="J4" s="37"/>
      <c r="L4" s="3" t="s">
        <v>36</v>
      </c>
      <c r="M4" s="3" t="s">
        <v>37</v>
      </c>
      <c r="N4" s="3" t="s">
        <v>38</v>
      </c>
    </row>
    <row r="5" spans="1:14" x14ac:dyDescent="0.25">
      <c r="A5" s="3" t="s">
        <v>40</v>
      </c>
      <c r="B5" s="3" t="s">
        <v>41</v>
      </c>
      <c r="C5" s="3" t="s">
        <v>42</v>
      </c>
      <c r="D5" s="3" t="s">
        <v>43</v>
      </c>
      <c r="E5" s="3" t="s">
        <v>41</v>
      </c>
      <c r="F5" s="3" t="s">
        <v>42</v>
      </c>
      <c r="G5" s="3" t="s">
        <v>43</v>
      </c>
      <c r="H5" s="3" t="s">
        <v>41</v>
      </c>
      <c r="I5" s="3" t="s">
        <v>42</v>
      </c>
      <c r="J5" s="3" t="s">
        <v>43</v>
      </c>
      <c r="L5" s="3" t="s">
        <v>42</v>
      </c>
      <c r="M5" s="3" t="s">
        <v>42</v>
      </c>
      <c r="N5" s="3" t="s">
        <v>42</v>
      </c>
    </row>
    <row r="6" spans="1:14" x14ac:dyDescent="0.25">
      <c r="A6" s="3" t="s">
        <v>12</v>
      </c>
      <c r="B6" s="3">
        <v>468</v>
      </c>
      <c r="C6" s="32">
        <f t="shared" ref="C6:C22" si="0">B6/B$23</f>
        <v>2.2275107091861018E-2</v>
      </c>
      <c r="D6" s="29">
        <f>100000*B6/'Edad 02-04'!L6</f>
        <v>77.368786127167652</v>
      </c>
      <c r="E6" s="3">
        <v>440</v>
      </c>
      <c r="F6" s="32">
        <f t="shared" ref="F6:F22" si="1">E6/E$23</f>
        <v>2.3782498243338199E-2</v>
      </c>
      <c r="G6" s="29">
        <f>100000*E6/'Edad 02-04'!M6</f>
        <v>76.266666666666666</v>
      </c>
      <c r="H6" s="3">
        <f t="shared" ref="H6:H22" si="2">B6+E6</f>
        <v>908</v>
      </c>
      <c r="I6" s="32">
        <f t="shared" ref="I6:I22" si="3">H6/H$23</f>
        <v>2.2980942016147404E-2</v>
      </c>
      <c r="J6" s="29">
        <f>100000*H6/'Edad 02-04'!N6</f>
        <v>76.830769230769235</v>
      </c>
      <c r="L6" s="32">
        <f>'Edad 14-05'!B6/'Edad 07-05'!B6-1</f>
        <v>0.68953068592057765</v>
      </c>
      <c r="M6" s="32">
        <f>E6/'Edad 07-05'!E6-1</f>
        <v>0.60000000000000009</v>
      </c>
      <c r="N6" s="32">
        <f>H6/'Edad 07-05'!H6-1</f>
        <v>0.64492753623188404</v>
      </c>
    </row>
    <row r="7" spans="1:14" x14ac:dyDescent="0.25">
      <c r="A7" s="24" t="s">
        <v>13</v>
      </c>
      <c r="B7" s="3">
        <v>347</v>
      </c>
      <c r="C7" s="32">
        <f t="shared" si="0"/>
        <v>1.6515944788196096E-2</v>
      </c>
      <c r="D7" s="29">
        <f>100000*B7/'Edad 02-04'!L7</f>
        <v>55.889355742296914</v>
      </c>
      <c r="E7" s="3">
        <v>333</v>
      </c>
      <c r="F7" s="32">
        <f t="shared" si="1"/>
        <v>1.7999027079617317E-2</v>
      </c>
      <c r="G7" s="29">
        <f>100000*E7/'Edad 02-04'!M7</f>
        <v>52.03125</v>
      </c>
      <c r="H7" s="3">
        <f t="shared" si="2"/>
        <v>680</v>
      </c>
      <c r="I7" s="32">
        <f t="shared" si="3"/>
        <v>1.7210397104603783E-2</v>
      </c>
      <c r="J7" s="29">
        <f>100000*H7/'Edad 02-04'!N7</f>
        <v>53.931034482758619</v>
      </c>
      <c r="L7" s="32">
        <f>'Edad 14-05'!B7/'Edad 07-05'!B7-1</f>
        <v>0.78865979381443307</v>
      </c>
      <c r="M7" s="32">
        <f>E7/'Edad 07-05'!E7-1</f>
        <v>0.71649484536082464</v>
      </c>
      <c r="N7" s="32">
        <f>H7/'Edad 07-05'!H7-1</f>
        <v>0.75257731958762886</v>
      </c>
    </row>
    <row r="8" spans="1:14" x14ac:dyDescent="0.25">
      <c r="A8" s="3" t="s">
        <v>14</v>
      </c>
      <c r="B8" s="3">
        <v>412</v>
      </c>
      <c r="C8" s="32">
        <f t="shared" si="0"/>
        <v>1.9609709662065683E-2</v>
      </c>
      <c r="D8" s="29">
        <f>100000*B8/'Edad 02-04'!L8</f>
        <v>62.789931350114408</v>
      </c>
      <c r="E8" s="3">
        <v>403</v>
      </c>
      <c r="F8" s="32">
        <f t="shared" si="1"/>
        <v>2.1782606345602942E-2</v>
      </c>
      <c r="G8" s="29">
        <f>100000*E8/'Edad 02-04'!M8</f>
        <v>64.830434782608705</v>
      </c>
      <c r="H8" s="3">
        <f t="shared" si="2"/>
        <v>815</v>
      </c>
      <c r="I8" s="32">
        <f t="shared" si="3"/>
        <v>2.0627167118017768E-2</v>
      </c>
      <c r="J8" s="29">
        <f>100000*H8/'Edad 02-04'!N8</f>
        <v>63.782608695652172</v>
      </c>
      <c r="L8" s="32">
        <f>'Edad 14-05'!B8/'Edad 07-05'!B8-1</f>
        <v>0.66801619433198378</v>
      </c>
      <c r="M8" s="32">
        <f>E8/'Edad 07-05'!E8-1</f>
        <v>0.58039215686274503</v>
      </c>
      <c r="N8" s="32">
        <f>H8/'Edad 07-05'!H8-1</f>
        <v>0.62350597609561742</v>
      </c>
    </row>
    <row r="9" spans="1:14" x14ac:dyDescent="0.25">
      <c r="A9" s="3" t="s">
        <v>15</v>
      </c>
      <c r="B9" s="3">
        <v>626</v>
      </c>
      <c r="C9" s="32">
        <f t="shared" si="0"/>
        <v>2.9795335554497857E-2</v>
      </c>
      <c r="D9" s="29">
        <f>100000*B9/'Edad 02-04'!L9</f>
        <v>97.861042183622828</v>
      </c>
      <c r="E9" s="3">
        <v>659</v>
      </c>
      <c r="F9" s="32">
        <f t="shared" si="1"/>
        <v>3.5619696232636076E-2</v>
      </c>
      <c r="G9" s="29">
        <f>100000*E9/'Edad 02-04'!M9</f>
        <v>105.91071428571428</v>
      </c>
      <c r="H9" s="3">
        <f t="shared" si="2"/>
        <v>1285</v>
      </c>
      <c r="I9" s="32">
        <f t="shared" si="3"/>
        <v>3.2522588646199793E-2</v>
      </c>
      <c r="J9" s="29">
        <f>100000*H9/'Edad 02-04'!N9</f>
        <v>101.83018867924528</v>
      </c>
      <c r="L9" s="32">
        <f>'Edad 14-05'!B9/'Edad 07-05'!B9-1</f>
        <v>0.69189189189189193</v>
      </c>
      <c r="M9" s="32">
        <f>E9/'Edad 07-05'!E9-1</f>
        <v>0.52546296296296302</v>
      </c>
      <c r="N9" s="32">
        <f>H9/'Edad 07-05'!H9-1</f>
        <v>0.60224438902743138</v>
      </c>
    </row>
    <row r="10" spans="1:14" x14ac:dyDescent="0.25">
      <c r="A10" s="3" t="s">
        <v>16</v>
      </c>
      <c r="B10" s="3">
        <v>1583</v>
      </c>
      <c r="C10" s="32">
        <f t="shared" si="0"/>
        <v>7.5345073774393145E-2</v>
      </c>
      <c r="D10" s="29">
        <f>100000*B10/'Edad 02-04'!L10</f>
        <v>214.84967084961937</v>
      </c>
      <c r="E10" s="3">
        <v>1483</v>
      </c>
      <c r="F10" s="32">
        <f t="shared" si="1"/>
        <v>8.0157829306523973E-2</v>
      </c>
      <c r="G10" s="29">
        <f>100000*E10/'Edad 02-04'!M10</f>
        <v>209.06180555555557</v>
      </c>
      <c r="H10" s="3">
        <f t="shared" si="2"/>
        <v>3066</v>
      </c>
      <c r="I10" s="32">
        <f t="shared" si="3"/>
        <v>7.7598643415757632E-2</v>
      </c>
      <c r="J10" s="29">
        <f>100000*H10/'Edad 02-04'!N10</f>
        <v>212.01063829787233</v>
      </c>
      <c r="L10" s="32">
        <f>'Edad 14-05'!B10/'Edad 07-05'!B10-1</f>
        <v>0.51483253588516753</v>
      </c>
      <c r="M10" s="32">
        <f>E10/'Edad 07-05'!E10-1</f>
        <v>0.51481103166496434</v>
      </c>
      <c r="N10" s="32">
        <f>H10/'Edad 07-05'!H10-1</f>
        <v>0.5148221343873518</v>
      </c>
    </row>
    <row r="11" spans="1:14" x14ac:dyDescent="0.25">
      <c r="A11" s="3" t="s">
        <v>17</v>
      </c>
      <c r="B11" s="3">
        <v>2692</v>
      </c>
      <c r="C11" s="32">
        <f t="shared" si="0"/>
        <v>0.12812946216087578</v>
      </c>
      <c r="D11" s="29">
        <f>100000*B11/'Edad 02-04'!L11</f>
        <v>321.23488975495167</v>
      </c>
      <c r="E11" s="3">
        <v>2503</v>
      </c>
      <c r="F11" s="32">
        <f t="shared" si="1"/>
        <v>0.13528998432517161</v>
      </c>
      <c r="G11" s="29">
        <f>100000*E11/'Edad 02-04'!M11</f>
        <v>308.19857651245553</v>
      </c>
      <c r="H11" s="3">
        <f t="shared" si="2"/>
        <v>5195</v>
      </c>
      <c r="I11" s="32">
        <f t="shared" si="3"/>
        <v>0.13148237199767154</v>
      </c>
      <c r="J11" s="29">
        <f>100000*H11/'Edad 02-04'!N11</f>
        <v>314.81894934333957</v>
      </c>
      <c r="L11" s="32">
        <f>'Edad 14-05'!B11/'Edad 07-05'!B11-1</f>
        <v>0.54092730394962785</v>
      </c>
      <c r="M11" s="32">
        <f>E11/'Edad 07-05'!E11-1</f>
        <v>0.54984520123839009</v>
      </c>
      <c r="N11" s="32">
        <f>H11/'Edad 07-05'!H11-1</f>
        <v>0.54521118381915534</v>
      </c>
    </row>
    <row r="12" spans="1:14" x14ac:dyDescent="0.25">
      <c r="A12" s="3" t="s">
        <v>18</v>
      </c>
      <c r="B12" s="3">
        <v>2820</v>
      </c>
      <c r="C12" s="32">
        <f t="shared" si="0"/>
        <v>0.13422179914326512</v>
      </c>
      <c r="D12" s="29">
        <f>100000*B12/'Edad 02-04'!L12</f>
        <v>348.15973377703835</v>
      </c>
      <c r="E12" s="3">
        <v>2328</v>
      </c>
      <c r="F12" s="32">
        <f t="shared" si="1"/>
        <v>0.12583103616020755</v>
      </c>
      <c r="G12" s="29">
        <f>100000*E12/'Edad 02-04'!M12</f>
        <v>296.29090909090905</v>
      </c>
      <c r="H12" s="3">
        <f t="shared" si="2"/>
        <v>5148</v>
      </c>
      <c r="I12" s="32">
        <f t="shared" si="3"/>
        <v>0.13029282984485333</v>
      </c>
      <c r="J12" s="29">
        <f>100000*H12/'Edad 02-04'!N12</f>
        <v>322.61959459459462</v>
      </c>
      <c r="L12" s="32">
        <f>'Edad 14-05'!B12/'Edad 07-05'!B12-1</f>
        <v>0.56059767570558927</v>
      </c>
      <c r="M12" s="32">
        <f>E12/'Edad 07-05'!E12-1</f>
        <v>0.51267056530214417</v>
      </c>
      <c r="N12" s="32">
        <f>H12/'Edad 07-05'!H12-1</f>
        <v>0.53855349671249253</v>
      </c>
    </row>
    <row r="13" spans="1:14" x14ac:dyDescent="0.25">
      <c r="A13" s="3" t="s">
        <v>19</v>
      </c>
      <c r="B13" s="3">
        <v>2325</v>
      </c>
      <c r="C13" s="32">
        <f t="shared" si="0"/>
        <v>0.11066158971918134</v>
      </c>
      <c r="D13" s="29">
        <f>100000*B13/'Edad 02-04'!L13</f>
        <v>320.09465037311162</v>
      </c>
      <c r="E13" s="3">
        <v>1884</v>
      </c>
      <c r="F13" s="32">
        <f t="shared" si="1"/>
        <v>0.10183233338738447</v>
      </c>
      <c r="G13" s="29">
        <f>100000*E13/'Edad 02-04'!M13</f>
        <v>265.04942965779469</v>
      </c>
      <c r="H13" s="3">
        <f t="shared" si="2"/>
        <v>4209</v>
      </c>
      <c r="I13" s="32">
        <f t="shared" si="3"/>
        <v>0.10652729619599605</v>
      </c>
      <c r="J13" s="29">
        <f>100000*H13/'Edad 02-04'!N13</f>
        <v>292.86958174904947</v>
      </c>
      <c r="L13" s="32">
        <f>'Edad 14-05'!B13/'Edad 07-05'!B13-1</f>
        <v>0.54382470119521908</v>
      </c>
      <c r="M13" s="32">
        <f>E13/'Edad 07-05'!E13-1</f>
        <v>0.48580441640378558</v>
      </c>
      <c r="N13" s="32">
        <f>H13/'Edad 07-05'!H13-1</f>
        <v>0.51730353280461427</v>
      </c>
    </row>
    <row r="14" spans="1:14" x14ac:dyDescent="0.25">
      <c r="A14" s="3" t="s">
        <v>20</v>
      </c>
      <c r="B14" s="3">
        <v>1947</v>
      </c>
      <c r="C14" s="32">
        <f t="shared" si="0"/>
        <v>9.2670157068062822E-2</v>
      </c>
      <c r="D14" s="29">
        <f>100000*B14/'Edad 02-04'!L14</f>
        <v>288.68307572145034</v>
      </c>
      <c r="E14" s="3">
        <v>1597</v>
      </c>
      <c r="F14" s="32">
        <f t="shared" si="1"/>
        <v>8.6319658396843413E-2</v>
      </c>
      <c r="G14" s="29">
        <f>100000*E14/'Edad 02-04'!M14</f>
        <v>237.7101382488479</v>
      </c>
      <c r="H14" s="3">
        <f t="shared" si="2"/>
        <v>3544</v>
      </c>
      <c r="I14" s="32">
        <f t="shared" si="3"/>
        <v>8.9696540203993827E-2</v>
      </c>
      <c r="J14" s="29">
        <f>100000*H14/'Edad 02-04'!N14</f>
        <v>263.24611973392462</v>
      </c>
      <c r="L14" s="32">
        <f>'Edad 14-05'!B14/'Edad 07-05'!B14-1</f>
        <v>0.53066037735849059</v>
      </c>
      <c r="M14" s="32">
        <f>E14/'Edad 07-05'!E14-1</f>
        <v>0.42716711349419123</v>
      </c>
      <c r="N14" s="32">
        <f>H14/'Edad 07-05'!H14-1</f>
        <v>0.48222501045587629</v>
      </c>
    </row>
    <row r="15" spans="1:14" x14ac:dyDescent="0.25">
      <c r="A15" s="3" t="s">
        <v>21</v>
      </c>
      <c r="B15" s="3">
        <v>1791</v>
      </c>
      <c r="C15" s="32">
        <f t="shared" si="0"/>
        <v>8.524512137077582E-2</v>
      </c>
      <c r="D15" s="29">
        <f>100000*B15/'Edad 02-04'!L15</f>
        <v>282.95776331203007</v>
      </c>
      <c r="E15" s="3">
        <v>1486</v>
      </c>
      <c r="F15" s="32">
        <f t="shared" si="1"/>
        <v>8.0319982703637646E-2</v>
      </c>
      <c r="G15" s="29">
        <f>100000*E15/'Edad 02-04'!M15</f>
        <v>232.36960784313726</v>
      </c>
      <c r="H15" s="3">
        <f t="shared" si="2"/>
        <v>3277</v>
      </c>
      <c r="I15" s="32">
        <f t="shared" si="3"/>
        <v>8.2938928399686168E-2</v>
      </c>
      <c r="J15" s="29">
        <f>100000*H15/'Edad 02-04'!N15</f>
        <v>257.53364705882353</v>
      </c>
      <c r="L15" s="32">
        <f>'Edad 14-05'!B15/'Edad 07-05'!B15-1</f>
        <v>0.52166525063721325</v>
      </c>
      <c r="M15" s="32">
        <f>E15/'Edad 07-05'!E15-1</f>
        <v>0.50404858299595134</v>
      </c>
      <c r="N15" s="32">
        <f>H15/'Edad 07-05'!H15-1</f>
        <v>0.5136258660508084</v>
      </c>
    </row>
    <row r="16" spans="1:14" x14ac:dyDescent="0.25">
      <c r="A16" s="3" t="s">
        <v>22</v>
      </c>
      <c r="B16" s="3">
        <v>1638</v>
      </c>
      <c r="C16" s="32">
        <f t="shared" si="0"/>
        <v>7.7962874821513567E-2</v>
      </c>
      <c r="D16" s="29">
        <f>100000*B16/'Edad 02-04'!L16</f>
        <v>272.25021126760566</v>
      </c>
      <c r="E16" s="3">
        <v>1340</v>
      </c>
      <c r="F16" s="32">
        <f t="shared" si="1"/>
        <v>7.2428517377439064E-2</v>
      </c>
      <c r="G16" s="29">
        <f>100000*E16/'Edad 02-04'!M16</f>
        <v>215.14444444444445</v>
      </c>
      <c r="H16" s="3">
        <f t="shared" si="2"/>
        <v>2978</v>
      </c>
      <c r="I16" s="32">
        <f t="shared" si="3"/>
        <v>7.5371415555161858E-2</v>
      </c>
      <c r="J16" s="29">
        <f>100000*H16/'Edad 02-04'!N16</f>
        <v>243.20333333333335</v>
      </c>
      <c r="L16" s="32">
        <f>'Edad 14-05'!B16/'Edad 07-05'!B16-1</f>
        <v>0.51386321626617382</v>
      </c>
      <c r="M16" s="32">
        <f>E16/'Edad 07-05'!E16-1</f>
        <v>0.48558758314855877</v>
      </c>
      <c r="N16" s="32">
        <f>H16/'Edad 07-05'!H16-1</f>
        <v>0.501008064516129</v>
      </c>
    </row>
    <row r="17" spans="1:14" x14ac:dyDescent="0.25">
      <c r="A17" s="3" t="s">
        <v>23</v>
      </c>
      <c r="B17" s="3">
        <v>1460</v>
      </c>
      <c r="C17" s="32">
        <f t="shared" si="0"/>
        <v>6.9490718705378388E-2</v>
      </c>
      <c r="D17" s="29">
        <f>100000*B17/'Edad 02-04'!L17</f>
        <v>263.99999999999994</v>
      </c>
      <c r="E17" s="3">
        <v>1236</v>
      </c>
      <c r="F17" s="32">
        <f t="shared" si="1"/>
        <v>6.6807199610831841E-2</v>
      </c>
      <c r="G17" s="29">
        <f>100000*E17/'Edad 02-04'!M17</f>
        <v>209.16923076923075</v>
      </c>
      <c r="H17" s="3">
        <f t="shared" si="2"/>
        <v>2696</v>
      </c>
      <c r="I17" s="32">
        <f t="shared" si="3"/>
        <v>6.8234162638252632E-2</v>
      </c>
      <c r="J17" s="29">
        <f>100000*H17/'Edad 02-04'!N17</f>
        <v>235.67682119205296</v>
      </c>
      <c r="L17" s="32">
        <f>'Edad 14-05'!B17/'Edad 07-05'!B17-1</f>
        <v>0.5271966527196652</v>
      </c>
      <c r="M17" s="32">
        <f>E17/'Edad 07-05'!E17-1</f>
        <v>0.49275362318840576</v>
      </c>
      <c r="N17" s="32">
        <f>H17/'Edad 07-05'!H17-1</f>
        <v>0.51121076233183849</v>
      </c>
    </row>
    <row r="18" spans="1:14" x14ac:dyDescent="0.25">
      <c r="A18" s="3" t="s">
        <v>24</v>
      </c>
      <c r="B18" s="3">
        <v>1090</v>
      </c>
      <c r="C18" s="32">
        <f t="shared" si="0"/>
        <v>5.1880057115659212E-2</v>
      </c>
      <c r="D18" s="29">
        <f>100000*B18/'Edad 02-04'!L18</f>
        <v>230.46554777768409</v>
      </c>
      <c r="E18" s="3">
        <v>867</v>
      </c>
      <c r="F18" s="32">
        <f t="shared" si="1"/>
        <v>4.6862331765850494E-2</v>
      </c>
      <c r="G18" s="29">
        <f>100000*E18/'Edad 02-04'!M18</f>
        <v>167.26194690265487</v>
      </c>
      <c r="H18" s="3">
        <f t="shared" si="2"/>
        <v>1957</v>
      </c>
      <c r="I18" s="32">
        <f t="shared" si="3"/>
        <v>4.9530510490749413E-2</v>
      </c>
      <c r="J18" s="29">
        <f>100000*H18/'Edad 02-04'!N18</f>
        <v>197.41666666666669</v>
      </c>
      <c r="L18" s="32">
        <f>'Edad 14-05'!B18/'Edad 07-05'!B18-1</f>
        <v>0.52234636871508378</v>
      </c>
      <c r="M18" s="32">
        <f>E18/'Edad 07-05'!E18-1</f>
        <v>0.56216216216216219</v>
      </c>
      <c r="N18" s="32">
        <f>H18/'Edad 07-05'!H18-1</f>
        <v>0.5397324940991346</v>
      </c>
    </row>
    <row r="19" spans="1:14" x14ac:dyDescent="0.25">
      <c r="A19" s="3" t="s">
        <v>25</v>
      </c>
      <c r="B19" s="3">
        <v>663</v>
      </c>
      <c r="C19" s="32">
        <f t="shared" si="0"/>
        <v>3.1556401713469774E-2</v>
      </c>
      <c r="D19" s="29">
        <f>100000*B19/'Edad 02-04'!L19</f>
        <v>174.86818905007021</v>
      </c>
      <c r="E19" s="3">
        <v>570</v>
      </c>
      <c r="F19" s="32">
        <f t="shared" si="1"/>
        <v>3.0809145451597211E-2</v>
      </c>
      <c r="G19" s="29">
        <f>100000*E19/'Edad 02-04'!M19</f>
        <v>131.01492537313433</v>
      </c>
      <c r="H19" s="3">
        <f t="shared" si="2"/>
        <v>1233</v>
      </c>
      <c r="I19" s="32">
        <f t="shared" si="3"/>
        <v>3.120649945584774E-2</v>
      </c>
      <c r="J19" s="29">
        <f>100000*H19/'Edad 02-04'!N19</f>
        <v>151.43557046979868</v>
      </c>
      <c r="L19" s="32">
        <f>'Edad 14-05'!B19/'Edad 07-05'!B19-1</f>
        <v>0.41666666666666674</v>
      </c>
      <c r="M19" s="32">
        <f>E19/'Edad 07-05'!E19-1</f>
        <v>0.4285714285714286</v>
      </c>
      <c r="N19" s="32">
        <f>H19/'Edad 07-05'!H19-1</f>
        <v>0.42214532871972321</v>
      </c>
    </row>
    <row r="20" spans="1:14" x14ac:dyDescent="0.25">
      <c r="A20" s="3" t="s">
        <v>26</v>
      </c>
      <c r="B20" s="3">
        <v>445</v>
      </c>
      <c r="C20" s="32">
        <f t="shared" si="0"/>
        <v>2.1180390290337935E-2</v>
      </c>
      <c r="D20" s="29">
        <f>100000*B20/'Edad 02-04'!L20</f>
        <v>167.65196362932869</v>
      </c>
      <c r="E20" s="3">
        <v>446</v>
      </c>
      <c r="F20" s="32">
        <f t="shared" si="1"/>
        <v>2.4106805037565536E-2</v>
      </c>
      <c r="G20" s="29">
        <f>100000*E20/'Edad 02-04'!M20</f>
        <v>139.95172413793102</v>
      </c>
      <c r="H20" s="3">
        <f t="shared" si="2"/>
        <v>891</v>
      </c>
      <c r="I20" s="32">
        <f t="shared" si="3"/>
        <v>2.2550682088532309E-2</v>
      </c>
      <c r="J20" s="29">
        <f>100000*H20/'Edad 02-04'!N20</f>
        <v>152.53919999999999</v>
      </c>
      <c r="L20" s="32">
        <f>'Edad 14-05'!B20/'Edad 07-05'!B20-1</f>
        <v>0.50337837837837829</v>
      </c>
      <c r="M20" s="32">
        <f>E20/'Edad 07-05'!E20-1</f>
        <v>0.48666666666666658</v>
      </c>
      <c r="N20" s="32">
        <f>H20/'Edad 07-05'!H20-1</f>
        <v>0.49496644295302006</v>
      </c>
    </row>
    <row r="21" spans="1:14" ht="15.75" customHeight="1" x14ac:dyDescent="0.25">
      <c r="A21" s="3" t="s">
        <v>27</v>
      </c>
      <c r="B21" s="3">
        <v>321</v>
      </c>
      <c r="C21" s="32">
        <f t="shared" si="0"/>
        <v>1.5278438838648262E-2</v>
      </c>
      <c r="D21" s="29">
        <f>100000*B21/'Edad 02-04'!L21</f>
        <v>181.39767547857792</v>
      </c>
      <c r="E21" s="3">
        <v>329</v>
      </c>
      <c r="F21" s="32">
        <f t="shared" si="1"/>
        <v>1.7782822550132426E-2</v>
      </c>
      <c r="G21" s="29">
        <f>100000*E21/'Edad 02-04'!M21</f>
        <v>138.82195121951221</v>
      </c>
      <c r="H21" s="3">
        <f t="shared" si="2"/>
        <v>650</v>
      </c>
      <c r="I21" s="32">
        <f t="shared" si="3"/>
        <v>1.6451114879400673E-2</v>
      </c>
      <c r="J21" s="29">
        <f>100000*H21/'Edad 02-04'!N21</f>
        <v>157.02247191011236</v>
      </c>
      <c r="L21" s="32">
        <f>'Edad 14-05'!B21/'Edad 07-05'!B21-1</f>
        <v>0.42666666666666675</v>
      </c>
      <c r="M21" s="32">
        <f>E21/'Edad 07-05'!E21-1</f>
        <v>0.42424242424242431</v>
      </c>
      <c r="N21" s="32">
        <f>H21/'Edad 07-05'!H21-1</f>
        <v>0.42543859649122817</v>
      </c>
    </row>
    <row r="22" spans="1:14" ht="15.75" customHeight="1" x14ac:dyDescent="0.25">
      <c r="A22" s="3" t="s">
        <v>28</v>
      </c>
      <c r="B22" s="3">
        <v>382</v>
      </c>
      <c r="C22" s="32">
        <f t="shared" si="0"/>
        <v>1.8181818181818181E-2</v>
      </c>
      <c r="D22" s="29">
        <f>100000*B22/'Edad 02-04'!L22</f>
        <v>193.86662139219018</v>
      </c>
      <c r="E22" s="3">
        <v>597</v>
      </c>
      <c r="F22" s="32">
        <f t="shared" si="1"/>
        <v>3.2268526025620234E-2</v>
      </c>
      <c r="G22" s="29">
        <f>100000*E22/'Edad 02-04'!M22</f>
        <v>171.03243243243242</v>
      </c>
      <c r="H22" s="3">
        <f t="shared" si="2"/>
        <v>979</v>
      </c>
      <c r="I22" s="32">
        <f t="shared" si="3"/>
        <v>2.4777909949128089E-2</v>
      </c>
      <c r="J22" s="29">
        <f>100000*H22/'Edad 02-04'!N22</f>
        <v>179.27142857142857</v>
      </c>
      <c r="L22" s="32">
        <f>'Edad 14-05'!B22/'Edad 07-05'!B22-1</f>
        <v>0.42007434944237909</v>
      </c>
      <c r="M22" s="32">
        <f>E22/'Edad 07-05'!E22-1</f>
        <v>0.42482100238663478</v>
      </c>
      <c r="N22" s="32">
        <f>H22/'Edad 07-05'!H22-1</f>
        <v>0.42296511627906974</v>
      </c>
    </row>
    <row r="23" spans="1:14" ht="15.75" customHeight="1" x14ac:dyDescent="0.25">
      <c r="A23" s="31" t="s">
        <v>38</v>
      </c>
      <c r="B23" s="3">
        <f t="shared" ref="B23:C23" si="4">SUM(B6:B22)</f>
        <v>21010</v>
      </c>
      <c r="C23" s="32">
        <f t="shared" si="4"/>
        <v>0.99999999999999989</v>
      </c>
      <c r="D23" s="29">
        <f>100000*B23/'Edad 02-04'!L23</f>
        <v>217.75164948037923</v>
      </c>
      <c r="E23" s="3">
        <f t="shared" ref="E23:F23" si="5">SUM(E6:E22)</f>
        <v>18501</v>
      </c>
      <c r="F23" s="32">
        <f t="shared" si="5"/>
        <v>1</v>
      </c>
      <c r="G23" s="29">
        <f>100000*E23/'Edad 02-04'!M23</f>
        <v>188.01480278422272</v>
      </c>
      <c r="H23" s="3">
        <f t="shared" ref="H23:I23" si="6">SUM(H6:H22)</f>
        <v>39511</v>
      </c>
      <c r="I23" s="32">
        <f t="shared" si="6"/>
        <v>1</v>
      </c>
      <c r="J23" s="29">
        <f>100000*H23/'Edad 02-04'!N23</f>
        <v>202.73706856879892</v>
      </c>
      <c r="K23" s="1"/>
      <c r="L23" s="32">
        <f>'Edad 14-05'!B23/'Edad 07-05'!B23-1</f>
        <v>0.53874322542844588</v>
      </c>
      <c r="M23" s="32">
        <f>E23/'Edad 07-05'!E23-1</f>
        <v>0.50439095787932997</v>
      </c>
      <c r="N23" s="32">
        <f>H23/'Edad 07-05'!H23-1</f>
        <v>0.52246454993834779</v>
      </c>
    </row>
    <row r="24" spans="1:14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4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4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4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4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4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4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4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4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">
    <mergeCell ref="C2:H2"/>
    <mergeCell ref="L3:N3"/>
    <mergeCell ref="B4:D4"/>
    <mergeCell ref="E4:G4"/>
    <mergeCell ref="H4:J4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N1000"/>
  <sheetViews>
    <sheetView workbookViewId="0"/>
  </sheetViews>
  <sheetFormatPr baseColWidth="10" defaultColWidth="12.625" defaultRowHeight="15" customHeight="1" x14ac:dyDescent="0.2"/>
  <cols>
    <col min="1" max="26" width="9.375" customWidth="1"/>
  </cols>
  <sheetData>
    <row r="2" spans="1:14" x14ac:dyDescent="0.25">
      <c r="C2" s="39" t="s">
        <v>51</v>
      </c>
      <c r="D2" s="38"/>
      <c r="E2" s="38"/>
      <c r="F2" s="38"/>
      <c r="G2" s="38"/>
      <c r="H2" s="38"/>
    </row>
    <row r="3" spans="1:14" x14ac:dyDescent="0.25">
      <c r="L3" s="40" t="s">
        <v>46</v>
      </c>
      <c r="M3" s="36"/>
      <c r="N3" s="37"/>
    </row>
    <row r="4" spans="1:14" x14ac:dyDescent="0.25">
      <c r="A4" s="26"/>
      <c r="B4" s="40" t="s">
        <v>36</v>
      </c>
      <c r="C4" s="36"/>
      <c r="D4" s="37"/>
      <c r="E4" s="40" t="s">
        <v>37</v>
      </c>
      <c r="F4" s="36"/>
      <c r="G4" s="37"/>
      <c r="H4" s="40" t="s">
        <v>38</v>
      </c>
      <c r="I4" s="36"/>
      <c r="J4" s="37"/>
      <c r="L4" s="3" t="s">
        <v>36</v>
      </c>
      <c r="M4" s="3" t="s">
        <v>37</v>
      </c>
      <c r="N4" s="3" t="s">
        <v>38</v>
      </c>
    </row>
    <row r="5" spans="1:14" x14ac:dyDescent="0.25">
      <c r="A5" s="3" t="s">
        <v>40</v>
      </c>
      <c r="B5" s="3" t="s">
        <v>41</v>
      </c>
      <c r="C5" s="3" t="s">
        <v>42</v>
      </c>
      <c r="D5" s="3" t="s">
        <v>43</v>
      </c>
      <c r="E5" s="3" t="s">
        <v>41</v>
      </c>
      <c r="F5" s="3" t="s">
        <v>42</v>
      </c>
      <c r="G5" s="3" t="s">
        <v>43</v>
      </c>
      <c r="H5" s="3" t="s">
        <v>41</v>
      </c>
      <c r="I5" s="3" t="s">
        <v>42</v>
      </c>
      <c r="J5" s="3" t="s">
        <v>43</v>
      </c>
      <c r="L5" s="3" t="s">
        <v>42</v>
      </c>
      <c r="M5" s="3" t="s">
        <v>42</v>
      </c>
      <c r="N5" s="3" t="s">
        <v>42</v>
      </c>
    </row>
    <row r="6" spans="1:14" x14ac:dyDescent="0.25">
      <c r="A6" s="3" t="s">
        <v>12</v>
      </c>
      <c r="B6" s="3">
        <v>725</v>
      </c>
      <c r="C6" s="32">
        <f t="shared" ref="C6:C22" si="0">B6/B$23</f>
        <v>2.2091535133158632E-2</v>
      </c>
      <c r="D6" s="29">
        <f>100000*B6/'Edad 02-04'!L6</f>
        <v>119.85549132947979</v>
      </c>
      <c r="E6" s="3">
        <v>686</v>
      </c>
      <c r="F6" s="32">
        <f t="shared" ref="F6:F22" si="1">E6/E$23</f>
        <v>2.3630726834309335E-2</v>
      </c>
      <c r="G6" s="29">
        <f>100000*E6/'Edad 02-04'!M6</f>
        <v>118.90666666666668</v>
      </c>
      <c r="H6" s="3">
        <f t="shared" ref="H6:H22" si="2">B6+E6</f>
        <v>1411</v>
      </c>
      <c r="I6" s="32">
        <f t="shared" ref="I6:I22" si="3">H6/H$23</f>
        <v>2.2813995602121329E-2</v>
      </c>
      <c r="J6" s="29">
        <f>100000*H6/'Edad 02-04'!N6</f>
        <v>119.39230769230771</v>
      </c>
      <c r="L6" s="32">
        <f>'Edad 21-05'!B6/'Edad 14-05'!B6-1</f>
        <v>0.54914529914529919</v>
      </c>
      <c r="M6" s="32">
        <f>E6/'Edad 14-05'!E6-1</f>
        <v>0.55909090909090908</v>
      </c>
      <c r="N6" s="32">
        <f>H6/'Edad 14-05'!H6-1</f>
        <v>0.55396475770925102</v>
      </c>
    </row>
    <row r="7" spans="1:14" x14ac:dyDescent="0.25">
      <c r="A7" s="24" t="s">
        <v>13</v>
      </c>
      <c r="B7" s="3">
        <v>540</v>
      </c>
      <c r="C7" s="32">
        <f t="shared" si="0"/>
        <v>1.6454384788835395E-2</v>
      </c>
      <c r="D7" s="29">
        <f>100000*B7/'Edad 02-04'!L7</f>
        <v>86.974789915966383</v>
      </c>
      <c r="E7" s="3">
        <v>537</v>
      </c>
      <c r="F7" s="32">
        <f t="shared" si="1"/>
        <v>1.8498105408198417E-2</v>
      </c>
      <c r="G7" s="29">
        <f>100000*E7/'Edad 02-04'!M7</f>
        <v>83.90625</v>
      </c>
      <c r="H7" s="3">
        <f t="shared" si="2"/>
        <v>1077</v>
      </c>
      <c r="I7" s="32">
        <f t="shared" si="3"/>
        <v>1.7413659293752427E-2</v>
      </c>
      <c r="J7" s="29">
        <f>100000*H7/'Edad 02-04'!N7</f>
        <v>85.41724137931034</v>
      </c>
      <c r="L7" s="32">
        <f>'Edad 21-05'!B7/'Edad 14-05'!B7-1</f>
        <v>0.55619596541786742</v>
      </c>
      <c r="M7" s="32">
        <f>E7/'Edad 14-05'!E7-1</f>
        <v>0.61261261261261257</v>
      </c>
      <c r="N7" s="32">
        <f>H7/'Edad 14-05'!H7-1</f>
        <v>0.58382352941176463</v>
      </c>
    </row>
    <row r="8" spans="1:14" x14ac:dyDescent="0.25">
      <c r="A8" s="3" t="s">
        <v>14</v>
      </c>
      <c r="B8" s="3">
        <v>612</v>
      </c>
      <c r="C8" s="32">
        <f t="shared" si="0"/>
        <v>1.8648302760680115E-2</v>
      </c>
      <c r="D8" s="29">
        <f>100000*B8/'Edad 02-04'!L8</f>
        <v>93.270480549199078</v>
      </c>
      <c r="E8" s="3">
        <v>587</v>
      </c>
      <c r="F8" s="32">
        <f t="shared" si="1"/>
        <v>2.0220461591457115E-2</v>
      </c>
      <c r="G8" s="29">
        <f>100000*E8/'Edad 02-04'!M8</f>
        <v>94.430434782608714</v>
      </c>
      <c r="H8" s="3">
        <f t="shared" si="2"/>
        <v>1199</v>
      </c>
      <c r="I8" s="32">
        <f t="shared" si="3"/>
        <v>1.938623722674945E-2</v>
      </c>
      <c r="J8" s="29">
        <f>100000*H8/'Edad 02-04'!N8</f>
        <v>93.834782608695647</v>
      </c>
      <c r="L8" s="32">
        <f>'Edad 21-05'!B8/'Edad 14-05'!B8-1</f>
        <v>0.4854368932038835</v>
      </c>
      <c r="M8" s="32">
        <f>E8/'Edad 14-05'!E8-1</f>
        <v>0.45657568238213408</v>
      </c>
      <c r="N8" s="32">
        <f>H8/'Edad 14-05'!H8-1</f>
        <v>0.47116564417177909</v>
      </c>
    </row>
    <row r="9" spans="1:14" x14ac:dyDescent="0.25">
      <c r="A9" s="3" t="s">
        <v>15</v>
      </c>
      <c r="B9" s="3">
        <v>964</v>
      </c>
      <c r="C9" s="32">
        <f t="shared" si="0"/>
        <v>2.9374123956365409E-2</v>
      </c>
      <c r="D9" s="29">
        <f>100000*B9/'Edad 02-04'!L9</f>
        <v>150.69975186104219</v>
      </c>
      <c r="E9" s="3">
        <v>1016</v>
      </c>
      <c r="F9" s="32">
        <f t="shared" si="1"/>
        <v>3.4998277643816744E-2</v>
      </c>
      <c r="G9" s="29">
        <f>100000*E9/'Edad 02-04'!M9</f>
        <v>163.28571428571428</v>
      </c>
      <c r="H9" s="3">
        <f t="shared" si="2"/>
        <v>1980</v>
      </c>
      <c r="I9" s="32">
        <f t="shared" si="3"/>
        <v>3.2013969732246801E-2</v>
      </c>
      <c r="J9" s="29">
        <f>100000*H9/'Edad 02-04'!N9</f>
        <v>156.90566037735849</v>
      </c>
      <c r="L9" s="32">
        <f>'Edad 21-05'!B9/'Edad 14-05'!B9-1</f>
        <v>0.53993610223642174</v>
      </c>
      <c r="M9" s="32">
        <f>E9/'Edad 14-05'!E9-1</f>
        <v>0.54172989377845226</v>
      </c>
      <c r="N9" s="32">
        <f>H9/'Edad 14-05'!H9-1</f>
        <v>0.54085603112840475</v>
      </c>
    </row>
    <row r="10" spans="1:14" x14ac:dyDescent="0.25">
      <c r="A10" s="3" t="s">
        <v>16</v>
      </c>
      <c r="B10" s="3">
        <v>2487</v>
      </c>
      <c r="C10" s="32">
        <f t="shared" si="0"/>
        <v>7.5781583277469686E-2</v>
      </c>
      <c r="D10" s="29">
        <f>100000*B10/'Edad 02-04'!L10</f>
        <v>337.54335527669195</v>
      </c>
      <c r="E10" s="3">
        <v>2319</v>
      </c>
      <c r="F10" s="32">
        <f t="shared" si="1"/>
        <v>7.988287977953841E-2</v>
      </c>
      <c r="G10" s="29">
        <f>100000*E10/'Edad 02-04'!M10</f>
        <v>326.91458333333338</v>
      </c>
      <c r="H10" s="3">
        <f t="shared" si="2"/>
        <v>4806</v>
      </c>
      <c r="I10" s="32">
        <f t="shared" si="3"/>
        <v>7.7706635622817224E-2</v>
      </c>
      <c r="J10" s="29">
        <f>100000*H10/'Edad 02-04'!N10</f>
        <v>332.32978723404256</v>
      </c>
      <c r="L10" s="32">
        <f>'Edad 21-05'!B10/'Edad 14-05'!B10-1</f>
        <v>0.5710675931775111</v>
      </c>
      <c r="M10" s="32">
        <f>E10/'Edad 14-05'!E10-1</f>
        <v>0.56372218476062042</v>
      </c>
      <c r="N10" s="32">
        <f>H10/'Edad 14-05'!H10-1</f>
        <v>0.56751467710371828</v>
      </c>
    </row>
    <row r="11" spans="1:14" x14ac:dyDescent="0.25">
      <c r="A11" s="3" t="s">
        <v>17</v>
      </c>
      <c r="B11" s="3">
        <v>4211</v>
      </c>
      <c r="C11" s="32">
        <f t="shared" si="0"/>
        <v>0.12831373026997381</v>
      </c>
      <c r="D11" s="29">
        <f>100000*B11/'Edad 02-04'!L11</f>
        <v>502.49633014788316</v>
      </c>
      <c r="E11" s="3">
        <v>3931</v>
      </c>
      <c r="F11" s="32">
        <f t="shared" si="1"/>
        <v>0.13541164312779883</v>
      </c>
      <c r="G11" s="29">
        <f>100000*E11/'Edad 02-04'!M11</f>
        <v>484.0306049822064</v>
      </c>
      <c r="H11" s="3">
        <f t="shared" si="2"/>
        <v>8142</v>
      </c>
      <c r="I11" s="32">
        <f t="shared" si="3"/>
        <v>0.13164532402017851</v>
      </c>
      <c r="J11" s="29">
        <f>100000*H11/'Edad 02-04'!N11</f>
        <v>493.40825515947466</v>
      </c>
      <c r="L11" s="32">
        <f>'Edad 21-05'!B11/'Edad 14-05'!B11-1</f>
        <v>0.56426448736998513</v>
      </c>
      <c r="M11" s="32">
        <f>E11/'Edad 14-05'!E11-1</f>
        <v>0.57051538154214931</v>
      </c>
      <c r="N11" s="32">
        <f>H11/'Edad 14-05'!H11-1</f>
        <v>0.56727622714148218</v>
      </c>
    </row>
    <row r="12" spans="1:14" x14ac:dyDescent="0.25">
      <c r="A12" s="3" t="s">
        <v>18</v>
      </c>
      <c r="B12" s="3">
        <v>4409</v>
      </c>
      <c r="C12" s="32">
        <f t="shared" si="0"/>
        <v>0.13434700469254676</v>
      </c>
      <c r="D12" s="29">
        <f>100000*B12/'Edad 02-04'!L12</f>
        <v>544.33910149750432</v>
      </c>
      <c r="E12" s="3">
        <v>3710</v>
      </c>
      <c r="F12" s="32">
        <f t="shared" si="1"/>
        <v>0.12779882879779539</v>
      </c>
      <c r="G12" s="29">
        <f>100000*E12/'Edad 02-04'!M12</f>
        <v>472.18181818181813</v>
      </c>
      <c r="H12" s="3">
        <f t="shared" si="2"/>
        <v>8119</v>
      </c>
      <c r="I12" s="32">
        <f t="shared" si="3"/>
        <v>0.13127344457379381</v>
      </c>
      <c r="J12" s="29">
        <f>100000*H12/'Edad 02-04'!N12</f>
        <v>508.80895270270275</v>
      </c>
      <c r="L12" s="32">
        <f>'Edad 21-05'!B12/'Edad 14-05'!B12-1</f>
        <v>0.56347517730496444</v>
      </c>
      <c r="M12" s="32">
        <f>E12/'Edad 14-05'!E12-1</f>
        <v>0.59364261168384869</v>
      </c>
      <c r="N12" s="32">
        <f>H12/'Edad 14-05'!H12-1</f>
        <v>0.57711732711732711</v>
      </c>
    </row>
    <row r="13" spans="1:14" x14ac:dyDescent="0.25">
      <c r="A13" s="3" t="s">
        <v>19</v>
      </c>
      <c r="B13" s="3">
        <v>3590</v>
      </c>
      <c r="C13" s="32">
        <f t="shared" si="0"/>
        <v>0.10939118776281309</v>
      </c>
      <c r="D13" s="29">
        <f>100000*B13/'Edad 02-04'!L13</f>
        <v>494.25367519977232</v>
      </c>
      <c r="E13" s="3">
        <v>2924</v>
      </c>
      <c r="F13" s="32">
        <f t="shared" si="1"/>
        <v>0.10072338959696865</v>
      </c>
      <c r="G13" s="29">
        <f>100000*E13/'Edad 02-04'!M13</f>
        <v>411.36121673003805</v>
      </c>
      <c r="H13" s="3">
        <f t="shared" si="2"/>
        <v>6514</v>
      </c>
      <c r="I13" s="32">
        <f t="shared" si="3"/>
        <v>0.10532272668477557</v>
      </c>
      <c r="J13" s="29">
        <f>100000*H13/'Edad 02-04'!N13</f>
        <v>453.25551330798481</v>
      </c>
      <c r="L13" s="32">
        <f>'Edad 21-05'!B13/'Edad 14-05'!B13-1</f>
        <v>0.54408602150537644</v>
      </c>
      <c r="M13" s="32">
        <f>E13/'Edad 14-05'!E13-1</f>
        <v>0.55201698513800435</v>
      </c>
      <c r="N13" s="32">
        <f>H13/'Edad 14-05'!H13-1</f>
        <v>0.5476360180565456</v>
      </c>
    </row>
    <row r="14" spans="1:14" x14ac:dyDescent="0.25">
      <c r="A14" s="3" t="s">
        <v>20</v>
      </c>
      <c r="B14" s="3">
        <v>2963</v>
      </c>
      <c r="C14" s="32">
        <f t="shared" si="0"/>
        <v>9.0285818757998654E-2</v>
      </c>
      <c r="D14" s="29">
        <f>100000*B14/'Edad 02-04'!L14</f>
        <v>439.32611883033246</v>
      </c>
      <c r="E14" s="3">
        <v>2440</v>
      </c>
      <c r="F14" s="32">
        <f t="shared" si="1"/>
        <v>8.4050981743024458E-2</v>
      </c>
      <c r="G14" s="29">
        <f>100000*E14/'Edad 02-04'!M14</f>
        <v>363.18894009216586</v>
      </c>
      <c r="H14" s="3">
        <f t="shared" si="2"/>
        <v>5403</v>
      </c>
      <c r="I14" s="32">
        <f t="shared" si="3"/>
        <v>8.7359332557237102E-2</v>
      </c>
      <c r="J14" s="29">
        <f>100000*H14/'Edad 02-04'!N14</f>
        <v>401.33148558758313</v>
      </c>
      <c r="L14" s="32">
        <f>'Edad 21-05'!B14/'Edad 14-05'!B14-1</f>
        <v>0.52182845403184386</v>
      </c>
      <c r="M14" s="32">
        <f>E14/'Edad 14-05'!E14-1</f>
        <v>0.52786474639949899</v>
      </c>
      <c r="N14" s="32">
        <f>H14/'Edad 14-05'!H14-1</f>
        <v>0.52454853273137703</v>
      </c>
    </row>
    <row r="15" spans="1:14" x14ac:dyDescent="0.25">
      <c r="A15" s="3" t="s">
        <v>21</v>
      </c>
      <c r="B15" s="3">
        <v>2845</v>
      </c>
      <c r="C15" s="32">
        <f t="shared" si="0"/>
        <v>8.6690230970808704E-2</v>
      </c>
      <c r="D15" s="29">
        <f>100000*B15/'Edad 02-04'!L15</f>
        <v>449.47785406070665</v>
      </c>
      <c r="E15" s="3">
        <v>2426</v>
      </c>
      <c r="F15" s="32">
        <f t="shared" si="1"/>
        <v>8.3568722011712018E-2</v>
      </c>
      <c r="G15" s="29">
        <f>100000*E15/'Edad 02-04'!M15</f>
        <v>379.35980392156864</v>
      </c>
      <c r="H15" s="3">
        <f t="shared" si="2"/>
        <v>5271</v>
      </c>
      <c r="I15" s="32">
        <f t="shared" si="3"/>
        <v>8.5225067908420646E-2</v>
      </c>
      <c r="J15" s="29">
        <f>100000*H15/'Edad 02-04'!N15</f>
        <v>414.23858823529412</v>
      </c>
      <c r="L15" s="32">
        <f>'Edad 21-05'!B15/'Edad 14-05'!B15-1</f>
        <v>0.58849804578447795</v>
      </c>
      <c r="M15" s="32">
        <f>E15/'Edad 14-05'!E15-1</f>
        <v>0.63257065948855984</v>
      </c>
      <c r="N15" s="32">
        <f>H15/'Edad 14-05'!H15-1</f>
        <v>0.60848336893500155</v>
      </c>
    </row>
    <row r="16" spans="1:14" x14ac:dyDescent="0.25">
      <c r="A16" s="3" t="s">
        <v>22</v>
      </c>
      <c r="B16" s="3">
        <v>2643</v>
      </c>
      <c r="C16" s="32">
        <f t="shared" si="0"/>
        <v>8.053507221646658E-2</v>
      </c>
      <c r="D16" s="29">
        <f>100000*B16/'Edad 02-04'!L16</f>
        <v>439.29017605633805</v>
      </c>
      <c r="E16" s="3">
        <v>2170</v>
      </c>
      <c r="F16" s="32">
        <f t="shared" si="1"/>
        <v>7.4750258353427496E-2</v>
      </c>
      <c r="G16" s="29">
        <f>100000*E16/'Edad 02-04'!M16</f>
        <v>348.40555555555557</v>
      </c>
      <c r="H16" s="3">
        <f t="shared" si="2"/>
        <v>4813</v>
      </c>
      <c r="I16" s="32">
        <f t="shared" si="3"/>
        <v>7.7819816323890831E-2</v>
      </c>
      <c r="J16" s="29">
        <f>100000*H16/'Edad 02-04'!N16</f>
        <v>393.06166666666667</v>
      </c>
      <c r="L16" s="32">
        <f>'Edad 21-05'!B16/'Edad 14-05'!B16-1</f>
        <v>0.61355311355311359</v>
      </c>
      <c r="M16" s="32">
        <f>E16/'Edad 14-05'!E16-1</f>
        <v>0.61940298507462677</v>
      </c>
      <c r="N16" s="32">
        <f>H16/'Edad 14-05'!H16-1</f>
        <v>0.61618535930154472</v>
      </c>
    </row>
    <row r="17" spans="1:14" x14ac:dyDescent="0.25">
      <c r="A17" s="3" t="s">
        <v>23</v>
      </c>
      <c r="B17" s="3">
        <v>2292</v>
      </c>
      <c r="C17" s="32">
        <f t="shared" si="0"/>
        <v>6.9839722103723564E-2</v>
      </c>
      <c r="D17" s="29">
        <f>100000*B17/'Edad 02-04'!L17</f>
        <v>414.44383561643832</v>
      </c>
      <c r="E17" s="3">
        <v>1973</v>
      </c>
      <c r="F17" s="32">
        <f t="shared" si="1"/>
        <v>6.7964174991388224E-2</v>
      </c>
      <c r="G17" s="29">
        <f>100000*E17/'Edad 02-04'!M17</f>
        <v>333.89230769230767</v>
      </c>
      <c r="H17" s="3">
        <f t="shared" si="2"/>
        <v>4265</v>
      </c>
      <c r="I17" s="32">
        <f t="shared" si="3"/>
        <v>6.8959384296986156E-2</v>
      </c>
      <c r="J17" s="29">
        <f>100000*H17/'Edad 02-04'!N17</f>
        <v>372.83443708609269</v>
      </c>
      <c r="L17" s="32">
        <f>'Edad 21-05'!B17/'Edad 14-05'!B17-1</f>
        <v>0.56986301369863024</v>
      </c>
      <c r="M17" s="32">
        <f>E17/'Edad 14-05'!E17-1</f>
        <v>0.59627831715210355</v>
      </c>
      <c r="N17" s="32">
        <f>H17/'Edad 14-05'!H17-1</f>
        <v>0.58197329376854601</v>
      </c>
    </row>
    <row r="18" spans="1:14" x14ac:dyDescent="0.25">
      <c r="A18" s="3" t="s">
        <v>24</v>
      </c>
      <c r="B18" s="3">
        <v>1748</v>
      </c>
      <c r="C18" s="32">
        <f t="shared" si="0"/>
        <v>5.326345298311902E-2</v>
      </c>
      <c r="D18" s="29">
        <f>100000*B18/'Edad 02-04'!L18</f>
        <v>369.59062157375394</v>
      </c>
      <c r="E18" s="3">
        <v>1371</v>
      </c>
      <c r="F18" s="32">
        <f t="shared" si="1"/>
        <v>4.7227006544953494E-2</v>
      </c>
      <c r="G18" s="29">
        <f>100000*E18/'Edad 02-04'!M18</f>
        <v>264.49380530973451</v>
      </c>
      <c r="H18" s="3">
        <f t="shared" si="2"/>
        <v>3119</v>
      </c>
      <c r="I18" s="32">
        <f t="shared" si="3"/>
        <v>5.0430086664079679E-2</v>
      </c>
      <c r="J18" s="29">
        <f>100000*H18/'Edad 02-04'!N18</f>
        <v>314.63596491228071</v>
      </c>
      <c r="L18" s="32">
        <f>'Edad 21-05'!B18/'Edad 14-05'!B18-1</f>
        <v>0.60366972477064218</v>
      </c>
      <c r="M18" s="32">
        <f>E18/'Edad 14-05'!E18-1</f>
        <v>0.58131487889273359</v>
      </c>
      <c r="N18" s="32">
        <f>H18/'Edad 14-05'!H18-1</f>
        <v>0.59376596831885542</v>
      </c>
    </row>
    <row r="19" spans="1:14" x14ac:dyDescent="0.25">
      <c r="A19" s="3" t="s">
        <v>25</v>
      </c>
      <c r="B19" s="3">
        <v>1036</v>
      </c>
      <c r="C19" s="32">
        <f t="shared" si="0"/>
        <v>3.1568041928210132E-2</v>
      </c>
      <c r="D19" s="29">
        <f>100000*B19/'Edad 02-04'!L19</f>
        <v>273.24802994852604</v>
      </c>
      <c r="E19" s="3">
        <v>906</v>
      </c>
      <c r="F19" s="32">
        <f t="shared" si="1"/>
        <v>3.1209094040647607E-2</v>
      </c>
      <c r="G19" s="29">
        <f>100000*E19/'Edad 02-04'!M19</f>
        <v>208.24477611940299</v>
      </c>
      <c r="H19" s="3">
        <f t="shared" si="2"/>
        <v>1942</v>
      </c>
      <c r="I19" s="32">
        <f t="shared" si="3"/>
        <v>3.1399560212132971E-2</v>
      </c>
      <c r="J19" s="29">
        <f>100000*H19/'Edad 02-04'!N19</f>
        <v>238.51409395973155</v>
      </c>
      <c r="L19" s="32">
        <f>'Edad 21-05'!B19/'Edad 14-05'!B19-1</f>
        <v>0.56259426847662142</v>
      </c>
      <c r="M19" s="32">
        <f>E19/'Edad 14-05'!E19-1</f>
        <v>0.58947368421052637</v>
      </c>
      <c r="N19" s="32">
        <f>H19/'Edad 14-05'!H19-1</f>
        <v>0.57502027575020276</v>
      </c>
    </row>
    <row r="20" spans="1:14" x14ac:dyDescent="0.25">
      <c r="A20" s="3" t="s">
        <v>26</v>
      </c>
      <c r="B20" s="3">
        <v>711</v>
      </c>
      <c r="C20" s="32">
        <f t="shared" si="0"/>
        <v>2.1664939971966602E-2</v>
      </c>
      <c r="D20" s="29">
        <f>100000*B20/'Edad 02-04'!L20</f>
        <v>267.86639582124201</v>
      </c>
      <c r="E20" s="3">
        <v>672</v>
      </c>
      <c r="F20" s="32">
        <f t="shared" si="1"/>
        <v>2.3148467102996898E-2</v>
      </c>
      <c r="G20" s="29">
        <f>100000*E20/'Edad 02-04'!M20</f>
        <v>210.86896551724135</v>
      </c>
      <c r="H20" s="3">
        <f t="shared" si="2"/>
        <v>1383</v>
      </c>
      <c r="I20" s="32">
        <f t="shared" si="3"/>
        <v>2.2361272797826931E-2</v>
      </c>
      <c r="J20" s="29">
        <f>100000*H20/'Edad 02-04'!N20</f>
        <v>236.7696</v>
      </c>
      <c r="L20" s="32">
        <f>'Edad 21-05'!B20/'Edad 14-05'!B20-1</f>
        <v>0.59775280898876404</v>
      </c>
      <c r="M20" s="32">
        <f>E20/'Edad 14-05'!E20-1</f>
        <v>0.50672645739910305</v>
      </c>
      <c r="N20" s="32">
        <f>H20/'Edad 14-05'!H20-1</f>
        <v>0.55218855218855212</v>
      </c>
    </row>
    <row r="21" spans="1:14" ht="15.75" customHeight="1" x14ac:dyDescent="0.25">
      <c r="A21" s="3" t="s">
        <v>27</v>
      </c>
      <c r="B21" s="3">
        <v>484</v>
      </c>
      <c r="C21" s="32">
        <f t="shared" si="0"/>
        <v>1.4748004144067281E-2</v>
      </c>
      <c r="D21" s="29">
        <f>100000*B21/'Edad 02-04'!L21</f>
        <v>273.5092676997873</v>
      </c>
      <c r="E21" s="3">
        <v>505</v>
      </c>
      <c r="F21" s="32">
        <f t="shared" si="1"/>
        <v>1.739579745091285E-2</v>
      </c>
      <c r="G21" s="29">
        <f>100000*E21/'Edad 02-04'!M21</f>
        <v>213.08536585365854</v>
      </c>
      <c r="H21" s="3">
        <f t="shared" si="2"/>
        <v>989</v>
      </c>
      <c r="I21" s="32">
        <f t="shared" si="3"/>
        <v>1.5990816194541457E-2</v>
      </c>
      <c r="J21" s="29">
        <f>100000*H21/'Edad 02-04'!N21</f>
        <v>238.91573033707866</v>
      </c>
      <c r="L21" s="32">
        <f>'Edad 21-05'!B21/'Edad 14-05'!B21-1</f>
        <v>0.50778816199376942</v>
      </c>
      <c r="M21" s="32">
        <f>E21/'Edad 14-05'!E21-1</f>
        <v>0.5349544072948329</v>
      </c>
      <c r="N21" s="32">
        <f>H21/'Edad 14-05'!H21-1</f>
        <v>0.52153846153846151</v>
      </c>
    </row>
    <row r="22" spans="1:14" ht="15.75" customHeight="1" x14ac:dyDescent="0.25">
      <c r="A22" s="3" t="s">
        <v>28</v>
      </c>
      <c r="B22" s="3">
        <v>558</v>
      </c>
      <c r="C22" s="32">
        <f t="shared" si="0"/>
        <v>1.7002864281796575E-2</v>
      </c>
      <c r="D22" s="29">
        <f>100000*B22/'Edad 02-04'!L22</f>
        <v>283.18736842105267</v>
      </c>
      <c r="E22" s="3">
        <v>857</v>
      </c>
      <c r="F22" s="32">
        <f t="shared" si="1"/>
        <v>2.9521184981054081E-2</v>
      </c>
      <c r="G22" s="29">
        <f>100000*E22/'Edad 02-04'!M22</f>
        <v>245.5189189189189</v>
      </c>
      <c r="H22" s="3">
        <f t="shared" si="2"/>
        <v>1415</v>
      </c>
      <c r="I22" s="32">
        <f t="shared" si="3"/>
        <v>2.2878670288449102E-2</v>
      </c>
      <c r="J22" s="29">
        <f>100000*H22/'Edad 02-04'!N22</f>
        <v>259.11038961038963</v>
      </c>
      <c r="L22" s="32">
        <f>'Edad 21-05'!B22/'Edad 14-05'!B22-1</f>
        <v>0.46073298429319376</v>
      </c>
      <c r="M22" s="32">
        <f>E22/'Edad 14-05'!E22-1</f>
        <v>0.43551088777219427</v>
      </c>
      <c r="N22" s="32">
        <f>H22/'Edad 14-05'!H22-1</f>
        <v>0.44535240040858026</v>
      </c>
    </row>
    <row r="23" spans="1:14" ht="15.75" customHeight="1" x14ac:dyDescent="0.25">
      <c r="A23" s="31" t="s">
        <v>38</v>
      </c>
      <c r="B23" s="3">
        <f t="shared" ref="B23:C23" si="4">SUM(B6:B22)</f>
        <v>32818</v>
      </c>
      <c r="C23" s="32">
        <f t="shared" si="4"/>
        <v>1.0000000000000002</v>
      </c>
      <c r="D23" s="29">
        <f>100000*B23/'Edad 02-04'!L23</f>
        <v>340.13201488087032</v>
      </c>
      <c r="E23" s="3">
        <f t="shared" ref="E23:F23" si="5">SUM(E6:E22)</f>
        <v>29030</v>
      </c>
      <c r="F23" s="32">
        <f t="shared" si="5"/>
        <v>1</v>
      </c>
      <c r="G23" s="29">
        <f>100000*E23/'Edad 02-04'!M23</f>
        <v>295.01484918793506</v>
      </c>
      <c r="H23" s="3">
        <f t="shared" ref="H23:I23" si="6">SUM(H6:H22)</f>
        <v>61848</v>
      </c>
      <c r="I23" s="32">
        <f t="shared" si="6"/>
        <v>1</v>
      </c>
      <c r="J23" s="29">
        <f>100000*H23/'Edad 02-04'!N23</f>
        <v>317.35167970547633</v>
      </c>
      <c r="K23" s="1"/>
      <c r="L23" s="32">
        <f>'Edad 21-05'!B23/'Edad 14-05'!B23-1</f>
        <v>0.56201808662541652</v>
      </c>
      <c r="M23" s="32">
        <f>E23/'Edad 14-05'!E23-1</f>
        <v>0.56910437273660874</v>
      </c>
      <c r="N23" s="32">
        <f>H23/'Edad 14-05'!H23-1</f>
        <v>0.56533623547872747</v>
      </c>
    </row>
    <row r="24" spans="1:14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4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4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4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4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4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4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4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4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">
    <mergeCell ref="C2:H2"/>
    <mergeCell ref="L3:N3"/>
    <mergeCell ref="B4:D4"/>
    <mergeCell ref="E4:G4"/>
    <mergeCell ref="H4:J4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N1000"/>
  <sheetViews>
    <sheetView workbookViewId="0"/>
  </sheetViews>
  <sheetFormatPr baseColWidth="10" defaultColWidth="12.625" defaultRowHeight="15" customHeight="1" x14ac:dyDescent="0.2"/>
  <cols>
    <col min="1" max="26" width="9.375" customWidth="1"/>
  </cols>
  <sheetData>
    <row r="2" spans="1:14" x14ac:dyDescent="0.25">
      <c r="C2" s="39" t="s">
        <v>52</v>
      </c>
      <c r="D2" s="38"/>
      <c r="E2" s="38"/>
      <c r="F2" s="38"/>
      <c r="G2" s="38"/>
      <c r="H2" s="38"/>
    </row>
    <row r="3" spans="1:14" x14ac:dyDescent="0.25">
      <c r="L3" s="40" t="s">
        <v>46</v>
      </c>
      <c r="M3" s="36"/>
      <c r="N3" s="37"/>
    </row>
    <row r="4" spans="1:14" x14ac:dyDescent="0.25">
      <c r="A4" s="26"/>
      <c r="B4" s="40" t="s">
        <v>36</v>
      </c>
      <c r="C4" s="36"/>
      <c r="D4" s="37"/>
      <c r="E4" s="40" t="s">
        <v>37</v>
      </c>
      <c r="F4" s="36"/>
      <c r="G4" s="37"/>
      <c r="H4" s="40" t="s">
        <v>38</v>
      </c>
      <c r="I4" s="36"/>
      <c r="J4" s="37"/>
      <c r="L4" s="3" t="s">
        <v>36</v>
      </c>
      <c r="M4" s="3" t="s">
        <v>37</v>
      </c>
      <c r="N4" s="3" t="s">
        <v>38</v>
      </c>
    </row>
    <row r="5" spans="1:14" x14ac:dyDescent="0.25">
      <c r="A5" s="3" t="s">
        <v>40</v>
      </c>
      <c r="B5" s="3" t="s">
        <v>41</v>
      </c>
      <c r="C5" s="3" t="s">
        <v>42</v>
      </c>
      <c r="D5" s="3" t="s">
        <v>43</v>
      </c>
      <c r="E5" s="3" t="s">
        <v>41</v>
      </c>
      <c r="F5" s="3" t="s">
        <v>42</v>
      </c>
      <c r="G5" s="3" t="s">
        <v>43</v>
      </c>
      <c r="H5" s="3" t="s">
        <v>41</v>
      </c>
      <c r="I5" s="3" t="s">
        <v>42</v>
      </c>
      <c r="J5" s="3" t="s">
        <v>43</v>
      </c>
      <c r="L5" s="3" t="s">
        <v>42</v>
      </c>
      <c r="M5" s="3" t="s">
        <v>42</v>
      </c>
      <c r="N5" s="3" t="s">
        <v>42</v>
      </c>
    </row>
    <row r="6" spans="1:14" x14ac:dyDescent="0.25">
      <c r="A6" s="3" t="s">
        <v>12</v>
      </c>
      <c r="B6" s="3">
        <v>1028</v>
      </c>
      <c r="C6" s="32">
        <f t="shared" ref="C6:C22" si="0">B6/B$23</f>
        <v>2.1396607347278593E-2</v>
      </c>
      <c r="D6" s="29">
        <f>100000*B6/'Edad 02-04'!L6</f>
        <v>169.94682080924858</v>
      </c>
      <c r="E6" s="3">
        <v>933</v>
      </c>
      <c r="F6" s="32">
        <f t="shared" ref="F6:F22" si="1">E6/E$23</f>
        <v>2.1907065204630302E-2</v>
      </c>
      <c r="G6" s="29">
        <f>100000*E6/'Edad 02-04'!M6</f>
        <v>161.72</v>
      </c>
      <c r="H6" s="3">
        <f t="shared" ref="H6:H22" si="2">B6+E6</f>
        <v>1961</v>
      </c>
      <c r="I6" s="32">
        <f t="shared" ref="I6:I22" si="3">H6/H$23</f>
        <v>2.1636471964163559E-2</v>
      </c>
      <c r="J6" s="29">
        <f>100000*H6/'Edad 02-04'!N6</f>
        <v>165.93076923076924</v>
      </c>
      <c r="L6" s="32">
        <f>'Edad 28-05'!B6/'Edad 21-05'!B6-1</f>
        <v>0.4179310344827587</v>
      </c>
      <c r="M6" s="32">
        <f>E6/'Edad 21-05'!E6-1</f>
        <v>0.36005830903790081</v>
      </c>
      <c r="N6" s="32">
        <f>H6/'Edad 21-05'!H6-1</f>
        <v>0.38979447200566963</v>
      </c>
    </row>
    <row r="7" spans="1:14" x14ac:dyDescent="0.25">
      <c r="A7" s="24" t="s">
        <v>13</v>
      </c>
      <c r="B7" s="3">
        <v>742</v>
      </c>
      <c r="C7" s="32">
        <f t="shared" si="0"/>
        <v>1.5443854719533771E-2</v>
      </c>
      <c r="D7" s="29">
        <f>100000*B7/'Edad 02-04'!L7</f>
        <v>119.50980392156862</v>
      </c>
      <c r="E7" s="3">
        <v>709</v>
      </c>
      <c r="F7" s="32">
        <f t="shared" si="1"/>
        <v>1.6647491136208881E-2</v>
      </c>
      <c r="G7" s="29">
        <f>100000*E7/'Edad 02-04'!M7</f>
        <v>110.78125</v>
      </c>
      <c r="H7" s="3">
        <f t="shared" si="2"/>
        <v>1451</v>
      </c>
      <c r="I7" s="32">
        <f t="shared" si="3"/>
        <v>1.6009444579296952E-2</v>
      </c>
      <c r="J7" s="29">
        <f>100000*H7/'Edad 02-04'!N7</f>
        <v>115.07931034482758</v>
      </c>
      <c r="L7" s="32">
        <f>'Edad 28-05'!B7/'Edad 21-05'!B7-1</f>
        <v>0.374074074074074</v>
      </c>
      <c r="M7" s="32">
        <f>E7/'Edad 21-05'!E7-1</f>
        <v>0.32029795158286789</v>
      </c>
      <c r="N7" s="32">
        <f>H7/'Edad 21-05'!H7-1</f>
        <v>0.34726090993500458</v>
      </c>
    </row>
    <row r="8" spans="1:14" x14ac:dyDescent="0.25">
      <c r="A8" s="3" t="s">
        <v>14</v>
      </c>
      <c r="B8" s="3">
        <v>840</v>
      </c>
      <c r="C8" s="32">
        <f t="shared" si="0"/>
        <v>1.7483609116453323E-2</v>
      </c>
      <c r="D8" s="29">
        <f>100000*B8/'Edad 02-04'!L8</f>
        <v>128.01830663615559</v>
      </c>
      <c r="E8" s="3">
        <v>825</v>
      </c>
      <c r="F8" s="32">
        <f t="shared" si="1"/>
        <v>1.9371199135927119E-2</v>
      </c>
      <c r="G8" s="29">
        <f>100000*E8/'Edad 02-04'!M8</f>
        <v>132.71739130434784</v>
      </c>
      <c r="H8" s="3">
        <f t="shared" si="2"/>
        <v>1665</v>
      </c>
      <c r="I8" s="32">
        <f t="shared" si="3"/>
        <v>1.8370589403535097E-2</v>
      </c>
      <c r="J8" s="29">
        <f>100000*H8/'Edad 02-04'!N8</f>
        <v>130.30434782608697</v>
      </c>
      <c r="L8" s="32">
        <f>'Edad 28-05'!B8/'Edad 21-05'!B8-1</f>
        <v>0.37254901960784315</v>
      </c>
      <c r="M8" s="32">
        <f>E8/'Edad 21-05'!E8-1</f>
        <v>0.40545144804088595</v>
      </c>
      <c r="N8" s="32">
        <f>H8/'Edad 21-05'!H8-1</f>
        <v>0.38865721434528777</v>
      </c>
    </row>
    <row r="9" spans="1:14" x14ac:dyDescent="0.25">
      <c r="A9" s="3" t="s">
        <v>15</v>
      </c>
      <c r="B9" s="3">
        <v>1358</v>
      </c>
      <c r="C9" s="32">
        <f t="shared" si="0"/>
        <v>2.8265168071599543E-2</v>
      </c>
      <c r="D9" s="29">
        <f>100000*B9/'Edad 02-04'!L9</f>
        <v>212.29280397022333</v>
      </c>
      <c r="E9" s="3">
        <v>1484</v>
      </c>
      <c r="F9" s="32">
        <f t="shared" si="1"/>
        <v>3.4844678203291929E-2</v>
      </c>
      <c r="G9" s="29">
        <f>100000*E9/'Edad 02-04'!M9</f>
        <v>238.5</v>
      </c>
      <c r="H9" s="3">
        <f t="shared" si="2"/>
        <v>2842</v>
      </c>
      <c r="I9" s="32">
        <f t="shared" si="3"/>
        <v>3.1356885936844894E-2</v>
      </c>
      <c r="J9" s="29">
        <f>100000*H9/'Edad 02-04'!N9</f>
        <v>225.21509433962265</v>
      </c>
      <c r="L9" s="32">
        <f>'Edad 28-05'!B9/'Edad 21-05'!B9-1</f>
        <v>0.40871369294605819</v>
      </c>
      <c r="M9" s="32">
        <f>E9/'Edad 21-05'!E9-1</f>
        <v>0.46062992125984259</v>
      </c>
      <c r="N9" s="32">
        <f>H9/'Edad 21-05'!H9-1</f>
        <v>0.43535353535353538</v>
      </c>
    </row>
    <row r="10" spans="1:14" x14ac:dyDescent="0.25">
      <c r="A10" s="3" t="s">
        <v>16</v>
      </c>
      <c r="B10" s="3">
        <v>3644</v>
      </c>
      <c r="C10" s="32">
        <f t="shared" si="0"/>
        <v>7.5845561452804661E-2</v>
      </c>
      <c r="D10" s="29">
        <f>100000*B10/'Edad 02-04'!L10</f>
        <v>494.57498457107579</v>
      </c>
      <c r="E10" s="3">
        <v>3454</v>
      </c>
      <c r="F10" s="32">
        <f t="shared" si="1"/>
        <v>8.1100753715748194E-2</v>
      </c>
      <c r="G10" s="29">
        <f>100000*E10/'Edad 02-04'!M10</f>
        <v>486.91805555555561</v>
      </c>
      <c r="H10" s="3">
        <f t="shared" si="2"/>
        <v>7098</v>
      </c>
      <c r="I10" s="32">
        <f t="shared" si="3"/>
        <v>7.8314981132908176E-2</v>
      </c>
      <c r="J10" s="29">
        <f>100000*H10/'Edad 02-04'!N10</f>
        <v>490.81914893617017</v>
      </c>
      <c r="L10" s="32">
        <f>'Edad 28-05'!B10/'Edad 21-05'!B10-1</f>
        <v>0.46521913952553273</v>
      </c>
      <c r="M10" s="32">
        <f>E10/'Edad 21-05'!E10-1</f>
        <v>0.48943510133678303</v>
      </c>
      <c r="N10" s="32">
        <f>H10/'Edad 21-05'!H10-1</f>
        <v>0.47690387016229718</v>
      </c>
    </row>
    <row r="11" spans="1:14" x14ac:dyDescent="0.25">
      <c r="A11" s="3" t="s">
        <v>17</v>
      </c>
      <c r="B11" s="3">
        <v>6131</v>
      </c>
      <c r="C11" s="32">
        <f t="shared" si="0"/>
        <v>0.12760953272973255</v>
      </c>
      <c r="D11" s="29">
        <f>100000*B11/'Edad 02-04'!L11</f>
        <v>731.6088815332871</v>
      </c>
      <c r="E11" s="3">
        <v>5731</v>
      </c>
      <c r="F11" s="32">
        <f t="shared" si="1"/>
        <v>0.13456526333090704</v>
      </c>
      <c r="G11" s="29">
        <f>100000*E11/'Edad 02-04'!M11</f>
        <v>705.66761565836293</v>
      </c>
      <c r="H11" s="3">
        <f t="shared" si="2"/>
        <v>11862</v>
      </c>
      <c r="I11" s="32">
        <f t="shared" si="3"/>
        <v>0.13087803693977978</v>
      </c>
      <c r="J11" s="29">
        <f>100000*H11/'Edad 02-04'!N11</f>
        <v>718.84165103189491</v>
      </c>
      <c r="L11" s="32">
        <f>'Edad 28-05'!B11/'Edad 21-05'!B11-1</f>
        <v>0.45594870577060087</v>
      </c>
      <c r="M11" s="32">
        <f>E11/'Edad 21-05'!E11-1</f>
        <v>0.4578987534978376</v>
      </c>
      <c r="N11" s="32">
        <f>H11/'Edad 21-05'!H11-1</f>
        <v>0.45689019896831251</v>
      </c>
    </row>
    <row r="12" spans="1:14" x14ac:dyDescent="0.25">
      <c r="A12" s="3" t="s">
        <v>18</v>
      </c>
      <c r="B12" s="3">
        <v>6393</v>
      </c>
      <c r="C12" s="32">
        <f t="shared" si="0"/>
        <v>0.13306275366843584</v>
      </c>
      <c r="D12" s="29">
        <f>100000*B12/'Edad 02-04'!L12</f>
        <v>789.28552412645615</v>
      </c>
      <c r="E12" s="3">
        <v>5399</v>
      </c>
      <c r="F12" s="32">
        <f t="shared" si="1"/>
        <v>0.12676982319378244</v>
      </c>
      <c r="G12" s="29">
        <f>100000*E12/'Edad 02-04'!M12</f>
        <v>687.14545454545453</v>
      </c>
      <c r="H12" s="3">
        <f t="shared" si="2"/>
        <v>11792</v>
      </c>
      <c r="I12" s="32">
        <f t="shared" si="3"/>
        <v>0.13010569984773926</v>
      </c>
      <c r="J12" s="29">
        <f>100000*H12/'Edad 02-04'!N12</f>
        <v>738.9918918918919</v>
      </c>
      <c r="L12" s="32">
        <f>'Edad 28-05'!B12/'Edad 21-05'!B12-1</f>
        <v>0.4499886595599909</v>
      </c>
      <c r="M12" s="32">
        <f>E12/'Edad 21-05'!E12-1</f>
        <v>0.455256064690027</v>
      </c>
      <c r="N12" s="32">
        <f>H12/'Edad 21-05'!H12-1</f>
        <v>0.45239561522354976</v>
      </c>
    </row>
    <row r="13" spans="1:14" x14ac:dyDescent="0.25">
      <c r="A13" s="3" t="s">
        <v>19</v>
      </c>
      <c r="B13" s="3">
        <v>5264</v>
      </c>
      <c r="C13" s="32">
        <f t="shared" si="0"/>
        <v>0.1095639504631075</v>
      </c>
      <c r="D13" s="29">
        <f>100000*B13/'Edad 02-04'!L13</f>
        <v>724.72182346841271</v>
      </c>
      <c r="E13" s="3">
        <v>4311</v>
      </c>
      <c r="F13" s="32">
        <f t="shared" si="1"/>
        <v>0.10122332057573552</v>
      </c>
      <c r="G13" s="29">
        <f>100000*E13/'Edad 02-04'!M13</f>
        <v>606.49049429657794</v>
      </c>
      <c r="H13" s="3">
        <f t="shared" si="2"/>
        <v>9575</v>
      </c>
      <c r="I13" s="32">
        <f t="shared" si="3"/>
        <v>0.10564468080411325</v>
      </c>
      <c r="J13" s="29">
        <f>100000*H13/'Edad 02-04'!N13</f>
        <v>666.24524714828897</v>
      </c>
      <c r="L13" s="32">
        <f>'Edad 28-05'!B13/'Edad 21-05'!B13-1</f>
        <v>0.46629526462395554</v>
      </c>
      <c r="M13" s="32">
        <f>E13/'Edad 21-05'!E13-1</f>
        <v>0.47435020519835835</v>
      </c>
      <c r="N13" s="32">
        <f>H13/'Edad 21-05'!H13-1</f>
        <v>0.46991096100706176</v>
      </c>
    </row>
    <row r="14" spans="1:14" x14ac:dyDescent="0.25">
      <c r="A14" s="3" t="s">
        <v>20</v>
      </c>
      <c r="B14" s="3">
        <v>4336</v>
      </c>
      <c r="C14" s="32">
        <f t="shared" si="0"/>
        <v>9.0248725153501921E-2</v>
      </c>
      <c r="D14" s="29">
        <f>100000*B14/'Edad 02-04'!L14</f>
        <v>642.90180602373323</v>
      </c>
      <c r="E14" s="3">
        <v>3574</v>
      </c>
      <c r="F14" s="32">
        <f t="shared" si="1"/>
        <v>8.3918382680973957E-2</v>
      </c>
      <c r="G14" s="29">
        <f>100000*E14/'Edad 02-04'!M14</f>
        <v>531.98248847926254</v>
      </c>
      <c r="H14" s="3">
        <f t="shared" si="2"/>
        <v>7910</v>
      </c>
      <c r="I14" s="32">
        <f t="shared" si="3"/>
        <v>8.7274091400578152E-2</v>
      </c>
      <c r="J14" s="29">
        <f>100000*H14/'Edad 02-04'!N14</f>
        <v>587.54988913525494</v>
      </c>
      <c r="L14" s="32">
        <f>'Edad 28-05'!B14/'Edad 21-05'!B14-1</f>
        <v>0.4633817077286535</v>
      </c>
      <c r="M14" s="32">
        <f>E14/'Edad 21-05'!E14-1</f>
        <v>0.46475409836065573</v>
      </c>
      <c r="N14" s="32">
        <f>H14/'Edad 21-05'!H14-1</f>
        <v>0.46400148065889324</v>
      </c>
    </row>
    <row r="15" spans="1:14" x14ac:dyDescent="0.25">
      <c r="A15" s="3" t="s">
        <v>21</v>
      </c>
      <c r="B15" s="3">
        <v>4143</v>
      </c>
      <c r="C15" s="32">
        <f t="shared" si="0"/>
        <v>8.6231657820793006E-2</v>
      </c>
      <c r="D15" s="29">
        <f>100000*B15/'Edad 02-04'!L15</f>
        <v>654.5471878290009</v>
      </c>
      <c r="E15" s="3">
        <v>3612</v>
      </c>
      <c r="F15" s="32">
        <f t="shared" si="1"/>
        <v>8.4810631853295446E-2</v>
      </c>
      <c r="G15" s="29">
        <f>100000*E15/'Edad 02-04'!M15</f>
        <v>564.81764705882358</v>
      </c>
      <c r="H15" s="3">
        <f t="shared" si="2"/>
        <v>7755</v>
      </c>
      <c r="I15" s="32">
        <f t="shared" si="3"/>
        <v>8.556391641105987E-2</v>
      </c>
      <c r="J15" s="29">
        <f>100000*H15/'Edad 02-04'!N15</f>
        <v>609.45176470588228</v>
      </c>
      <c r="L15" s="32">
        <f>'Edad 28-05'!B15/'Edad 21-05'!B15-1</f>
        <v>0.45623901581722315</v>
      </c>
      <c r="M15" s="32">
        <f>E15/'Edad 21-05'!E15-1</f>
        <v>0.48887056883759272</v>
      </c>
      <c r="N15" s="32">
        <f>H15/'Edad 21-05'!H15-1</f>
        <v>0.47125782583949904</v>
      </c>
    </row>
    <row r="16" spans="1:14" x14ac:dyDescent="0.25">
      <c r="A16" s="3" t="s">
        <v>22</v>
      </c>
      <c r="B16" s="3">
        <v>3837</v>
      </c>
      <c r="C16" s="32">
        <f t="shared" si="0"/>
        <v>7.9862628785513576E-2</v>
      </c>
      <c r="D16" s="29">
        <f>100000*B16/'Edad 02-04'!L16</f>
        <v>637.74362676056342</v>
      </c>
      <c r="E16" s="3">
        <v>3276</v>
      </c>
      <c r="F16" s="32">
        <f t="shared" si="1"/>
        <v>7.6921270750663323E-2</v>
      </c>
      <c r="G16" s="29">
        <f>100000*E16/'Edad 02-04'!M16</f>
        <v>525.98</v>
      </c>
      <c r="H16" s="3">
        <f t="shared" si="2"/>
        <v>7113</v>
      </c>
      <c r="I16" s="32">
        <f t="shared" si="3"/>
        <v>7.8480481938345434E-2</v>
      </c>
      <c r="J16" s="29">
        <f>100000*H16/'Edad 02-04'!N16</f>
        <v>580.89499999999998</v>
      </c>
      <c r="L16" s="32">
        <f>'Edad 28-05'!B16/'Edad 21-05'!B16-1</f>
        <v>0.45175936435868325</v>
      </c>
      <c r="M16" s="32">
        <f>E16/'Edad 21-05'!E16-1</f>
        <v>0.50967741935483879</v>
      </c>
      <c r="N16" s="32">
        <f>H16/'Edad 21-05'!H16-1</f>
        <v>0.47787242883856229</v>
      </c>
    </row>
    <row r="17" spans="1:14" x14ac:dyDescent="0.25">
      <c r="A17" s="3" t="s">
        <v>23</v>
      </c>
      <c r="B17" s="3">
        <v>3472</v>
      </c>
      <c r="C17" s="32">
        <f t="shared" si="0"/>
        <v>7.2265584348007075E-2</v>
      </c>
      <c r="D17" s="29">
        <f>100000*B17/'Edad 02-04'!L17</f>
        <v>627.81369863013686</v>
      </c>
      <c r="E17" s="3">
        <v>2940</v>
      </c>
      <c r="F17" s="32">
        <f t="shared" si="1"/>
        <v>6.9031909648031187E-2</v>
      </c>
      <c r="G17" s="29">
        <f>100000*E17/'Edad 02-04'!M17</f>
        <v>497.53846153846149</v>
      </c>
      <c r="H17" s="3">
        <f t="shared" si="2"/>
        <v>6412</v>
      </c>
      <c r="I17" s="32">
        <f t="shared" si="3"/>
        <v>7.0746077630911133E-2</v>
      </c>
      <c r="J17" s="29">
        <f>100000*H17/'Edad 02-04'!N17</f>
        <v>560.51920529801316</v>
      </c>
      <c r="L17" s="32">
        <f>'Edad 28-05'!B17/'Edad 21-05'!B17-1</f>
        <v>0.51483420593368234</v>
      </c>
      <c r="M17" s="32">
        <f>E17/'Edad 21-05'!E17-1</f>
        <v>0.49011657374556505</v>
      </c>
      <c r="N17" s="32">
        <f>H17/'Edad 21-05'!H17-1</f>
        <v>0.50339976553341148</v>
      </c>
    </row>
    <row r="18" spans="1:14" x14ac:dyDescent="0.25">
      <c r="A18" s="3" t="s">
        <v>24</v>
      </c>
      <c r="B18" s="3">
        <v>2610</v>
      </c>
      <c r="C18" s="32">
        <f t="shared" si="0"/>
        <v>5.4324071183265689E-2</v>
      </c>
      <c r="D18" s="29">
        <f>100000*B18/'Edad 02-04'!L18</f>
        <v>551.8486969722527</v>
      </c>
      <c r="E18" s="3">
        <v>2025</v>
      </c>
      <c r="F18" s="32">
        <f t="shared" si="1"/>
        <v>4.7547488788184746E-2</v>
      </c>
      <c r="G18" s="29">
        <f>100000*E18/'Edad 02-04'!M18</f>
        <v>390.66371681415927</v>
      </c>
      <c r="H18" s="3">
        <f t="shared" si="2"/>
        <v>4635</v>
      </c>
      <c r="I18" s="32">
        <f t="shared" si="3"/>
        <v>5.1139748880111219E-2</v>
      </c>
      <c r="J18" s="29">
        <f>100000*H18/'Edad 02-04'!N18</f>
        <v>467.56578947368422</v>
      </c>
      <c r="L18" s="32">
        <f>'Edad 28-05'!B18/'Edad 21-05'!B18-1</f>
        <v>0.49313501144164751</v>
      </c>
      <c r="M18" s="32">
        <f>E18/'Edad 21-05'!E18-1</f>
        <v>0.47702407002188174</v>
      </c>
      <c r="N18" s="32">
        <f>H18/'Edad 21-05'!H18-1</f>
        <v>0.4860532221865983</v>
      </c>
    </row>
    <row r="19" spans="1:14" x14ac:dyDescent="0.25">
      <c r="A19" s="3" t="s">
        <v>25</v>
      </c>
      <c r="B19" s="3">
        <v>1564</v>
      </c>
      <c r="C19" s="32">
        <f t="shared" si="0"/>
        <v>3.2552815069205952E-2</v>
      </c>
      <c r="D19" s="29">
        <f>100000*B19/'Edad 02-04'!L19</f>
        <v>412.50957416939639</v>
      </c>
      <c r="E19" s="3">
        <v>1316</v>
      </c>
      <c r="F19" s="32">
        <f t="shared" si="1"/>
        <v>3.0899997651975861E-2</v>
      </c>
      <c r="G19" s="29">
        <f>100000*E19/'Edad 02-04'!M19</f>
        <v>302.48358208955221</v>
      </c>
      <c r="H19" s="3">
        <f t="shared" si="2"/>
        <v>2880</v>
      </c>
      <c r="I19" s="32">
        <f t="shared" si="3"/>
        <v>3.17761546439526E-2</v>
      </c>
      <c r="J19" s="29">
        <f>100000*H19/'Edad 02-04'!N19</f>
        <v>353.71812080536915</v>
      </c>
      <c r="L19" s="32">
        <f>'Edad 28-05'!B19/'Edad 21-05'!B19-1</f>
        <v>0.50965250965250974</v>
      </c>
      <c r="M19" s="32">
        <f>E19/'Edad 21-05'!E19-1</f>
        <v>0.45253863134657846</v>
      </c>
      <c r="N19" s="32">
        <f>H19/'Edad 21-05'!H19-1</f>
        <v>0.48300720906282191</v>
      </c>
    </row>
    <row r="20" spans="1:14" x14ac:dyDescent="0.25">
      <c r="A20" s="3" t="s">
        <v>26</v>
      </c>
      <c r="B20" s="3">
        <v>1082</v>
      </c>
      <c r="C20" s="32">
        <f t="shared" si="0"/>
        <v>2.2520553647622021E-2</v>
      </c>
      <c r="D20" s="29">
        <f>100000*B20/'Edad 02-04'!L20</f>
        <v>407.63915650996324</v>
      </c>
      <c r="E20" s="3">
        <v>965</v>
      </c>
      <c r="F20" s="32">
        <f t="shared" si="1"/>
        <v>2.2658432928690506E-2</v>
      </c>
      <c r="G20" s="29">
        <f>100000*E20/'Edad 02-04'!M20</f>
        <v>302.81034482758616</v>
      </c>
      <c r="H20" s="3">
        <f t="shared" si="2"/>
        <v>2047</v>
      </c>
      <c r="I20" s="32">
        <f t="shared" si="3"/>
        <v>2.2585343248670477E-2</v>
      </c>
      <c r="J20" s="29">
        <f>100000*H20/'Edad 02-04'!N20</f>
        <v>350.44639999999998</v>
      </c>
      <c r="L20" s="32">
        <f>'Edad 28-05'!B20/'Edad 21-05'!B20-1</f>
        <v>0.52180028129395217</v>
      </c>
      <c r="M20" s="32">
        <f>E20/'Edad 21-05'!E20-1</f>
        <v>0.43601190476190466</v>
      </c>
      <c r="N20" s="32">
        <f>H20/'Edad 21-05'!H20-1</f>
        <v>0.48011569052783809</v>
      </c>
    </row>
    <row r="21" spans="1:14" ht="15.75" customHeight="1" x14ac:dyDescent="0.25">
      <c r="A21" s="3" t="s">
        <v>27</v>
      </c>
      <c r="B21" s="3">
        <v>757</v>
      </c>
      <c r="C21" s="32">
        <f t="shared" si="0"/>
        <v>1.5756062025184724E-2</v>
      </c>
      <c r="D21" s="29">
        <f>100000*B21/'Edad 02-04'!L21</f>
        <v>427.78205712549374</v>
      </c>
      <c r="E21" s="3">
        <v>744</v>
      </c>
      <c r="F21" s="32">
        <f t="shared" si="1"/>
        <v>1.7469299584399727E-2</v>
      </c>
      <c r="G21" s="29">
        <f>100000*E21/'Edad 02-04'!M21</f>
        <v>313.93170731707318</v>
      </c>
      <c r="H21" s="3">
        <f t="shared" si="2"/>
        <v>1501</v>
      </c>
      <c r="I21" s="32">
        <f t="shared" si="3"/>
        <v>1.6561113930754462E-2</v>
      </c>
      <c r="J21" s="29">
        <f>100000*H21/'Edad 02-04'!N21</f>
        <v>362.60112359550561</v>
      </c>
      <c r="L21" s="32">
        <f>'Edad 28-05'!B21/'Edad 21-05'!B21-1</f>
        <v>0.56404958677685957</v>
      </c>
      <c r="M21" s="32">
        <f>E21/'Edad 21-05'!E21-1</f>
        <v>0.47326732673267324</v>
      </c>
      <c r="N21" s="32">
        <f>H21/'Edad 21-05'!H21-1</f>
        <v>0.51769464105156726</v>
      </c>
    </row>
    <row r="22" spans="1:14" ht="15.75" customHeight="1" x14ac:dyDescent="0.25">
      <c r="A22" s="3" t="s">
        <v>28</v>
      </c>
      <c r="B22" s="3">
        <v>844</v>
      </c>
      <c r="C22" s="32">
        <f t="shared" si="0"/>
        <v>1.7566864397960246E-2</v>
      </c>
      <c r="D22" s="29">
        <f>100000*B22/'Edad 02-04'!L22</f>
        <v>428.33358234295423</v>
      </c>
      <c r="E22" s="3">
        <v>1291</v>
      </c>
      <c r="F22" s="32">
        <f t="shared" si="1"/>
        <v>3.0312991617553828E-2</v>
      </c>
      <c r="G22" s="29">
        <f>100000*E22/'Edad 02-04'!M22</f>
        <v>369.85405405405402</v>
      </c>
      <c r="H22" s="3">
        <f t="shared" si="2"/>
        <v>2135</v>
      </c>
      <c r="I22" s="32">
        <f t="shared" si="3"/>
        <v>2.3556281307235694E-2</v>
      </c>
      <c r="J22" s="29">
        <f>100000*H22/'Edad 02-04'!N22</f>
        <v>390.95454545454544</v>
      </c>
      <c r="L22" s="32">
        <f>'Edad 28-05'!B22/'Edad 21-05'!B22-1</f>
        <v>0.51254480286738358</v>
      </c>
      <c r="M22" s="32">
        <f>E22/'Edad 21-05'!E22-1</f>
        <v>0.50641773628938158</v>
      </c>
      <c r="N22" s="32">
        <f>H22/'Edad 21-05'!H22-1</f>
        <v>0.50883392226148416</v>
      </c>
    </row>
    <row r="23" spans="1:14" ht="15.75" customHeight="1" x14ac:dyDescent="0.25">
      <c r="A23" s="31" t="s">
        <v>38</v>
      </c>
      <c r="B23" s="3">
        <f t="shared" ref="B23:C23" si="4">SUM(B6:B22)</f>
        <v>48045</v>
      </c>
      <c r="C23" s="32">
        <f t="shared" si="4"/>
        <v>1</v>
      </c>
      <c r="D23" s="29">
        <f>100000*B23/'Edad 02-04'!L23</f>
        <v>497.94754875225226</v>
      </c>
      <c r="E23" s="3">
        <f t="shared" ref="E23:F23" si="5">SUM(E6:E22)</f>
        <v>42589</v>
      </c>
      <c r="F23" s="32">
        <f t="shared" si="5"/>
        <v>0.99999999999999989</v>
      </c>
      <c r="G23" s="29">
        <f>100000*E23/'Edad 02-04'!M23</f>
        <v>432.80700696055686</v>
      </c>
      <c r="H23" s="3">
        <f t="shared" ref="H23:I23" si="6">SUM(H6:H22)</f>
        <v>90634</v>
      </c>
      <c r="I23" s="32">
        <f t="shared" si="6"/>
        <v>1</v>
      </c>
      <c r="J23" s="29">
        <f>100000*H23/'Edad 02-04'!N23</f>
        <v>465.05710998619423</v>
      </c>
      <c r="K23" s="1"/>
      <c r="L23" s="32">
        <f>'Edad 28-05'!B23/'Edad 21-05'!B23-1</f>
        <v>0.46398317996221583</v>
      </c>
      <c r="M23" s="32">
        <f>E23/'Edad 21-05'!E23-1</f>
        <v>0.4670685497760938</v>
      </c>
      <c r="N23" s="32">
        <f>H23/'Edad 21-05'!H23-1</f>
        <v>0.46543138015780627</v>
      </c>
    </row>
    <row r="24" spans="1:14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4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4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4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4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4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4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4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4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">
    <mergeCell ref="C2:H2"/>
    <mergeCell ref="L3:N3"/>
    <mergeCell ref="B4:D4"/>
    <mergeCell ref="E4:G4"/>
    <mergeCell ref="H4:J4"/>
  </mergeCell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N1000"/>
  <sheetViews>
    <sheetView workbookViewId="0"/>
  </sheetViews>
  <sheetFormatPr baseColWidth="10" defaultColWidth="12.625" defaultRowHeight="15" customHeight="1" x14ac:dyDescent="0.2"/>
  <cols>
    <col min="1" max="26" width="9.375" customWidth="1"/>
  </cols>
  <sheetData>
    <row r="2" spans="1:14" x14ac:dyDescent="0.25">
      <c r="C2" s="39" t="s">
        <v>53</v>
      </c>
      <c r="D2" s="38"/>
      <c r="E2" s="38"/>
      <c r="F2" s="38"/>
      <c r="G2" s="38"/>
      <c r="H2" s="38"/>
    </row>
    <row r="3" spans="1:14" x14ac:dyDescent="0.25">
      <c r="L3" s="40" t="s">
        <v>46</v>
      </c>
      <c r="M3" s="36"/>
      <c r="N3" s="37"/>
    </row>
    <row r="4" spans="1:14" x14ac:dyDescent="0.25">
      <c r="A4" s="26"/>
      <c r="B4" s="40" t="s">
        <v>36</v>
      </c>
      <c r="C4" s="36"/>
      <c r="D4" s="37"/>
      <c r="E4" s="40" t="s">
        <v>37</v>
      </c>
      <c r="F4" s="36"/>
      <c r="G4" s="37"/>
      <c r="H4" s="40" t="s">
        <v>38</v>
      </c>
      <c r="I4" s="36"/>
      <c r="J4" s="37"/>
      <c r="L4" s="3" t="s">
        <v>36</v>
      </c>
      <c r="M4" s="3" t="s">
        <v>37</v>
      </c>
      <c r="N4" s="3" t="s">
        <v>38</v>
      </c>
    </row>
    <row r="5" spans="1:14" x14ac:dyDescent="0.25">
      <c r="A5" s="3" t="s">
        <v>40</v>
      </c>
      <c r="B5" s="3" t="s">
        <v>41</v>
      </c>
      <c r="C5" s="3" t="s">
        <v>42</v>
      </c>
      <c r="D5" s="3" t="s">
        <v>43</v>
      </c>
      <c r="E5" s="3" t="s">
        <v>41</v>
      </c>
      <c r="F5" s="3" t="s">
        <v>42</v>
      </c>
      <c r="G5" s="3" t="s">
        <v>43</v>
      </c>
      <c r="H5" s="3" t="s">
        <v>41</v>
      </c>
      <c r="I5" s="3" t="s">
        <v>42</v>
      </c>
      <c r="J5" s="3" t="s">
        <v>43</v>
      </c>
      <c r="L5" s="3" t="s">
        <v>42</v>
      </c>
      <c r="M5" s="3" t="s">
        <v>42</v>
      </c>
      <c r="N5" s="3" t="s">
        <v>42</v>
      </c>
    </row>
    <row r="6" spans="1:14" x14ac:dyDescent="0.25">
      <c r="A6" s="3" t="s">
        <v>12</v>
      </c>
      <c r="B6" s="3">
        <v>1274</v>
      </c>
      <c r="C6" s="32">
        <f t="shared" ref="C6:C22" si="0">B6/B$23</f>
        <v>1.9728691774033698E-2</v>
      </c>
      <c r="D6" s="29">
        <f>100000*B6/'Edad 02-04'!L6</f>
        <v>210.61502890173415</v>
      </c>
      <c r="E6" s="3">
        <v>1182</v>
      </c>
      <c r="F6" s="32">
        <f t="shared" ref="F6:F22" si="1">E6/E$23</f>
        <v>2.0407810908337504E-2</v>
      </c>
      <c r="G6" s="29">
        <f>100000*E6/'Edad 02-04'!M6</f>
        <v>204.88000000000002</v>
      </c>
      <c r="H6" s="3">
        <f t="shared" ref="H6:H22" si="2">B6+E6</f>
        <v>2456</v>
      </c>
      <c r="I6" s="32">
        <f t="shared" ref="I6:I22" si="3">H6/H$23</f>
        <v>2.0049797950936771E-2</v>
      </c>
      <c r="J6" s="29">
        <f>100000*H6/'Edad 02-04'!N6</f>
        <v>207.81538461538466</v>
      </c>
      <c r="L6" s="32">
        <f>'Edad 04-06'!B6/'Edad 28-05'!B6-1</f>
        <v>0.23929961089494167</v>
      </c>
      <c r="M6" s="32">
        <f>E6/'Edad 28-05'!E6-1</f>
        <v>0.26688102893890675</v>
      </c>
      <c r="N6" s="32">
        <f>H6/'Edad 28-05'!H6-1</f>
        <v>0.25242223355430893</v>
      </c>
    </row>
    <row r="7" spans="1:14" x14ac:dyDescent="0.25">
      <c r="A7" s="24" t="s">
        <v>13</v>
      </c>
      <c r="B7" s="3">
        <v>932</v>
      </c>
      <c r="C7" s="32">
        <f t="shared" si="0"/>
        <v>1.4432606541129831E-2</v>
      </c>
      <c r="D7" s="29">
        <f>100000*B7/'Edad 02-04'!L7</f>
        <v>150.11204481792717</v>
      </c>
      <c r="E7" s="3">
        <v>883</v>
      </c>
      <c r="F7" s="32">
        <f t="shared" si="1"/>
        <v>1.5245428961135378E-2</v>
      </c>
      <c r="G7" s="29">
        <f>100000*E7/'Edad 02-04'!M7</f>
        <v>137.96875</v>
      </c>
      <c r="H7" s="3">
        <f t="shared" si="2"/>
        <v>1815</v>
      </c>
      <c r="I7" s="32">
        <f t="shared" si="3"/>
        <v>1.4816931303318502E-2</v>
      </c>
      <c r="J7" s="29">
        <f>100000*H7/'Edad 02-04'!N7</f>
        <v>143.94827586206895</v>
      </c>
      <c r="L7" s="32">
        <f>'Edad 04-06'!B7/'Edad 28-05'!B7-1</f>
        <v>0.25606469002695409</v>
      </c>
      <c r="M7" s="32">
        <f>E7/'Edad 28-05'!E7-1</f>
        <v>0.24541607898448525</v>
      </c>
      <c r="N7" s="32">
        <f>H7/'Edad 28-05'!H7-1</f>
        <v>0.25086147484493448</v>
      </c>
    </row>
    <row r="8" spans="1:14" x14ac:dyDescent="0.25">
      <c r="A8" s="3" t="s">
        <v>14</v>
      </c>
      <c r="B8" s="3">
        <v>1078</v>
      </c>
      <c r="C8" s="32">
        <f t="shared" si="0"/>
        <v>1.6693508424182359E-2</v>
      </c>
      <c r="D8" s="29">
        <f>100000*B8/'Edad 02-04'!L8</f>
        <v>164.29016018306635</v>
      </c>
      <c r="E8" s="3">
        <v>1051</v>
      </c>
      <c r="F8" s="32">
        <f t="shared" si="1"/>
        <v>1.8146031526787409E-2</v>
      </c>
      <c r="G8" s="29">
        <f>100000*E8/'Edad 02-04'!M8</f>
        <v>169.07391304347829</v>
      </c>
      <c r="H8" s="3">
        <f t="shared" si="2"/>
        <v>2129</v>
      </c>
      <c r="I8" s="32">
        <f t="shared" si="3"/>
        <v>1.7380301236785176E-2</v>
      </c>
      <c r="J8" s="29">
        <f>100000*H8/'Edad 02-04'!N8</f>
        <v>166.61739130434782</v>
      </c>
      <c r="L8" s="32">
        <f>'Edad 04-06'!B8/'Edad 28-05'!B8-1</f>
        <v>0.28333333333333344</v>
      </c>
      <c r="M8" s="32">
        <f>E8/'Edad 28-05'!E8-1</f>
        <v>0.27393939393939393</v>
      </c>
      <c r="N8" s="32">
        <f>H8/'Edad 28-05'!H8-1</f>
        <v>0.27867867867867857</v>
      </c>
    </row>
    <row r="9" spans="1:14" x14ac:dyDescent="0.25">
      <c r="A9" s="3" t="s">
        <v>15</v>
      </c>
      <c r="B9" s="3">
        <v>1776</v>
      </c>
      <c r="C9" s="32">
        <f t="shared" si="0"/>
        <v>2.7502477700693757E-2</v>
      </c>
      <c r="D9" s="29">
        <f>100000*B9/'Edad 02-04'!L9</f>
        <v>277.63771712158808</v>
      </c>
      <c r="E9" s="3">
        <v>2001</v>
      </c>
      <c r="F9" s="32">
        <f t="shared" si="1"/>
        <v>3.4548248415891158E-2</v>
      </c>
      <c r="G9" s="29">
        <f>100000*E9/'Edad 02-04'!M9</f>
        <v>321.58928571428572</v>
      </c>
      <c r="H9" s="3">
        <f t="shared" si="2"/>
        <v>3777</v>
      </c>
      <c r="I9" s="32">
        <f t="shared" si="3"/>
        <v>3.083391158822809E-2</v>
      </c>
      <c r="J9" s="29">
        <f>100000*H9/'Edad 02-04'!N9</f>
        <v>299.30943396226417</v>
      </c>
      <c r="L9" s="32">
        <f>'Edad 04-06'!B9/'Edad 28-05'!B9-1</f>
        <v>0.3078055964653903</v>
      </c>
      <c r="M9" s="32">
        <f>E9/'Edad 28-05'!E9-1</f>
        <v>0.34838274932614555</v>
      </c>
      <c r="N9" s="32">
        <f>H9/'Edad 28-05'!H9-1</f>
        <v>0.32899366643209005</v>
      </c>
    </row>
    <row r="10" spans="1:14" x14ac:dyDescent="0.25">
      <c r="A10" s="3" t="s">
        <v>16</v>
      </c>
      <c r="B10" s="3">
        <v>4908</v>
      </c>
      <c r="C10" s="32">
        <f t="shared" si="0"/>
        <v>7.6003468780971264E-2</v>
      </c>
      <c r="D10" s="29">
        <f>100000*B10/'Edad 02-04'!L10</f>
        <v>666.12898580538968</v>
      </c>
      <c r="E10" s="3">
        <v>4684</v>
      </c>
      <c r="F10" s="32">
        <f t="shared" si="1"/>
        <v>8.087156200901259E-2</v>
      </c>
      <c r="G10" s="29">
        <f>100000*E10/'Edad 02-04'!M10</f>
        <v>660.31388888888898</v>
      </c>
      <c r="H10" s="3">
        <f t="shared" si="2"/>
        <v>9592</v>
      </c>
      <c r="I10" s="32">
        <f t="shared" si="3"/>
        <v>7.8305236948446877E-2</v>
      </c>
      <c r="J10" s="29">
        <f>100000*H10/'Edad 02-04'!N10</f>
        <v>663.27659574468078</v>
      </c>
      <c r="L10" s="32">
        <f>'Edad 04-06'!B10/'Edad 28-05'!B10-1</f>
        <v>0.34687156970362243</v>
      </c>
      <c r="M10" s="32">
        <f>E10/'Edad 28-05'!E10-1</f>
        <v>0.35610885929357261</v>
      </c>
      <c r="N10" s="32">
        <f>H10/'Edad 28-05'!H10-1</f>
        <v>0.35136658213581295</v>
      </c>
    </row>
    <row r="11" spans="1:14" x14ac:dyDescent="0.25">
      <c r="A11" s="3" t="s">
        <v>17</v>
      </c>
      <c r="B11" s="3">
        <v>8170</v>
      </c>
      <c r="C11" s="32">
        <f t="shared" si="0"/>
        <v>0.12651759167492566</v>
      </c>
      <c r="D11" s="29">
        <f>100000*B11/'Edad 02-04'!L11</f>
        <v>974.92163792643214</v>
      </c>
      <c r="E11" s="3">
        <v>7689</v>
      </c>
      <c r="F11" s="32">
        <f t="shared" si="1"/>
        <v>0.13275436385296707</v>
      </c>
      <c r="G11" s="29">
        <f>100000*E11/'Edad 02-04'!M11</f>
        <v>946.75943060498219</v>
      </c>
      <c r="H11" s="3">
        <f t="shared" si="2"/>
        <v>15859</v>
      </c>
      <c r="I11" s="32">
        <f t="shared" si="3"/>
        <v>0.1294665088370954</v>
      </c>
      <c r="J11" s="29">
        <f>100000*H11/'Edad 02-04'!N11</f>
        <v>961.06135084427763</v>
      </c>
      <c r="L11" s="32">
        <f>'Edad 04-06'!B11/'Edad 28-05'!B11-1</f>
        <v>0.33257217419670537</v>
      </c>
      <c r="M11" s="32">
        <f>E11/'Edad 28-05'!E11-1</f>
        <v>0.34165067178502873</v>
      </c>
      <c r="N11" s="32">
        <f>H11/'Edad 28-05'!H11-1</f>
        <v>0.33695835440903732</v>
      </c>
    </row>
    <row r="12" spans="1:14" x14ac:dyDescent="0.25">
      <c r="A12" s="3" t="s">
        <v>18</v>
      </c>
      <c r="B12" s="3">
        <v>8491</v>
      </c>
      <c r="C12" s="32">
        <f t="shared" si="0"/>
        <v>0.13148847869177405</v>
      </c>
      <c r="D12" s="29">
        <f>100000*B12/'Edad 02-04'!L12</f>
        <v>1048.3064891846925</v>
      </c>
      <c r="E12" s="3">
        <v>7348</v>
      </c>
      <c r="F12" s="32">
        <f t="shared" si="1"/>
        <v>0.12686683126435194</v>
      </c>
      <c r="G12" s="29">
        <f>100000*E12/'Edad 02-04'!M12</f>
        <v>935.19999999999993</v>
      </c>
      <c r="H12" s="3">
        <f t="shared" si="2"/>
        <v>15839</v>
      </c>
      <c r="I12" s="32">
        <f t="shared" si="3"/>
        <v>0.12930323686681089</v>
      </c>
      <c r="J12" s="29">
        <f>100000*H12/'Edad 02-04'!N12</f>
        <v>992.61300675675682</v>
      </c>
      <c r="L12" s="32">
        <f>'Edad 04-06'!B12/'Edad 28-05'!B12-1</f>
        <v>0.3281714375097764</v>
      </c>
      <c r="M12" s="32">
        <f>E12/'Edad 28-05'!E12-1</f>
        <v>0.36099277644008154</v>
      </c>
      <c r="N12" s="32">
        <f>H12/'Edad 28-05'!H12-1</f>
        <v>0.34319877883310723</v>
      </c>
    </row>
    <row r="13" spans="1:14" x14ac:dyDescent="0.25">
      <c r="A13" s="3" t="s">
        <v>19</v>
      </c>
      <c r="B13" s="3">
        <v>7034</v>
      </c>
      <c r="C13" s="32">
        <f t="shared" si="0"/>
        <v>0.1089259167492567</v>
      </c>
      <c r="D13" s="29">
        <f>100000*B13/'Edad 02-04'!L13</f>
        <v>968.40678310729766</v>
      </c>
      <c r="E13" s="3">
        <v>5866</v>
      </c>
      <c r="F13" s="32">
        <f t="shared" si="1"/>
        <v>0.10127937291735009</v>
      </c>
      <c r="G13" s="29">
        <f>100000*E13/'Edad 02-04'!M13</f>
        <v>825.25475285171103</v>
      </c>
      <c r="H13" s="3">
        <f t="shared" si="2"/>
        <v>12900</v>
      </c>
      <c r="I13" s="32">
        <f t="shared" si="3"/>
        <v>0.10531042083350341</v>
      </c>
      <c r="J13" s="29">
        <f>100000*H13/'Edad 02-04'!N13</f>
        <v>897.6045627376426</v>
      </c>
      <c r="L13" s="32">
        <f>'Edad 04-06'!B13/'Edad 28-05'!B13-1</f>
        <v>0.33624620060790278</v>
      </c>
      <c r="M13" s="32">
        <f>E13/'Edad 28-05'!E13-1</f>
        <v>0.36070517281373227</v>
      </c>
      <c r="N13" s="32">
        <f>H13/'Edad 28-05'!H13-1</f>
        <v>0.34725848563968675</v>
      </c>
    </row>
    <row r="14" spans="1:14" x14ac:dyDescent="0.25">
      <c r="A14" s="3" t="s">
        <v>20</v>
      </c>
      <c r="B14" s="3">
        <v>5810</v>
      </c>
      <c r="C14" s="32">
        <f t="shared" si="0"/>
        <v>8.9971506442021801E-2</v>
      </c>
      <c r="D14" s="29">
        <f>100000*B14/'Edad 02-04'!L14</f>
        <v>861.45283510098943</v>
      </c>
      <c r="E14" s="3">
        <v>4844</v>
      </c>
      <c r="F14" s="32">
        <f t="shared" si="1"/>
        <v>8.3634040642966909E-2</v>
      </c>
      <c r="G14" s="29">
        <f>100000*E14/'Edad 02-04'!M14</f>
        <v>721.01935483870955</v>
      </c>
      <c r="H14" s="3">
        <f t="shared" si="2"/>
        <v>10654</v>
      </c>
      <c r="I14" s="32">
        <f t="shared" si="3"/>
        <v>8.6974978570553904E-2</v>
      </c>
      <c r="J14" s="29">
        <f>100000*H14/'Edad 02-04'!N14</f>
        <v>791.37250554323725</v>
      </c>
      <c r="L14" s="32">
        <f>'Edad 04-06'!B14/'Edad 28-05'!B14-1</f>
        <v>0.33994464944649438</v>
      </c>
      <c r="M14" s="32">
        <f>E14/'Edad 28-05'!E14-1</f>
        <v>0.3553441522104086</v>
      </c>
      <c r="N14" s="32">
        <f>H14/'Edad 28-05'!H14-1</f>
        <v>0.34690265486725669</v>
      </c>
    </row>
    <row r="15" spans="1:14" x14ac:dyDescent="0.25">
      <c r="A15" s="3" t="s">
        <v>21</v>
      </c>
      <c r="B15" s="3">
        <v>5583</v>
      </c>
      <c r="C15" s="32">
        <f t="shared" si="0"/>
        <v>8.6456268582755208E-2</v>
      </c>
      <c r="D15" s="29">
        <f>100000*B15/'Edad 02-04'!L15</f>
        <v>882.05091712510546</v>
      </c>
      <c r="E15" s="3">
        <v>4955</v>
      </c>
      <c r="F15" s="32">
        <f t="shared" si="1"/>
        <v>8.5550510195272711E-2</v>
      </c>
      <c r="G15" s="29">
        <f>100000*E15/'Edad 02-04'!M15</f>
        <v>774.82598039215691</v>
      </c>
      <c r="H15" s="3">
        <f t="shared" si="2"/>
        <v>10538</v>
      </c>
      <c r="I15" s="32">
        <f t="shared" si="3"/>
        <v>8.6028001142903793E-2</v>
      </c>
      <c r="J15" s="29">
        <f>100000*H15/'Edad 02-04'!N15</f>
        <v>828.16282352941175</v>
      </c>
      <c r="L15" s="32">
        <f>'Edad 04-06'!B15/'Edad 28-05'!B15-1</f>
        <v>0.34757422157856621</v>
      </c>
      <c r="M15" s="32">
        <f>E15/'Edad 28-05'!E15-1</f>
        <v>0.37181616832779629</v>
      </c>
      <c r="N15" s="32">
        <f>H15/'Edad 28-05'!H15-1</f>
        <v>0.35886524822695032</v>
      </c>
    </row>
    <row r="16" spans="1:14" x14ac:dyDescent="0.25">
      <c r="A16" s="3" t="s">
        <v>22</v>
      </c>
      <c r="B16" s="3">
        <v>5240</v>
      </c>
      <c r="C16" s="32">
        <f t="shared" si="0"/>
        <v>8.1144697720515357E-2</v>
      </c>
      <c r="D16" s="29">
        <f>100000*B16/'Edad 02-04'!L16</f>
        <v>870.93474178403756</v>
      </c>
      <c r="E16" s="3">
        <v>4492</v>
      </c>
      <c r="F16" s="32">
        <f t="shared" si="1"/>
        <v>7.7556587648267408E-2</v>
      </c>
      <c r="G16" s="29">
        <f>100000*E16/'Edad 02-04'!M16</f>
        <v>721.21555555555551</v>
      </c>
      <c r="H16" s="3">
        <f t="shared" si="2"/>
        <v>9732</v>
      </c>
      <c r="I16" s="32">
        <f t="shared" si="3"/>
        <v>7.9448140740438392E-2</v>
      </c>
      <c r="J16" s="29">
        <f>100000*H16/'Edad 02-04'!N16</f>
        <v>794.78</v>
      </c>
      <c r="L16" s="32">
        <f>'Edad 04-06'!B16/'Edad 28-05'!B16-1</f>
        <v>0.36565024758926246</v>
      </c>
      <c r="M16" s="32">
        <f>E16/'Edad 28-05'!E16-1</f>
        <v>0.3711843711843712</v>
      </c>
      <c r="N16" s="32">
        <f>H16/'Edad 28-05'!H16-1</f>
        <v>0.36819907212146763</v>
      </c>
    </row>
    <row r="17" spans="1:14" x14ac:dyDescent="0.25">
      <c r="A17" s="3" t="s">
        <v>23</v>
      </c>
      <c r="B17" s="3">
        <v>4761</v>
      </c>
      <c r="C17" s="32">
        <f t="shared" si="0"/>
        <v>7.3727081268582753E-2</v>
      </c>
      <c r="D17" s="29">
        <f>100000*B17/'Edad 02-04'!L17</f>
        <v>860.89315068493136</v>
      </c>
      <c r="E17" s="3">
        <v>4062</v>
      </c>
      <c r="F17" s="32">
        <f t="shared" si="1"/>
        <v>7.013242631951519E-2</v>
      </c>
      <c r="G17" s="29">
        <f>100000*E17/'Edad 02-04'!M17</f>
        <v>687.4153846153846</v>
      </c>
      <c r="H17" s="3">
        <f t="shared" si="2"/>
        <v>8823</v>
      </c>
      <c r="I17" s="32">
        <f t="shared" si="3"/>
        <v>7.2027429691007797E-2</v>
      </c>
      <c r="J17" s="29">
        <f>100000*H17/'Edad 02-04'!N17</f>
        <v>771.28211920529793</v>
      </c>
      <c r="L17" s="32">
        <f>'Edad 04-06'!B17/'Edad 28-05'!B17-1</f>
        <v>0.3712557603686637</v>
      </c>
      <c r="M17" s="32">
        <f>E17/'Edad 28-05'!E17-1</f>
        <v>0.3816326530612244</v>
      </c>
      <c r="N17" s="32">
        <f>H17/'Edad 28-05'!H17-1</f>
        <v>0.37601372426699942</v>
      </c>
    </row>
    <row r="18" spans="1:14" x14ac:dyDescent="0.25">
      <c r="A18" s="3" t="s">
        <v>24</v>
      </c>
      <c r="B18" s="3">
        <v>3580</v>
      </c>
      <c r="C18" s="32">
        <f t="shared" si="0"/>
        <v>5.5438553022794844E-2</v>
      </c>
      <c r="D18" s="29">
        <f>100000*B18/'Edad 02-04'!L18</f>
        <v>756.94189086615506</v>
      </c>
      <c r="E18" s="3">
        <v>2815</v>
      </c>
      <c r="F18" s="32">
        <f t="shared" si="1"/>
        <v>4.8602358466133741E-2</v>
      </c>
      <c r="G18" s="29">
        <f>100000*E18/'Edad 02-04'!M18</f>
        <v>543.07079646017701</v>
      </c>
      <c r="H18" s="3">
        <f t="shared" si="2"/>
        <v>6395</v>
      </c>
      <c r="I18" s="32">
        <f t="shared" si="3"/>
        <v>5.2206212498469323E-2</v>
      </c>
      <c r="J18" s="29">
        <f>100000*H18/'Edad 02-04'!N18</f>
        <v>645.10964912280701</v>
      </c>
      <c r="L18" s="32">
        <f>'Edad 04-06'!B18/'Edad 28-05'!B18-1</f>
        <v>0.37164750957854409</v>
      </c>
      <c r="M18" s="32">
        <f>E18/'Edad 28-05'!E18-1</f>
        <v>0.3901234567901235</v>
      </c>
      <c r="N18" s="32">
        <f>H18/'Edad 28-05'!H18-1</f>
        <v>0.37971952535059339</v>
      </c>
    </row>
    <row r="19" spans="1:14" x14ac:dyDescent="0.25">
      <c r="A19" s="3" t="s">
        <v>25</v>
      </c>
      <c r="B19" s="3">
        <v>2162</v>
      </c>
      <c r="C19" s="32">
        <f t="shared" si="0"/>
        <v>3.3479930624380573E-2</v>
      </c>
      <c r="D19" s="29">
        <f>100000*B19/'Edad 02-04'!L19</f>
        <v>570.23382311651858</v>
      </c>
      <c r="E19" s="3">
        <v>1821</v>
      </c>
      <c r="F19" s="32">
        <f t="shared" si="1"/>
        <v>3.1440459952692554E-2</v>
      </c>
      <c r="G19" s="29">
        <f>100000*E19/'Edad 02-04'!M19</f>
        <v>418.5582089552239</v>
      </c>
      <c r="H19" s="3">
        <f t="shared" si="2"/>
        <v>3983</v>
      </c>
      <c r="I19" s="32">
        <f t="shared" si="3"/>
        <v>3.2515612882158457E-2</v>
      </c>
      <c r="J19" s="29">
        <f>100000*H19/'Edad 02-04'!N19</f>
        <v>489.1872483221477</v>
      </c>
      <c r="L19" s="32">
        <f>'Edad 04-06'!B19/'Edad 28-05'!B19-1</f>
        <v>0.38235294117647056</v>
      </c>
      <c r="M19" s="32">
        <f>E19/'Edad 28-05'!E19-1</f>
        <v>0.38373860182370811</v>
      </c>
      <c r="N19" s="32">
        <f>H19/'Edad 28-05'!H19-1</f>
        <v>0.38298611111111103</v>
      </c>
    </row>
    <row r="20" spans="1:14" x14ac:dyDescent="0.25">
      <c r="A20" s="3" t="s">
        <v>26</v>
      </c>
      <c r="B20" s="3">
        <v>1553</v>
      </c>
      <c r="C20" s="32">
        <f t="shared" si="0"/>
        <v>2.404918235877106E-2</v>
      </c>
      <c r="D20" s="29">
        <f>100000*B20/'Edad 02-04'!L20</f>
        <v>585.08651576707291</v>
      </c>
      <c r="E20" s="3">
        <v>1406</v>
      </c>
      <c r="F20" s="32">
        <f t="shared" si="1"/>
        <v>2.4275280995873547E-2</v>
      </c>
      <c r="G20" s="29">
        <f>100000*E20/'Edad 02-04'!M20</f>
        <v>441.19310344827579</v>
      </c>
      <c r="H20" s="3">
        <f t="shared" si="2"/>
        <v>2959</v>
      </c>
      <c r="I20" s="32">
        <f t="shared" si="3"/>
        <v>2.4156088003591984E-2</v>
      </c>
      <c r="J20" s="29">
        <f>100000*H20/'Edad 02-04'!N20</f>
        <v>506.58079999999995</v>
      </c>
      <c r="L20" s="32">
        <f>'Edad 04-06'!B20/'Edad 28-05'!B20-1</f>
        <v>0.43530499075785589</v>
      </c>
      <c r="M20" s="32">
        <f>E20/'Edad 28-05'!E20-1</f>
        <v>0.45699481865284963</v>
      </c>
      <c r="N20" s="32">
        <f>H20/'Edad 28-05'!H20-1</f>
        <v>0.44553004396678064</v>
      </c>
    </row>
    <row r="21" spans="1:14" ht="15.75" customHeight="1" x14ac:dyDescent="0.25">
      <c r="A21" s="3" t="s">
        <v>27</v>
      </c>
      <c r="B21" s="3">
        <v>1035</v>
      </c>
      <c r="C21" s="32">
        <f t="shared" si="0"/>
        <v>1.6027626362735383E-2</v>
      </c>
      <c r="D21" s="29">
        <f>100000*B21/'Edad 02-04'!L21</f>
        <v>584.88035551504106</v>
      </c>
      <c r="E21" s="3">
        <v>1039</v>
      </c>
      <c r="F21" s="32">
        <f t="shared" si="1"/>
        <v>1.7938845629240835E-2</v>
      </c>
      <c r="G21" s="29">
        <f>100000*E21/'Edad 02-04'!M21</f>
        <v>438.40731707317076</v>
      </c>
      <c r="H21" s="3">
        <f t="shared" si="2"/>
        <v>2074</v>
      </c>
      <c r="I21" s="32">
        <f t="shared" si="3"/>
        <v>1.6931303318502795E-2</v>
      </c>
      <c r="J21" s="29">
        <f>100000*H21/'Edad 02-04'!N21</f>
        <v>501.02247191011236</v>
      </c>
      <c r="L21" s="32">
        <f>'Edad 04-06'!B21/'Edad 28-05'!B21-1</f>
        <v>0.36723910171730512</v>
      </c>
      <c r="M21" s="32">
        <f>E21/'Edad 28-05'!E21-1</f>
        <v>0.396505376344086</v>
      </c>
      <c r="N21" s="32">
        <f>H21/'Edad 28-05'!H21-1</f>
        <v>0.38174550299800125</v>
      </c>
    </row>
    <row r="22" spans="1:14" ht="15.75" customHeight="1" x14ac:dyDescent="0.25">
      <c r="A22" s="3" t="s">
        <v>28</v>
      </c>
      <c r="B22" s="3">
        <v>1189</v>
      </c>
      <c r="C22" s="32">
        <f t="shared" si="0"/>
        <v>1.8412413280475718E-2</v>
      </c>
      <c r="D22" s="29">
        <f>100000*B22/'Edad 02-04'!L22</f>
        <v>603.422546689304</v>
      </c>
      <c r="E22" s="3">
        <v>1781</v>
      </c>
      <c r="F22" s="32">
        <f t="shared" si="1"/>
        <v>3.0749840294203974E-2</v>
      </c>
      <c r="G22" s="29">
        <f>100000*E22/'Edad 02-04'!M22</f>
        <v>510.2324324324324</v>
      </c>
      <c r="H22" s="3">
        <f t="shared" si="2"/>
        <v>2970</v>
      </c>
      <c r="I22" s="32">
        <f t="shared" si="3"/>
        <v>2.4245887587248459E-2</v>
      </c>
      <c r="J22" s="29">
        <f>100000*H22/'Edad 02-04'!N22</f>
        <v>543.85714285714289</v>
      </c>
      <c r="L22" s="32">
        <f>'Edad 04-06'!B22/'Edad 28-05'!B22-1</f>
        <v>0.40876777251184837</v>
      </c>
      <c r="M22" s="32">
        <f>E22/'Edad 28-05'!E22-1</f>
        <v>0.37955073586367161</v>
      </c>
      <c r="N22" s="32">
        <f>H22/'Edad 28-05'!H22-1</f>
        <v>0.3911007025761124</v>
      </c>
    </row>
    <row r="23" spans="1:14" ht="15.75" customHeight="1" x14ac:dyDescent="0.25">
      <c r="A23" s="31" t="s">
        <v>38</v>
      </c>
      <c r="B23" s="3">
        <f t="shared" ref="B23:C23" si="4">SUM(B6:B22)</f>
        <v>64576</v>
      </c>
      <c r="C23" s="32">
        <f t="shared" si="4"/>
        <v>1</v>
      </c>
      <c r="D23" s="29">
        <f>100000*B23/'Edad 02-04'!L23</f>
        <v>669.27798747477243</v>
      </c>
      <c r="E23" s="3">
        <f t="shared" ref="E23:F23" si="5">SUM(E6:E22)</f>
        <v>57919</v>
      </c>
      <c r="F23" s="32">
        <f t="shared" si="5"/>
        <v>1</v>
      </c>
      <c r="G23" s="29">
        <f>100000*E23/'Edad 02-04'!M23</f>
        <v>588.59679814385152</v>
      </c>
      <c r="H23" s="3">
        <f t="shared" ref="H23:I23" si="6">SUM(H6:H22)</f>
        <v>122495</v>
      </c>
      <c r="I23" s="32">
        <f t="shared" si="6"/>
        <v>1</v>
      </c>
      <c r="J23" s="29">
        <f>100000*H23/'Edad 02-04'!N23</f>
        <v>628.5408421537046</v>
      </c>
      <c r="K23" s="1"/>
      <c r="L23" s="32">
        <f>'Edad 04-06'!B23/'Edad 28-05'!B23-1</f>
        <v>0.34407326464772603</v>
      </c>
      <c r="M23" s="32">
        <f>E23/'Edad 28-05'!E23-1</f>
        <v>0.35995210030759117</v>
      </c>
      <c r="N23" s="32">
        <f>H23/'Edad 28-05'!H23-1</f>
        <v>0.35153474413575481</v>
      </c>
    </row>
    <row r="24" spans="1:14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4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4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4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4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4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4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4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4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">
    <mergeCell ref="C2:H2"/>
    <mergeCell ref="L3:N3"/>
    <mergeCell ref="B4:D4"/>
    <mergeCell ref="E4:G4"/>
    <mergeCell ref="H4:J4"/>
  </mergeCell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N1000"/>
  <sheetViews>
    <sheetView workbookViewId="0"/>
  </sheetViews>
  <sheetFormatPr baseColWidth="10" defaultColWidth="12.625" defaultRowHeight="15" customHeight="1" x14ac:dyDescent="0.2"/>
  <cols>
    <col min="1" max="26" width="9.375" customWidth="1"/>
  </cols>
  <sheetData>
    <row r="2" spans="1:14" x14ac:dyDescent="0.25">
      <c r="C2" s="39" t="s">
        <v>53</v>
      </c>
      <c r="D2" s="38"/>
      <c r="E2" s="38"/>
      <c r="F2" s="38"/>
      <c r="G2" s="38"/>
      <c r="H2" s="38"/>
    </row>
    <row r="3" spans="1:14" x14ac:dyDescent="0.25">
      <c r="L3" s="40" t="s">
        <v>46</v>
      </c>
      <c r="M3" s="36"/>
      <c r="N3" s="37"/>
    </row>
    <row r="4" spans="1:14" x14ac:dyDescent="0.25">
      <c r="A4" s="26"/>
      <c r="B4" s="40" t="s">
        <v>36</v>
      </c>
      <c r="C4" s="36"/>
      <c r="D4" s="37"/>
      <c r="E4" s="40" t="s">
        <v>37</v>
      </c>
      <c r="F4" s="36"/>
      <c r="G4" s="37"/>
      <c r="H4" s="40" t="s">
        <v>38</v>
      </c>
      <c r="I4" s="36"/>
      <c r="J4" s="37"/>
      <c r="L4" s="3" t="s">
        <v>36</v>
      </c>
      <c r="M4" s="3" t="s">
        <v>37</v>
      </c>
      <c r="N4" s="3" t="s">
        <v>38</v>
      </c>
    </row>
    <row r="5" spans="1:14" x14ac:dyDescent="0.25">
      <c r="A5" s="3" t="s">
        <v>40</v>
      </c>
      <c r="B5" s="3" t="s">
        <v>41</v>
      </c>
      <c r="C5" s="3" t="s">
        <v>42</v>
      </c>
      <c r="D5" s="3" t="s">
        <v>43</v>
      </c>
      <c r="E5" s="3" t="s">
        <v>41</v>
      </c>
      <c r="F5" s="3" t="s">
        <v>42</v>
      </c>
      <c r="G5" s="3" t="s">
        <v>43</v>
      </c>
      <c r="H5" s="3" t="s">
        <v>41</v>
      </c>
      <c r="I5" s="3" t="s">
        <v>42</v>
      </c>
      <c r="J5" s="3" t="s">
        <v>43</v>
      </c>
      <c r="L5" s="3" t="s">
        <v>42</v>
      </c>
      <c r="M5" s="3" t="s">
        <v>42</v>
      </c>
      <c r="N5" s="3" t="s">
        <v>42</v>
      </c>
    </row>
    <row r="6" spans="1:14" x14ac:dyDescent="0.25">
      <c r="A6" s="3" t="s">
        <v>12</v>
      </c>
      <c r="B6" s="3">
        <v>1535</v>
      </c>
      <c r="C6" s="32">
        <f t="shared" ref="C6:C22" si="0">B6/B$23</f>
        <v>1.8155367365283625E-2</v>
      </c>
      <c r="D6" s="29">
        <f>100000*B6/'Edad 02-04'!L6</f>
        <v>253.76300578034687</v>
      </c>
      <c r="E6" s="3">
        <v>1380</v>
      </c>
      <c r="F6" s="32">
        <f t="shared" ref="F6:F22" si="1">E6/E$23</f>
        <v>1.8088397210716721E-2</v>
      </c>
      <c r="G6" s="29">
        <f>100000*E6/'Edad 02-04'!M6</f>
        <v>239.20000000000002</v>
      </c>
      <c r="H6" s="3">
        <f t="shared" ref="H6:H22" si="2">B6+E6</f>
        <v>2915</v>
      </c>
      <c r="I6" s="32">
        <f t="shared" ref="I6:I22" si="3">H6/H$23</f>
        <v>1.8123601094255159E-2</v>
      </c>
      <c r="J6" s="29">
        <f>100000*H6/'Edad 02-04'!N6</f>
        <v>246.65384615384619</v>
      </c>
      <c r="L6" s="32">
        <f>'Edad 11-06'!B6/'Edad 04-06'!B6-1</f>
        <v>0.20486656200941922</v>
      </c>
      <c r="M6" s="32">
        <f>E6/'Edad 04-06'!E6-1</f>
        <v>0.1675126903553299</v>
      </c>
      <c r="N6" s="32">
        <f>H6/'Edad 04-06'!H6-1</f>
        <v>0.18688925081433228</v>
      </c>
    </row>
    <row r="7" spans="1:14" x14ac:dyDescent="0.25">
      <c r="A7" s="24" t="s">
        <v>13</v>
      </c>
      <c r="B7" s="3">
        <v>1104</v>
      </c>
      <c r="C7" s="32">
        <f t="shared" si="0"/>
        <v>1.3057671381936888E-2</v>
      </c>
      <c r="D7" s="29">
        <f>100000*B7/'Edad 02-04'!L7</f>
        <v>177.81512605042016</v>
      </c>
      <c r="E7" s="3">
        <v>1050</v>
      </c>
      <c r="F7" s="32">
        <f t="shared" si="1"/>
        <v>1.3762910921197505E-2</v>
      </c>
      <c r="G7" s="29">
        <f>100000*E7/'Edad 02-04'!M7</f>
        <v>164.0625</v>
      </c>
      <c r="H7" s="3">
        <f t="shared" si="2"/>
        <v>2154</v>
      </c>
      <c r="I7" s="32">
        <f t="shared" si="3"/>
        <v>1.3392190997264361E-2</v>
      </c>
      <c r="J7" s="29">
        <f>100000*H7/'Edad 02-04'!N7</f>
        <v>170.83448275862068</v>
      </c>
      <c r="L7" s="32">
        <f>'Edad 11-06'!B7/'Edad 04-06'!B7-1</f>
        <v>0.18454935622317592</v>
      </c>
      <c r="M7" s="32">
        <f>E7/'Edad 04-06'!E7-1</f>
        <v>0.18912797281993199</v>
      </c>
      <c r="N7" s="32">
        <f>H7/'Edad 04-06'!H7-1</f>
        <v>0.18677685950413214</v>
      </c>
    </row>
    <row r="8" spans="1:14" x14ac:dyDescent="0.25">
      <c r="A8" s="3" t="s">
        <v>14</v>
      </c>
      <c r="B8" s="3">
        <v>1315</v>
      </c>
      <c r="C8" s="32">
        <f t="shared" si="0"/>
        <v>1.5553295169607797E-2</v>
      </c>
      <c r="D8" s="29">
        <f>100000*B8/'Edad 02-04'!L8</f>
        <v>200.40961098398168</v>
      </c>
      <c r="E8" s="3">
        <v>1284</v>
      </c>
      <c r="F8" s="32">
        <f t="shared" si="1"/>
        <v>1.6830073926492949E-2</v>
      </c>
      <c r="G8" s="29">
        <f>100000*E8/'Edad 02-04'!M8</f>
        <v>206.55652173913046</v>
      </c>
      <c r="H8" s="3">
        <f t="shared" si="2"/>
        <v>2599</v>
      </c>
      <c r="I8" s="32">
        <f t="shared" si="3"/>
        <v>1.6158915692613778E-2</v>
      </c>
      <c r="J8" s="29">
        <f>100000*H8/'Edad 02-04'!N8</f>
        <v>203.4</v>
      </c>
      <c r="L8" s="32">
        <f>'Edad 11-06'!B8/'Edad 04-06'!B8-1</f>
        <v>0.21985157699443403</v>
      </c>
      <c r="M8" s="32">
        <f>E8/'Edad 04-06'!E8-1</f>
        <v>0.22169362511893431</v>
      </c>
      <c r="N8" s="32">
        <f>H8/'Edad 04-06'!H8-1</f>
        <v>0.2207609206200094</v>
      </c>
    </row>
    <row r="9" spans="1:14" x14ac:dyDescent="0.25">
      <c r="A9" s="3" t="s">
        <v>15</v>
      </c>
      <c r="B9" s="3">
        <v>2237</v>
      </c>
      <c r="C9" s="32">
        <f t="shared" si="0"/>
        <v>2.6458343189667409E-2</v>
      </c>
      <c r="D9" s="29">
        <f>100000*B9/'Edad 02-04'!L9</f>
        <v>349.70471464019852</v>
      </c>
      <c r="E9" s="3">
        <v>2480</v>
      </c>
      <c r="F9" s="32">
        <f t="shared" si="1"/>
        <v>3.2506684842447439E-2</v>
      </c>
      <c r="G9" s="29">
        <f>100000*E9/'Edad 02-04'!M9</f>
        <v>398.57142857142856</v>
      </c>
      <c r="H9" s="3">
        <f t="shared" si="2"/>
        <v>4717</v>
      </c>
      <c r="I9" s="32">
        <f t="shared" si="3"/>
        <v>2.9327281770703807E-2</v>
      </c>
      <c r="J9" s="29">
        <f>100000*H9/'Edad 02-04'!N9</f>
        <v>373.8</v>
      </c>
      <c r="L9" s="32">
        <f>'Edad 11-06'!B9/'Edad 04-06'!B9-1</f>
        <v>0.259572072072072</v>
      </c>
      <c r="M9" s="32">
        <f>E9/'Edad 04-06'!E9-1</f>
        <v>0.23938030984507752</v>
      </c>
      <c r="N9" s="32">
        <f>H9/'Edad 04-06'!H9-1</f>
        <v>0.24887476833465705</v>
      </c>
    </row>
    <row r="10" spans="1:14" x14ac:dyDescent="0.25">
      <c r="A10" s="3" t="s">
        <v>16</v>
      </c>
      <c r="B10" s="3">
        <v>6381</v>
      </c>
      <c r="C10" s="32">
        <f t="shared" si="0"/>
        <v>7.5471921275488477E-2</v>
      </c>
      <c r="D10" s="29">
        <f>100000*B10/'Edad 02-04'!L10</f>
        <v>866.04911540835201</v>
      </c>
      <c r="E10" s="3">
        <v>6131</v>
      </c>
      <c r="F10" s="32">
        <f t="shared" si="1"/>
        <v>8.0362292245582764E-2</v>
      </c>
      <c r="G10" s="29">
        <f>100000*E10/'Edad 02-04'!M10</f>
        <v>864.3006944444445</v>
      </c>
      <c r="H10" s="3">
        <f t="shared" si="2"/>
        <v>12512</v>
      </c>
      <c r="I10" s="32">
        <f t="shared" si="3"/>
        <v>7.7791594130813227E-2</v>
      </c>
      <c r="J10" s="29">
        <f>100000*H10/'Edad 02-04'!N10</f>
        <v>865.19148936170211</v>
      </c>
      <c r="L10" s="32">
        <f>'Edad 11-06'!B10/'Edad 04-06'!B10-1</f>
        <v>0.30012224938875298</v>
      </c>
      <c r="M10" s="32">
        <f>E10/'Edad 04-06'!E10-1</f>
        <v>0.30892399658411618</v>
      </c>
      <c r="N10" s="32">
        <f>H10/'Edad 04-06'!H10-1</f>
        <v>0.30442035029190984</v>
      </c>
    </row>
    <row r="11" spans="1:14" x14ac:dyDescent="0.25">
      <c r="A11" s="3" t="s">
        <v>17</v>
      </c>
      <c r="B11" s="3">
        <v>10740</v>
      </c>
      <c r="C11" s="32">
        <f t="shared" si="0"/>
        <v>0.12702843355253821</v>
      </c>
      <c r="D11" s="29">
        <f>100000*B11/'Edad 02-04'!L11</f>
        <v>1281.5983343121029</v>
      </c>
      <c r="E11" s="3">
        <v>10131</v>
      </c>
      <c r="F11" s="32">
        <f t="shared" si="1"/>
        <v>0.13279242908823993</v>
      </c>
      <c r="G11" s="29">
        <f>100000*E11/'Edad 02-04'!M11</f>
        <v>1247.446975088968</v>
      </c>
      <c r="H11" s="3">
        <f t="shared" si="2"/>
        <v>20871</v>
      </c>
      <c r="I11" s="32">
        <f t="shared" si="3"/>
        <v>0.12976249689132058</v>
      </c>
      <c r="J11" s="29">
        <f>100000*H11/'Edad 02-04'!N11</f>
        <v>1264.7904315196997</v>
      </c>
      <c r="L11" s="32">
        <f>'Edad 11-06'!B11/'Edad 04-06'!B11-1</f>
        <v>0.31456548347613222</v>
      </c>
      <c r="M11" s="32">
        <f>E11/'Edad 04-06'!E11-1</f>
        <v>0.31759656652360513</v>
      </c>
      <c r="N11" s="32">
        <f>H11/'Edad 04-06'!H11-1</f>
        <v>0.31603505895705908</v>
      </c>
    </row>
    <row r="12" spans="1:14" x14ac:dyDescent="0.25">
      <c r="A12" s="3" t="s">
        <v>18</v>
      </c>
      <c r="B12" s="3">
        <v>11057</v>
      </c>
      <c r="C12" s="32">
        <f t="shared" si="0"/>
        <v>0.13077778303448928</v>
      </c>
      <c r="D12" s="29">
        <f>100000*B12/'Edad 02-04'!L12</f>
        <v>1365.1071547420968</v>
      </c>
      <c r="E12" s="3">
        <v>9643</v>
      </c>
      <c r="F12" s="32">
        <f t="shared" si="1"/>
        <v>0.12639595239343573</v>
      </c>
      <c r="G12" s="29">
        <f>100000*E12/'Edad 02-04'!M12</f>
        <v>1227.2909090909091</v>
      </c>
      <c r="H12" s="3">
        <f t="shared" si="2"/>
        <v>20700</v>
      </c>
      <c r="I12" s="32">
        <f t="shared" si="3"/>
        <v>0.12869932852524249</v>
      </c>
      <c r="J12" s="29">
        <f>100000*H12/'Edad 02-04'!N12</f>
        <v>1297.2466216216217</v>
      </c>
      <c r="L12" s="32">
        <f>'Edad 11-06'!B12/'Edad 04-06'!B12-1</f>
        <v>0.30220233188081491</v>
      </c>
      <c r="M12" s="32">
        <f>E12/'Edad 04-06'!E12-1</f>
        <v>0.3123298856831791</v>
      </c>
      <c r="N12" s="32">
        <f>H12/'Edad 04-06'!H12-1</f>
        <v>0.30690068817475846</v>
      </c>
    </row>
    <row r="13" spans="1:14" x14ac:dyDescent="0.25">
      <c r="A13" s="3" t="s">
        <v>19</v>
      </c>
      <c r="B13" s="3">
        <v>9147</v>
      </c>
      <c r="C13" s="32">
        <f t="shared" si="0"/>
        <v>0.10818706533566731</v>
      </c>
      <c r="D13" s="29">
        <f>100000*B13/'Edad 02-04'!L13</f>
        <v>1259.3143083711191</v>
      </c>
      <c r="E13" s="3">
        <v>7682</v>
      </c>
      <c r="F13" s="32">
        <f t="shared" si="1"/>
        <v>0.10069207780632307</v>
      </c>
      <c r="G13" s="29">
        <f>100000*E13/'Edad 02-04'!M13</f>
        <v>1080.7376425855514</v>
      </c>
      <c r="H13" s="3">
        <f t="shared" si="2"/>
        <v>16829</v>
      </c>
      <c r="I13" s="32">
        <f t="shared" si="3"/>
        <v>0.10463193235513554</v>
      </c>
      <c r="J13" s="29">
        <f>100000*H13/'Edad 02-04'!N13</f>
        <v>1170.9912547528518</v>
      </c>
      <c r="L13" s="32">
        <f>'Edad 11-06'!B13/'Edad 04-06'!B13-1</f>
        <v>0.30039806653397783</v>
      </c>
      <c r="M13" s="32">
        <f>E13/'Edad 04-06'!E13-1</f>
        <v>0.30958063416297299</v>
      </c>
      <c r="N13" s="32">
        <f>H13/'Edad 04-06'!H13-1</f>
        <v>0.3045736434108528</v>
      </c>
    </row>
    <row r="14" spans="1:14" x14ac:dyDescent="0.25">
      <c r="A14" s="3" t="s">
        <v>20</v>
      </c>
      <c r="B14" s="3">
        <v>7586</v>
      </c>
      <c r="C14" s="32">
        <f t="shared" si="0"/>
        <v>8.9724180347258362E-2</v>
      </c>
      <c r="D14" s="29">
        <f>100000*B14/'Edad 02-04'!L14</f>
        <v>1124.7816191180905</v>
      </c>
      <c r="E14" s="3">
        <v>6309</v>
      </c>
      <c r="F14" s="32">
        <f t="shared" si="1"/>
        <v>8.2695433335081003E-2</v>
      </c>
      <c r="G14" s="29">
        <f>100000*E14/'Edad 02-04'!M14</f>
        <v>939.08156682027629</v>
      </c>
      <c r="H14" s="3">
        <f t="shared" si="2"/>
        <v>13895</v>
      </c>
      <c r="I14" s="32">
        <f t="shared" si="3"/>
        <v>8.6390201442427261E-2</v>
      </c>
      <c r="J14" s="29">
        <f>100000*H14/'Edad 02-04'!N14</f>
        <v>1032.1119733924611</v>
      </c>
      <c r="L14" s="32">
        <f>'Edad 11-06'!B14/'Edad 04-06'!B14-1</f>
        <v>0.30567986230636834</v>
      </c>
      <c r="M14" s="32">
        <f>E14/'Edad 04-06'!E14-1</f>
        <v>0.30243600330305531</v>
      </c>
      <c r="N14" s="32">
        <f>H14/'Edad 04-06'!H14-1</f>
        <v>0.30420499342969776</v>
      </c>
    </row>
    <row r="15" spans="1:14" x14ac:dyDescent="0.25">
      <c r="A15" s="3" t="s">
        <v>21</v>
      </c>
      <c r="B15" s="3">
        <v>7305</v>
      </c>
      <c r="C15" s="32">
        <f t="shared" si="0"/>
        <v>8.6400624497326967E-2</v>
      </c>
      <c r="D15" s="29">
        <f>100000*B15/'Edad 02-04'!L15</f>
        <v>1154.1074600750305</v>
      </c>
      <c r="E15" s="3">
        <v>6567</v>
      </c>
      <c r="F15" s="32">
        <f t="shared" si="1"/>
        <v>8.6077177161432386E-2</v>
      </c>
      <c r="G15" s="29">
        <f>100000*E15/'Edad 02-04'!M15</f>
        <v>1026.8985294117647</v>
      </c>
      <c r="H15" s="3">
        <f t="shared" si="2"/>
        <v>13872</v>
      </c>
      <c r="I15" s="32">
        <f t="shared" si="3"/>
        <v>8.6247202188510327E-2</v>
      </c>
      <c r="J15" s="29">
        <f>100000*H15/'Edad 02-04'!N15</f>
        <v>1090.1759999999999</v>
      </c>
      <c r="L15" s="32">
        <f>'Edad 11-06'!B15/'Edad 04-06'!B15-1</f>
        <v>0.3084363245566899</v>
      </c>
      <c r="M15" s="32">
        <f>E15/'Edad 04-06'!E15-1</f>
        <v>0.32532795156407679</v>
      </c>
      <c r="N15" s="32">
        <f>H15/'Edad 04-06'!H15-1</f>
        <v>0.31637881951034341</v>
      </c>
    </row>
    <row r="16" spans="1:14" x14ac:dyDescent="0.25">
      <c r="A16" s="3" t="s">
        <v>22</v>
      </c>
      <c r="B16" s="3">
        <v>6926</v>
      </c>
      <c r="C16" s="32">
        <f t="shared" si="0"/>
        <v>8.1917963760230875E-2</v>
      </c>
      <c r="D16" s="29">
        <f>100000*B16/'Edad 02-04'!L16</f>
        <v>1151.1629812206572</v>
      </c>
      <c r="E16" s="3">
        <v>6028</v>
      </c>
      <c r="F16" s="32">
        <f t="shared" si="1"/>
        <v>7.901221622188434E-2</v>
      </c>
      <c r="G16" s="29">
        <f>100000*E16/'Edad 02-04'!M16</f>
        <v>967.82888888888886</v>
      </c>
      <c r="H16" s="3">
        <f t="shared" si="2"/>
        <v>12954</v>
      </c>
      <c r="I16" s="32">
        <f t="shared" si="3"/>
        <v>8.0539666749564781E-2</v>
      </c>
      <c r="J16" s="29">
        <f>100000*H16/'Edad 02-04'!N16</f>
        <v>1057.9100000000001</v>
      </c>
      <c r="L16" s="32">
        <f>'Edad 11-06'!B16/'Edad 04-06'!B16-1</f>
        <v>0.32175572519083961</v>
      </c>
      <c r="M16" s="32">
        <f>E16/'Edad 04-06'!E16-1</f>
        <v>0.34194122885129108</v>
      </c>
      <c r="N16" s="32">
        <f>H16/'Edad 04-06'!H16-1</f>
        <v>0.3310727496917385</v>
      </c>
    </row>
    <row r="17" spans="1:14" x14ac:dyDescent="0.25">
      <c r="A17" s="3" t="s">
        <v>23</v>
      </c>
      <c r="B17" s="3">
        <v>6342</v>
      </c>
      <c r="C17" s="32">
        <f t="shared" si="0"/>
        <v>7.5010644840800486E-2</v>
      </c>
      <c r="D17" s="29">
        <f>100000*B17/'Edad 02-04'!L17</f>
        <v>1146.7726027397259</v>
      </c>
      <c r="E17" s="3">
        <v>5460</v>
      </c>
      <c r="F17" s="32">
        <f t="shared" si="1"/>
        <v>7.1567136790227026E-2</v>
      </c>
      <c r="G17" s="29">
        <f>100000*E17/'Edad 02-04'!M17</f>
        <v>924</v>
      </c>
      <c r="H17" s="3">
        <f t="shared" si="2"/>
        <v>11802</v>
      </c>
      <c r="I17" s="32">
        <f t="shared" si="3"/>
        <v>7.3377269335986067E-2</v>
      </c>
      <c r="J17" s="29">
        <f>100000*H17/'Edad 02-04'!N17</f>
        <v>1031.6980132450331</v>
      </c>
      <c r="L17" s="32">
        <f>'Edad 11-06'!B17/'Edad 04-06'!B17-1</f>
        <v>0.33207309388783868</v>
      </c>
      <c r="M17" s="32">
        <f>E17/'Edad 04-06'!E17-1</f>
        <v>0.34416543574593805</v>
      </c>
      <c r="N17" s="32">
        <f>H17/'Edad 04-06'!H17-1</f>
        <v>0.33764025841550493</v>
      </c>
    </row>
    <row r="18" spans="1:14" x14ac:dyDescent="0.25">
      <c r="A18" s="3" t="s">
        <v>24</v>
      </c>
      <c r="B18" s="3">
        <v>4786</v>
      </c>
      <c r="C18" s="32">
        <f t="shared" si="0"/>
        <v>5.6606897856838721E-2</v>
      </c>
      <c r="D18" s="29">
        <f>100000*B18/'Edad 02-04'!L18</f>
        <v>1011.9340473981615</v>
      </c>
      <c r="E18" s="3">
        <v>3799</v>
      </c>
      <c r="F18" s="32">
        <f t="shared" si="1"/>
        <v>4.9795522466313635E-2</v>
      </c>
      <c r="G18" s="29">
        <f>100000*E18/'Edad 02-04'!M18</f>
        <v>732.90442477876104</v>
      </c>
      <c r="H18" s="3">
        <f t="shared" si="2"/>
        <v>8585</v>
      </c>
      <c r="I18" s="32">
        <f t="shared" si="3"/>
        <v>5.3376025864212882E-2</v>
      </c>
      <c r="J18" s="29">
        <f>100000*H18/'Edad 02-04'!N18</f>
        <v>866.03070175438597</v>
      </c>
      <c r="L18" s="32">
        <f>'Edad 11-06'!B18/'Edad 04-06'!B18-1</f>
        <v>0.33687150837988833</v>
      </c>
      <c r="M18" s="32">
        <f>E18/'Edad 04-06'!E18-1</f>
        <v>0.34955595026642983</v>
      </c>
      <c r="N18" s="32">
        <f>H18/'Edad 04-06'!H18-1</f>
        <v>0.34245504300234564</v>
      </c>
    </row>
    <row r="19" spans="1:14" x14ac:dyDescent="0.25">
      <c r="A19" s="3" t="s">
        <v>25</v>
      </c>
      <c r="B19" s="3">
        <v>2924</v>
      </c>
      <c r="C19" s="32">
        <f t="shared" si="0"/>
        <v>3.4583905000709653E-2</v>
      </c>
      <c r="D19" s="29">
        <f>100000*B19/'Edad 02-04'!L19</f>
        <v>771.213551708002</v>
      </c>
      <c r="E19" s="3">
        <v>2502</v>
      </c>
      <c r="F19" s="32">
        <f t="shared" si="1"/>
        <v>3.2795050595082052E-2</v>
      </c>
      <c r="G19" s="29">
        <f>100000*E19/'Edad 02-04'!M19</f>
        <v>575.08656716417909</v>
      </c>
      <c r="H19" s="3">
        <f t="shared" si="2"/>
        <v>5426</v>
      </c>
      <c r="I19" s="32">
        <f t="shared" si="3"/>
        <v>3.3735389206665009E-2</v>
      </c>
      <c r="J19" s="29">
        <f>100000*H19/'Edad 02-04'!N19</f>
        <v>666.41476510067116</v>
      </c>
      <c r="L19" s="32">
        <f>'Edad 11-06'!B19/'Edad 04-06'!B19-1</f>
        <v>0.3524514338575393</v>
      </c>
      <c r="M19" s="32">
        <f>E19/'Edad 04-06'!E19-1</f>
        <v>0.37397034596375622</v>
      </c>
      <c r="N19" s="32">
        <f>H19/'Edad 04-06'!H19-1</f>
        <v>0.36228973135827269</v>
      </c>
    </row>
    <row r="20" spans="1:14" x14ac:dyDescent="0.25">
      <c r="A20" s="3" t="s">
        <v>26</v>
      </c>
      <c r="B20" s="3">
        <v>2086</v>
      </c>
      <c r="C20" s="32">
        <f t="shared" si="0"/>
        <v>2.4672375455362633E-2</v>
      </c>
      <c r="D20" s="29">
        <f>100000*B20/'Edad 02-04'!L20</f>
        <v>785.89212613658344</v>
      </c>
      <c r="E20" s="3">
        <v>1908</v>
      </c>
      <c r="F20" s="32">
        <f t="shared" si="1"/>
        <v>2.5009175273947463E-2</v>
      </c>
      <c r="G20" s="29">
        <f>100000*E20/'Edad 02-04'!M20</f>
        <v>598.71724137931028</v>
      </c>
      <c r="H20" s="3">
        <f t="shared" si="2"/>
        <v>3994</v>
      </c>
      <c r="I20" s="32">
        <f t="shared" si="3"/>
        <v>2.4832131310619249E-2</v>
      </c>
      <c r="J20" s="29">
        <f>100000*H20/'Edad 02-04'!N20</f>
        <v>683.77279999999996</v>
      </c>
      <c r="L20" s="32">
        <f>'Edad 11-06'!B20/'Edad 04-06'!B20-1</f>
        <v>0.34320669671603343</v>
      </c>
      <c r="M20" s="32">
        <f>E20/'Edad 04-06'!E20-1</f>
        <v>0.35704125177809387</v>
      </c>
      <c r="N20" s="32">
        <f>H20/'Edad 04-06'!H20-1</f>
        <v>0.34978033119297058</v>
      </c>
    </row>
    <row r="21" spans="1:14" ht="15.75" customHeight="1" x14ac:dyDescent="0.25">
      <c r="A21" s="3" t="s">
        <v>27</v>
      </c>
      <c r="B21" s="3">
        <v>1418</v>
      </c>
      <c r="C21" s="32">
        <f t="shared" si="0"/>
        <v>1.6771538061219664E-2</v>
      </c>
      <c r="D21" s="29">
        <f>100000*B21/'Edad 02-04'!L21</f>
        <v>801.31434214524461</v>
      </c>
      <c r="E21" s="3">
        <v>1415</v>
      </c>
      <c r="F21" s="32">
        <f t="shared" si="1"/>
        <v>1.8547160908089971E-2</v>
      </c>
      <c r="G21" s="29">
        <f>100000*E21/'Edad 02-04'!M21</f>
        <v>597.06097560975616</v>
      </c>
      <c r="H21" s="3">
        <f t="shared" si="2"/>
        <v>2833</v>
      </c>
      <c r="I21" s="32">
        <f t="shared" si="3"/>
        <v>1.7613777667246953E-2</v>
      </c>
      <c r="J21" s="29">
        <f>100000*H21/'Edad 02-04'!N21</f>
        <v>684.37640449438209</v>
      </c>
      <c r="L21" s="32">
        <f>'Edad 11-06'!B21/'Edad 04-06'!B21-1</f>
        <v>0.37004830917874387</v>
      </c>
      <c r="M21" s="32">
        <f>E21/'Edad 04-06'!E21-1</f>
        <v>0.3618864292589028</v>
      </c>
      <c r="N21" s="32">
        <f>H21/'Edad 04-06'!H21-1</f>
        <v>0.36595949855351972</v>
      </c>
    </row>
    <row r="22" spans="1:14" ht="15.75" customHeight="1" x14ac:dyDescent="0.25">
      <c r="A22" s="3" t="s">
        <v>28</v>
      </c>
      <c r="B22" s="3">
        <v>1659</v>
      </c>
      <c r="C22" s="32">
        <f t="shared" si="0"/>
        <v>1.9621989875573637E-2</v>
      </c>
      <c r="D22" s="29">
        <f>100000*B22/'Edad 02-04'!L22</f>
        <v>841.94954159592544</v>
      </c>
      <c r="E22" s="3">
        <v>2523</v>
      </c>
      <c r="F22" s="32">
        <f t="shared" si="1"/>
        <v>3.3070308813506005E-2</v>
      </c>
      <c r="G22" s="29">
        <f>100000*E22/'Edad 02-04'!M22</f>
        <v>722.80540540540528</v>
      </c>
      <c r="H22" s="3">
        <f t="shared" si="2"/>
        <v>4182</v>
      </c>
      <c r="I22" s="32">
        <f t="shared" si="3"/>
        <v>2.6000994777418553E-2</v>
      </c>
      <c r="J22" s="29">
        <f>100000*H22/'Edad 02-04'!N22</f>
        <v>765.79480519480524</v>
      </c>
      <c r="L22" s="32">
        <f>'Edad 11-06'!B22/'Edad 04-06'!B22-1</f>
        <v>0.39529015979814974</v>
      </c>
      <c r="M22" s="32">
        <f>E22/'Edad 04-06'!E22-1</f>
        <v>0.41661987647389109</v>
      </c>
      <c r="N22" s="32">
        <f>H22/'Edad 04-06'!H22-1</f>
        <v>0.40808080808080804</v>
      </c>
    </row>
    <row r="23" spans="1:14" ht="15.75" customHeight="1" x14ac:dyDescent="0.25">
      <c r="A23" s="31" t="s">
        <v>38</v>
      </c>
      <c r="B23" s="3">
        <f t="shared" ref="B23:C23" si="4">SUM(B6:B22)</f>
        <v>84548</v>
      </c>
      <c r="C23" s="32">
        <f t="shared" si="4"/>
        <v>0.99999999999999989</v>
      </c>
      <c r="D23" s="29">
        <f>100000*B23/'Edad 02-04'!L23</f>
        <v>876.27160686659226</v>
      </c>
      <c r="E23" s="3">
        <f t="shared" ref="E23:F23" si="5">SUM(E6:E22)</f>
        <v>76292</v>
      </c>
      <c r="F23" s="32">
        <f t="shared" si="5"/>
        <v>0.99999999999999989</v>
      </c>
      <c r="G23" s="29">
        <f>100000*E23/'Edad 02-04'!M23</f>
        <v>775.31081206496515</v>
      </c>
      <c r="H23" s="3">
        <f t="shared" ref="H23:I23" si="6">SUM(H6:H22)</f>
        <v>160840</v>
      </c>
      <c r="I23" s="32">
        <f t="shared" si="6"/>
        <v>1</v>
      </c>
      <c r="J23" s="29">
        <f>100000*H23/'Edad 02-04'!N23</f>
        <v>825.29498389323521</v>
      </c>
      <c r="K23" s="1"/>
      <c r="L23" s="32">
        <f>'Edad 11-06'!B23/'Edad 04-06'!B23-1</f>
        <v>0.30927898909811691</v>
      </c>
      <c r="M23" s="32">
        <f>E23/'Edad 04-06'!E23-1</f>
        <v>0.31721887463526643</v>
      </c>
      <c r="N23" s="32">
        <f>H23/'Edad 04-06'!H23-1</f>
        <v>0.3130331850279604</v>
      </c>
    </row>
    <row r="24" spans="1:14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4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4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4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4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4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4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4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4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">
    <mergeCell ref="C2:H2"/>
    <mergeCell ref="L3:N3"/>
    <mergeCell ref="B4:D4"/>
    <mergeCell ref="E4:G4"/>
    <mergeCell ref="H4:J4"/>
  </mergeCells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N1000"/>
  <sheetViews>
    <sheetView workbookViewId="0"/>
  </sheetViews>
  <sheetFormatPr baseColWidth="10" defaultColWidth="12.625" defaultRowHeight="15" customHeight="1" x14ac:dyDescent="0.2"/>
  <cols>
    <col min="1" max="26" width="9.375" customWidth="1"/>
  </cols>
  <sheetData>
    <row r="2" spans="1:14" x14ac:dyDescent="0.25">
      <c r="C2" s="39" t="s">
        <v>48</v>
      </c>
      <c r="D2" s="38"/>
      <c r="E2" s="38"/>
      <c r="F2" s="38"/>
      <c r="G2" s="38"/>
      <c r="H2" s="38"/>
    </row>
    <row r="3" spans="1:14" x14ac:dyDescent="0.25">
      <c r="L3" s="40" t="s">
        <v>46</v>
      </c>
      <c r="M3" s="36"/>
      <c r="N3" s="37"/>
    </row>
    <row r="4" spans="1:14" x14ac:dyDescent="0.25">
      <c r="A4" s="26"/>
      <c r="B4" s="40" t="s">
        <v>36</v>
      </c>
      <c r="C4" s="36"/>
      <c r="D4" s="37"/>
      <c r="E4" s="40" t="s">
        <v>37</v>
      </c>
      <c r="F4" s="36"/>
      <c r="G4" s="37"/>
      <c r="H4" s="40" t="s">
        <v>38</v>
      </c>
      <c r="I4" s="36"/>
      <c r="J4" s="37"/>
      <c r="L4" s="3" t="s">
        <v>36</v>
      </c>
      <c r="M4" s="3" t="s">
        <v>37</v>
      </c>
      <c r="N4" s="3" t="s">
        <v>38</v>
      </c>
    </row>
    <row r="5" spans="1:14" x14ac:dyDescent="0.25">
      <c r="A5" s="3" t="s">
        <v>40</v>
      </c>
      <c r="B5" s="3" t="s">
        <v>41</v>
      </c>
      <c r="C5" s="3" t="s">
        <v>42</v>
      </c>
      <c r="D5" s="3" t="s">
        <v>43</v>
      </c>
      <c r="E5" s="3" t="s">
        <v>41</v>
      </c>
      <c r="F5" s="3" t="s">
        <v>42</v>
      </c>
      <c r="G5" s="3" t="s">
        <v>43</v>
      </c>
      <c r="H5" s="3" t="s">
        <v>41</v>
      </c>
      <c r="I5" s="3" t="s">
        <v>42</v>
      </c>
      <c r="J5" s="3" t="s">
        <v>43</v>
      </c>
      <c r="L5" s="3" t="s">
        <v>42</v>
      </c>
      <c r="M5" s="3" t="s">
        <v>42</v>
      </c>
      <c r="N5" s="3" t="s">
        <v>42</v>
      </c>
    </row>
    <row r="6" spans="1:14" x14ac:dyDescent="0.25">
      <c r="A6" s="3" t="s">
        <v>12</v>
      </c>
      <c r="B6" s="3">
        <v>111</v>
      </c>
      <c r="C6" s="32">
        <f t="shared" ref="C6:C22" si="0">B6/B$23</f>
        <v>1.6178399650196764E-2</v>
      </c>
      <c r="D6" s="29">
        <f>100000*B6/'Edad 02-04'!L6</f>
        <v>18.350289017341044</v>
      </c>
      <c r="E6" s="3">
        <v>117</v>
      </c>
      <c r="F6" s="32">
        <f t="shared" ref="F6:F22" si="1">E6/E$23</f>
        <v>1.7097764138535729E-2</v>
      </c>
      <c r="G6" s="29">
        <f>100000*E6/'Edad 02-04'!M6</f>
        <v>20.28</v>
      </c>
      <c r="H6" s="3">
        <f t="shared" ref="H6:H22" si="2">B6+E6</f>
        <v>228</v>
      </c>
      <c r="I6" s="28">
        <f t="shared" ref="I6:I22" si="3">H6/H$23</f>
        <v>1.6637478108581436E-2</v>
      </c>
      <c r="J6" s="29">
        <f>100000*H6/'Edad 02-04'!N6</f>
        <v>19.292307692307695</v>
      </c>
      <c r="L6" s="32">
        <f>'Edad 26-04'!B6/'Edad 16-04'!B6-1</f>
        <v>1.1346153846153846</v>
      </c>
      <c r="M6" s="32">
        <f>E6/'Edad 16-04'!E6-1</f>
        <v>0.95</v>
      </c>
      <c r="N6" s="32">
        <f>H6/'Edad 16-04'!H6-1</f>
        <v>1.0357142857142856</v>
      </c>
    </row>
    <row r="7" spans="1:14" x14ac:dyDescent="0.25">
      <c r="A7" s="24" t="s">
        <v>13</v>
      </c>
      <c r="B7" s="3">
        <v>81</v>
      </c>
      <c r="C7" s="32">
        <f t="shared" si="0"/>
        <v>1.1805859204197638E-2</v>
      </c>
      <c r="D7" s="29">
        <f>100000*B7/'Edad 02-04'!L7</f>
        <v>13.046218487394956</v>
      </c>
      <c r="E7" s="3">
        <v>95</v>
      </c>
      <c r="F7" s="32">
        <f t="shared" si="1"/>
        <v>1.3882799941546106E-2</v>
      </c>
      <c r="G7" s="29">
        <f>100000*E7/'Edad 02-04'!M7</f>
        <v>14.84375</v>
      </c>
      <c r="H7" s="3">
        <f t="shared" si="2"/>
        <v>176</v>
      </c>
      <c r="I7" s="28">
        <f t="shared" si="3"/>
        <v>1.284296555750146E-2</v>
      </c>
      <c r="J7" s="29">
        <f>100000*H7/'Edad 02-04'!N7</f>
        <v>13.958620689655172</v>
      </c>
      <c r="L7" s="32">
        <f>'Edad 26-04'!B7/'Edad 16-04'!B7-1</f>
        <v>1.1315789473684212</v>
      </c>
      <c r="M7" s="32">
        <f>E7/'Edad 16-04'!E7-1</f>
        <v>0.97916666666666674</v>
      </c>
      <c r="N7" s="32">
        <f>H7/'Edad 16-04'!H7-1</f>
        <v>1.0465116279069768</v>
      </c>
    </row>
    <row r="8" spans="1:14" x14ac:dyDescent="0.25">
      <c r="A8" s="3" t="s">
        <v>14</v>
      </c>
      <c r="B8" s="3">
        <v>125</v>
      </c>
      <c r="C8" s="32">
        <f t="shared" si="0"/>
        <v>1.8218918524996356E-2</v>
      </c>
      <c r="D8" s="29">
        <f>100000*B8/'Edad 02-04'!L8</f>
        <v>19.050343249427915</v>
      </c>
      <c r="E8" s="3">
        <v>117</v>
      </c>
      <c r="F8" s="32">
        <f t="shared" si="1"/>
        <v>1.7097764138535729E-2</v>
      </c>
      <c r="G8" s="29">
        <f>100000*E8/'Edad 02-04'!M8</f>
        <v>18.821739130434786</v>
      </c>
      <c r="H8" s="3">
        <f t="shared" si="2"/>
        <v>242</v>
      </c>
      <c r="I8" s="28">
        <f t="shared" si="3"/>
        <v>1.7659077641564505E-2</v>
      </c>
      <c r="J8" s="29">
        <f>100000*H8/'Edad 02-04'!N8</f>
        <v>18.939130434782609</v>
      </c>
      <c r="L8" s="32">
        <f>'Edad 26-04'!B8/'Edad 16-04'!B8-1</f>
        <v>0.76056338028169024</v>
      </c>
      <c r="M8" s="32">
        <f>E8/'Edad 16-04'!E8-1</f>
        <v>1.0526315789473686</v>
      </c>
      <c r="N8" s="32">
        <f>H8/'Edad 16-04'!H8-1</f>
        <v>0.890625</v>
      </c>
    </row>
    <row r="9" spans="1:14" x14ac:dyDescent="0.25">
      <c r="A9" s="3" t="s">
        <v>15</v>
      </c>
      <c r="B9" s="3">
        <v>175</v>
      </c>
      <c r="C9" s="32">
        <f t="shared" si="0"/>
        <v>2.55064859349949E-2</v>
      </c>
      <c r="D9" s="29">
        <f>100000*B9/'Edad 02-04'!L9</f>
        <v>27.357320099255585</v>
      </c>
      <c r="E9" s="3">
        <v>230</v>
      </c>
      <c r="F9" s="32">
        <f t="shared" si="1"/>
        <v>3.3610989332164255E-2</v>
      </c>
      <c r="G9" s="29">
        <f>100000*E9/'Edad 02-04'!M9</f>
        <v>36.964285714285715</v>
      </c>
      <c r="H9" s="3">
        <f t="shared" si="2"/>
        <v>405</v>
      </c>
      <c r="I9" s="28">
        <f t="shared" si="3"/>
        <v>2.9553415061295971E-2</v>
      </c>
      <c r="J9" s="29">
        <f>100000*H9/'Edad 02-04'!N9</f>
        <v>32.094339622641513</v>
      </c>
      <c r="L9" s="32">
        <f>'Edad 26-04'!B9/'Edad 16-04'!B9-1</f>
        <v>0.69902912621359214</v>
      </c>
      <c r="M9" s="32">
        <f>E9/'Edad 16-04'!E9-1</f>
        <v>0.69117647058823528</v>
      </c>
      <c r="N9" s="32">
        <f>H9/'Edad 16-04'!H9-1</f>
        <v>0.69456066945606687</v>
      </c>
    </row>
    <row r="10" spans="1:14" x14ac:dyDescent="0.25">
      <c r="A10" s="3" t="s">
        <v>16</v>
      </c>
      <c r="B10" s="3">
        <v>492</v>
      </c>
      <c r="C10" s="32">
        <f t="shared" si="0"/>
        <v>7.1709663314385663E-2</v>
      </c>
      <c r="D10" s="29">
        <f>100000*B10/'Edad 02-04'!L10</f>
        <v>66.775766303229773</v>
      </c>
      <c r="E10" s="3">
        <v>512</v>
      </c>
      <c r="F10" s="32">
        <f t="shared" si="1"/>
        <v>7.4820984948122171E-2</v>
      </c>
      <c r="G10" s="29">
        <f>100000*E10/'Edad 02-04'!M10</f>
        <v>72.177777777777791</v>
      </c>
      <c r="H10" s="3">
        <f t="shared" si="2"/>
        <v>1004</v>
      </c>
      <c r="I10" s="28">
        <f t="shared" si="3"/>
        <v>7.3263280793928784E-2</v>
      </c>
      <c r="J10" s="29">
        <f>100000*H10/'Edad 02-04'!N10</f>
        <v>69.425531914893611</v>
      </c>
      <c r="L10" s="32">
        <f>'Edad 26-04'!B10/'Edad 16-04'!B10-1</f>
        <v>0.50458715596330284</v>
      </c>
      <c r="M10" s="32">
        <f>E10/'Edad 16-04'!E10-1</f>
        <v>0.620253164556962</v>
      </c>
      <c r="N10" s="32">
        <f>H10/'Edad 16-04'!H10-1</f>
        <v>0.56143079315707611</v>
      </c>
    </row>
    <row r="11" spans="1:14" x14ac:dyDescent="0.25">
      <c r="A11" s="3" t="s">
        <v>17</v>
      </c>
      <c r="B11" s="3">
        <v>855</v>
      </c>
      <c r="C11" s="32">
        <f t="shared" si="0"/>
        <v>0.12461740271097507</v>
      </c>
      <c r="D11" s="29">
        <f>100000*B11/'Edad 02-04'!L11</f>
        <v>102.02668303881266</v>
      </c>
      <c r="E11" s="3">
        <v>869</v>
      </c>
      <c r="F11" s="32">
        <f t="shared" si="1"/>
        <v>0.12699108578109017</v>
      </c>
      <c r="G11" s="29">
        <f>100000*E11/'Edad 02-04'!M11</f>
        <v>107.00142348754449</v>
      </c>
      <c r="H11" s="3">
        <f t="shared" si="2"/>
        <v>1724</v>
      </c>
      <c r="I11" s="28">
        <f t="shared" si="3"/>
        <v>0.12580268534734385</v>
      </c>
      <c r="J11" s="29">
        <f>100000*H11/'Edad 02-04'!N11</f>
        <v>104.47504690431519</v>
      </c>
      <c r="L11" s="32">
        <f>'Edad 26-04'!B11/'Edad 16-04'!B11-1</f>
        <v>0.532258064516129</v>
      </c>
      <c r="M11" s="32">
        <f>E11/'Edad 16-04'!E11-1</f>
        <v>0.51393728222996526</v>
      </c>
      <c r="N11" s="32">
        <f>H11/'Edad 16-04'!H11-1</f>
        <v>0.5229681978798586</v>
      </c>
    </row>
    <row r="12" spans="1:14" x14ac:dyDescent="0.25">
      <c r="A12" s="3" t="s">
        <v>18</v>
      </c>
      <c r="B12" s="3">
        <v>857</v>
      </c>
      <c r="C12" s="32">
        <f t="shared" si="0"/>
        <v>0.12490890540737502</v>
      </c>
      <c r="D12" s="29">
        <f>100000*B12/'Edad 02-04'!L12</f>
        <v>105.80599001663896</v>
      </c>
      <c r="E12" s="3">
        <v>864</v>
      </c>
      <c r="F12" s="32">
        <f t="shared" si="1"/>
        <v>0.12626041209995617</v>
      </c>
      <c r="G12" s="29">
        <f>100000*E12/'Edad 02-04'!M12</f>
        <v>109.96363636363635</v>
      </c>
      <c r="H12" s="3">
        <f t="shared" si="2"/>
        <v>1721</v>
      </c>
      <c r="I12" s="28">
        <f t="shared" si="3"/>
        <v>0.1255837711617046</v>
      </c>
      <c r="J12" s="29">
        <f>100000*H12/'Edad 02-04'!N12</f>
        <v>107.85320945945946</v>
      </c>
      <c r="L12" s="32">
        <f>'Edad 26-04'!B12/'Edad 16-04'!B12-1</f>
        <v>0.48269896193771622</v>
      </c>
      <c r="M12" s="32">
        <f>E12/'Edad 16-04'!E12-1</f>
        <v>0.43283582089552231</v>
      </c>
      <c r="N12" s="32">
        <f>H12/'Edad 16-04'!H12-1</f>
        <v>0.45723962743437774</v>
      </c>
    </row>
    <row r="13" spans="1:14" x14ac:dyDescent="0.25">
      <c r="A13" s="3" t="s">
        <v>19</v>
      </c>
      <c r="B13" s="3">
        <v>755</v>
      </c>
      <c r="C13" s="32">
        <f t="shared" si="0"/>
        <v>0.11004226789097799</v>
      </c>
      <c r="D13" s="29">
        <f>100000*B13/'Edad 02-04'!L13</f>
        <v>103.94471442223625</v>
      </c>
      <c r="E13" s="3">
        <v>751</v>
      </c>
      <c r="F13" s="32">
        <f t="shared" si="1"/>
        <v>0.10974718690632763</v>
      </c>
      <c r="G13" s="29">
        <f>100000*E13/'Edad 02-04'!M13</f>
        <v>105.65399239543727</v>
      </c>
      <c r="H13" s="3">
        <f t="shared" si="2"/>
        <v>1506</v>
      </c>
      <c r="I13" s="28">
        <f t="shared" si="3"/>
        <v>0.10989492119089317</v>
      </c>
      <c r="J13" s="29">
        <f>100000*H13/'Edad 02-04'!N13</f>
        <v>104.79011406844107</v>
      </c>
      <c r="L13" s="32">
        <f>'Edad 26-04'!B13/'Edad 16-04'!B13-1</f>
        <v>0.45192307692307687</v>
      </c>
      <c r="M13" s="32">
        <f>E13/'Edad 16-04'!E13-1</f>
        <v>0.46108949416342404</v>
      </c>
      <c r="N13" s="32">
        <f>H13/'Edad 16-04'!H13-1</f>
        <v>0.45647969052224369</v>
      </c>
    </row>
    <row r="14" spans="1:14" x14ac:dyDescent="0.25">
      <c r="A14" s="3" t="s">
        <v>20</v>
      </c>
      <c r="B14" s="3">
        <v>662</v>
      </c>
      <c r="C14" s="32">
        <f t="shared" si="0"/>
        <v>9.6487392508380704E-2</v>
      </c>
      <c r="D14" s="29">
        <f>100000*B14/'Edad 02-04'!L14</f>
        <v>98.155211159527539</v>
      </c>
      <c r="E14" s="3">
        <v>641</v>
      </c>
      <c r="F14" s="32">
        <f t="shared" si="1"/>
        <v>9.3672365921379508E-2</v>
      </c>
      <c r="G14" s="29">
        <f>100000*E14/'Edad 02-04'!M14</f>
        <v>95.41152073732718</v>
      </c>
      <c r="H14" s="3">
        <f t="shared" si="2"/>
        <v>1303</v>
      </c>
      <c r="I14" s="28">
        <f t="shared" si="3"/>
        <v>9.508172796263864E-2</v>
      </c>
      <c r="J14" s="29">
        <f>100000*H14/'Edad 02-04'!N14</f>
        <v>96.786031042128599</v>
      </c>
      <c r="L14" s="32">
        <f>'Edad 26-04'!B14/'Edad 16-04'!B14-1</f>
        <v>0.45494505494505488</v>
      </c>
      <c r="M14" s="32">
        <f>E14/'Edad 16-04'!E14-1</f>
        <v>0.35805084745762716</v>
      </c>
      <c r="N14" s="32">
        <f>H14/'Edad 16-04'!H14-1</f>
        <v>0.40560949298813376</v>
      </c>
    </row>
    <row r="15" spans="1:14" x14ac:dyDescent="0.25">
      <c r="A15" s="3" t="s">
        <v>21</v>
      </c>
      <c r="B15" s="3">
        <v>609</v>
      </c>
      <c r="C15" s="32">
        <f t="shared" si="0"/>
        <v>8.8762571053782241E-2</v>
      </c>
      <c r="D15" s="29">
        <f>100000*B15/'Edad 02-04'!L15</f>
        <v>96.215118848144229</v>
      </c>
      <c r="E15" s="3">
        <v>580</v>
      </c>
      <c r="F15" s="32">
        <f t="shared" si="1"/>
        <v>8.4758147011544646E-2</v>
      </c>
      <c r="G15" s="29">
        <f>100000*E15/'Edad 02-04'!M15</f>
        <v>90.696078431372555</v>
      </c>
      <c r="H15" s="3">
        <f t="shared" si="2"/>
        <v>1189</v>
      </c>
      <c r="I15" s="28">
        <f t="shared" si="3"/>
        <v>8.6762988908347924E-2</v>
      </c>
      <c r="J15" s="29">
        <f>100000*H15/'Edad 02-04'!N15</f>
        <v>93.441411764705876</v>
      </c>
      <c r="L15" s="32">
        <f>'Edad 26-04'!B15/'Edad 16-04'!B15-1</f>
        <v>0.40972222222222232</v>
      </c>
      <c r="M15" s="32">
        <f>E15/'Edad 16-04'!E15-1</f>
        <v>0.37440758293838861</v>
      </c>
      <c r="N15" s="32">
        <f>H15/'Edad 16-04'!H15-1</f>
        <v>0.39227166276346614</v>
      </c>
    </row>
    <row r="16" spans="1:14" x14ac:dyDescent="0.25">
      <c r="A16" s="3" t="s">
        <v>22</v>
      </c>
      <c r="B16" s="3">
        <v>549</v>
      </c>
      <c r="C16" s="32">
        <f t="shared" si="0"/>
        <v>8.0017490161784E-2</v>
      </c>
      <c r="D16" s="29">
        <f>100000*B16/'Edad 02-04'!L16</f>
        <v>91.248697183098599</v>
      </c>
      <c r="E16" s="3">
        <v>529</v>
      </c>
      <c r="F16" s="32">
        <f t="shared" si="1"/>
        <v>7.7305275463977793E-2</v>
      </c>
      <c r="G16" s="29">
        <f>100000*E16/'Edad 02-04'!M16</f>
        <v>84.933888888888887</v>
      </c>
      <c r="H16" s="3">
        <f t="shared" si="2"/>
        <v>1078</v>
      </c>
      <c r="I16" s="28">
        <f t="shared" si="3"/>
        <v>7.8663164039696434E-2</v>
      </c>
      <c r="J16" s="29">
        <f>100000*H16/'Edad 02-04'!N16</f>
        <v>88.036666666666662</v>
      </c>
      <c r="L16" s="32">
        <f>'Edad 26-04'!B16/'Edad 16-04'!B16-1</f>
        <v>0.46010638297872331</v>
      </c>
      <c r="M16" s="32">
        <f>E16/'Edad 16-04'!E16-1</f>
        <v>0.41066666666666674</v>
      </c>
      <c r="N16" s="32">
        <f>H16/'Edad 16-04'!H16-1</f>
        <v>0.4354194407456724</v>
      </c>
    </row>
    <row r="17" spans="1:14" x14ac:dyDescent="0.25">
      <c r="A17" s="3" t="s">
        <v>23</v>
      </c>
      <c r="B17" s="3">
        <v>493</v>
      </c>
      <c r="C17" s="32">
        <f t="shared" si="0"/>
        <v>7.1855414662585632E-2</v>
      </c>
      <c r="D17" s="29">
        <f>100000*B17/'Edad 02-04'!L17</f>
        <v>89.145205479452045</v>
      </c>
      <c r="E17" s="3">
        <v>465</v>
      </c>
      <c r="F17" s="32">
        <f t="shared" si="1"/>
        <v>6.7952652345462522E-2</v>
      </c>
      <c r="G17" s="29">
        <f>100000*E17/'Edad 02-04'!M17</f>
        <v>78.692307692307693</v>
      </c>
      <c r="H17" s="3">
        <f t="shared" si="2"/>
        <v>958</v>
      </c>
      <c r="I17" s="28">
        <f t="shared" si="3"/>
        <v>6.9906596614127264E-2</v>
      </c>
      <c r="J17" s="29">
        <f>100000*H17/'Edad 02-04'!N17</f>
        <v>83.745695364238401</v>
      </c>
      <c r="L17" s="32">
        <f>'Edad 26-04'!B17/'Edad 16-04'!B17-1</f>
        <v>0.46726190476190466</v>
      </c>
      <c r="M17" s="32">
        <f>E17/'Edad 16-04'!E17-1</f>
        <v>0.44859813084112155</v>
      </c>
      <c r="N17" s="32">
        <f>H17/'Edad 16-04'!H17-1</f>
        <v>0.45814307458143078</v>
      </c>
    </row>
    <row r="18" spans="1:14" x14ac:dyDescent="0.25">
      <c r="A18" s="3" t="s">
        <v>24</v>
      </c>
      <c r="B18" s="3">
        <v>359</v>
      </c>
      <c r="C18" s="32">
        <f t="shared" si="0"/>
        <v>5.2324734003789536E-2</v>
      </c>
      <c r="D18" s="29">
        <f>100000*B18/'Edad 02-04'!L18</f>
        <v>75.905625368980353</v>
      </c>
      <c r="E18" s="3">
        <v>317</v>
      </c>
      <c r="F18" s="32">
        <f t="shared" si="1"/>
        <v>4.6324711383895954E-2</v>
      </c>
      <c r="G18" s="29">
        <f>100000*E18/'Edad 02-04'!M18</f>
        <v>61.15575221238938</v>
      </c>
      <c r="H18" s="3">
        <f t="shared" si="2"/>
        <v>676</v>
      </c>
      <c r="I18" s="28">
        <f t="shared" si="3"/>
        <v>4.9328663164039693E-2</v>
      </c>
      <c r="J18" s="29">
        <f>100000*H18/'Edad 02-04'!N18</f>
        <v>68.192982456140356</v>
      </c>
      <c r="L18" s="32">
        <f>'Edad 26-04'!B18/'Edad 16-04'!B18-1</f>
        <v>0.39147286821705429</v>
      </c>
      <c r="M18" s="32">
        <f>E18/'Edad 16-04'!E18-1</f>
        <v>0.35470085470085477</v>
      </c>
      <c r="N18" s="32">
        <f>H18/'Edad 16-04'!H18-1</f>
        <v>0.37398373983739841</v>
      </c>
    </row>
    <row r="19" spans="1:14" x14ac:dyDescent="0.25">
      <c r="A19" s="3" t="s">
        <v>25</v>
      </c>
      <c r="B19" s="3">
        <v>256</v>
      </c>
      <c r="C19" s="32">
        <f t="shared" si="0"/>
        <v>3.7312345139192536E-2</v>
      </c>
      <c r="D19" s="29">
        <f>100000*B19/'Edad 02-04'!L19</f>
        <v>67.520748713149288</v>
      </c>
      <c r="E19" s="3">
        <v>224</v>
      </c>
      <c r="F19" s="32">
        <f t="shared" si="1"/>
        <v>3.273418091480345E-2</v>
      </c>
      <c r="G19" s="29">
        <f>100000*E19/'Edad 02-04'!M19</f>
        <v>51.486567164179107</v>
      </c>
      <c r="H19" s="3">
        <f t="shared" si="2"/>
        <v>480</v>
      </c>
      <c r="I19" s="28">
        <f t="shared" si="3"/>
        <v>3.5026269702276708E-2</v>
      </c>
      <c r="J19" s="29">
        <f>100000*H19/'Edad 02-04'!N19</f>
        <v>58.95302013422819</v>
      </c>
      <c r="L19" s="32">
        <f>'Edad 26-04'!B19/'Edad 16-04'!B19-1</f>
        <v>0.48837209302325579</v>
      </c>
      <c r="M19" s="32">
        <f>E19/'Edad 16-04'!E19-1</f>
        <v>0.44516129032258056</v>
      </c>
      <c r="N19" s="32">
        <f>H19/'Edad 16-04'!H19-1</f>
        <v>0.46788990825688082</v>
      </c>
    </row>
    <row r="20" spans="1:14" x14ac:dyDescent="0.25">
      <c r="A20" s="3" t="s">
        <v>26</v>
      </c>
      <c r="B20" s="3">
        <v>182</v>
      </c>
      <c r="C20" s="32">
        <f t="shared" si="0"/>
        <v>2.6526745372394696E-2</v>
      </c>
      <c r="D20" s="29">
        <f>100000*B20/'Edad 02-04'!L20</f>
        <v>68.567769394467021</v>
      </c>
      <c r="E20" s="3">
        <v>173</v>
      </c>
      <c r="F20" s="32">
        <f t="shared" si="1"/>
        <v>2.5281309367236594E-2</v>
      </c>
      <c r="G20" s="29">
        <f>100000*E20/'Edad 02-04'!M20</f>
        <v>54.286206896551718</v>
      </c>
      <c r="H20" s="3">
        <f t="shared" si="2"/>
        <v>355</v>
      </c>
      <c r="I20" s="28">
        <f t="shared" si="3"/>
        <v>2.5904845300642149E-2</v>
      </c>
      <c r="J20" s="29">
        <f>100000*H20/'Edad 02-04'!N20</f>
        <v>60.775999999999996</v>
      </c>
      <c r="L20" s="32">
        <f>'Edad 26-04'!B20/'Edad 16-04'!B20-1</f>
        <v>0.30000000000000004</v>
      </c>
      <c r="M20" s="32">
        <f>E20/'Edad 16-04'!E20-1</f>
        <v>0.36220472440944884</v>
      </c>
      <c r="N20" s="32">
        <f>H20/'Edad 16-04'!H20-1</f>
        <v>0.32958801498127333</v>
      </c>
    </row>
    <row r="21" spans="1:14" ht="15.75" customHeight="1" x14ac:dyDescent="0.25">
      <c r="A21" s="3" t="s">
        <v>27</v>
      </c>
      <c r="B21" s="3">
        <v>144</v>
      </c>
      <c r="C21" s="32">
        <f t="shared" si="0"/>
        <v>2.0988194140795804E-2</v>
      </c>
      <c r="D21" s="29">
        <f>100000*B21/'Edad 02-04'!L21</f>
        <v>81.374658158614395</v>
      </c>
      <c r="E21" s="3">
        <v>128</v>
      </c>
      <c r="F21" s="32">
        <f t="shared" si="1"/>
        <v>1.8705246237030543E-2</v>
      </c>
      <c r="G21" s="29">
        <f>100000*E21/'Edad 02-04'!M21</f>
        <v>54.009756097560981</v>
      </c>
      <c r="H21" s="3">
        <f t="shared" si="2"/>
        <v>272</v>
      </c>
      <c r="I21" s="28">
        <f t="shared" si="3"/>
        <v>1.9848219497956801E-2</v>
      </c>
      <c r="J21" s="29">
        <f>100000*H21/'Edad 02-04'!N21</f>
        <v>65.707865168539328</v>
      </c>
      <c r="L21" s="32">
        <f>'Edad 26-04'!B21/'Edad 16-04'!B21-1</f>
        <v>0.45454545454545459</v>
      </c>
      <c r="M21" s="32">
        <f>E21/'Edad 16-04'!E21-1</f>
        <v>0.50588235294117645</v>
      </c>
      <c r="N21" s="32">
        <f>H21/'Edad 16-04'!H21-1</f>
        <v>0.47826086956521729</v>
      </c>
    </row>
    <row r="22" spans="1:14" ht="15.75" customHeight="1" x14ac:dyDescent="0.25">
      <c r="A22" s="3" t="s">
        <v>28</v>
      </c>
      <c r="B22" s="3">
        <v>156</v>
      </c>
      <c r="C22" s="32">
        <f t="shared" si="0"/>
        <v>2.2737210319195452E-2</v>
      </c>
      <c r="D22" s="29">
        <f>100000*B22/'Edad 02-04'!L22</f>
        <v>79.170662139219033</v>
      </c>
      <c r="E22" s="3">
        <v>231</v>
      </c>
      <c r="F22" s="32">
        <f t="shared" si="1"/>
        <v>3.3757124068391056E-2</v>
      </c>
      <c r="G22" s="29">
        <f>100000*E22/'Edad 02-04'!M22</f>
        <v>66.178378378378369</v>
      </c>
      <c r="H22" s="3">
        <f t="shared" si="2"/>
        <v>387</v>
      </c>
      <c r="I22" s="28">
        <f t="shared" si="3"/>
        <v>2.8239929947460597E-2</v>
      </c>
      <c r="J22" s="29">
        <f>100000*H22/'Edad 02-04'!N22</f>
        <v>70.866233766233762</v>
      </c>
      <c r="L22" s="32">
        <f>'Edad 26-04'!B22/'Edad 16-04'!B22-1</f>
        <v>0.54455445544554459</v>
      </c>
      <c r="M22" s="32">
        <f>E22/'Edad 16-04'!E22-1</f>
        <v>0.68613138686131392</v>
      </c>
      <c r="N22" s="32">
        <f>H22/'Edad 16-04'!H22-1</f>
        <v>0.62605042016806722</v>
      </c>
    </row>
    <row r="23" spans="1:14" ht="15.75" customHeight="1" x14ac:dyDescent="0.25">
      <c r="A23" s="31" t="s">
        <v>38</v>
      </c>
      <c r="B23" s="3">
        <f t="shared" ref="B23:C23" si="4">SUM(B6:B22)</f>
        <v>6861</v>
      </c>
      <c r="C23" s="32">
        <f t="shared" si="4"/>
        <v>1.0000000000000002</v>
      </c>
      <c r="D23" s="29">
        <f>100000*B23/'Edad 02-04'!L23</f>
        <v>71.108713331027218</v>
      </c>
      <c r="E23" s="3">
        <f t="shared" ref="E23:F23" si="5">SUM(E6:E22)</f>
        <v>6843</v>
      </c>
      <c r="F23" s="32">
        <f t="shared" si="5"/>
        <v>1</v>
      </c>
      <c r="G23" s="29">
        <f>100000*E23/'Edad 02-04'!M23</f>
        <v>69.541392111368907</v>
      </c>
      <c r="H23" s="3">
        <f t="shared" ref="H23:I23" si="6">SUM(H6:H22)</f>
        <v>13704</v>
      </c>
      <c r="I23" s="28">
        <f t="shared" si="6"/>
        <v>1</v>
      </c>
      <c r="J23" s="29">
        <f>100000*H23/'Edad 02-04'!N23</f>
        <v>70.31734928670042</v>
      </c>
      <c r="K23" s="1"/>
      <c r="L23" s="32">
        <f>'Edad 26-04'!B23/'Edad 16-04'!B23-1</f>
        <v>0.48635181975736574</v>
      </c>
      <c r="M23" s="32">
        <f>E23/'Edad 16-04'!E23-1</f>
        <v>0.47605694564279544</v>
      </c>
      <c r="N23" s="32">
        <f>H23/'Edad 16-04'!H23-1</f>
        <v>0.48119325551232173</v>
      </c>
    </row>
    <row r="24" spans="1:14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4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4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4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4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4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4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4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4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">
    <mergeCell ref="C2:H2"/>
    <mergeCell ref="L3:N3"/>
    <mergeCell ref="B4:D4"/>
    <mergeCell ref="E4:G4"/>
    <mergeCell ref="H4:J4"/>
  </mergeCells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N1000"/>
  <sheetViews>
    <sheetView workbookViewId="0"/>
  </sheetViews>
  <sheetFormatPr baseColWidth="10" defaultColWidth="12.625" defaultRowHeight="15" customHeight="1" x14ac:dyDescent="0.2"/>
  <cols>
    <col min="1" max="26" width="9.375" customWidth="1"/>
  </cols>
  <sheetData>
    <row r="2" spans="1:14" x14ac:dyDescent="0.25">
      <c r="C2" s="39" t="s">
        <v>54</v>
      </c>
      <c r="D2" s="38"/>
      <c r="E2" s="38"/>
      <c r="F2" s="38"/>
      <c r="G2" s="38"/>
      <c r="H2" s="38"/>
    </row>
    <row r="3" spans="1:14" x14ac:dyDescent="0.25">
      <c r="L3" s="40" t="s">
        <v>46</v>
      </c>
      <c r="M3" s="36"/>
      <c r="N3" s="37"/>
    </row>
    <row r="4" spans="1:14" x14ac:dyDescent="0.25">
      <c r="A4" s="26"/>
      <c r="B4" s="40" t="s">
        <v>36</v>
      </c>
      <c r="C4" s="36"/>
      <c r="D4" s="37"/>
      <c r="E4" s="40" t="s">
        <v>37</v>
      </c>
      <c r="F4" s="36"/>
      <c r="G4" s="37"/>
      <c r="H4" s="40" t="s">
        <v>38</v>
      </c>
      <c r="I4" s="36"/>
      <c r="J4" s="37"/>
      <c r="L4" s="3" t="s">
        <v>36</v>
      </c>
      <c r="M4" s="3" t="s">
        <v>37</v>
      </c>
      <c r="N4" s="3" t="s">
        <v>38</v>
      </c>
    </row>
    <row r="5" spans="1:14" x14ac:dyDescent="0.25">
      <c r="A5" s="3" t="s">
        <v>40</v>
      </c>
      <c r="B5" s="3" t="s">
        <v>41</v>
      </c>
      <c r="C5" s="3" t="s">
        <v>42</v>
      </c>
      <c r="D5" s="3" t="s">
        <v>43</v>
      </c>
      <c r="E5" s="3" t="s">
        <v>41</v>
      </c>
      <c r="F5" s="3" t="s">
        <v>42</v>
      </c>
      <c r="G5" s="3" t="s">
        <v>43</v>
      </c>
      <c r="H5" s="3" t="s">
        <v>41</v>
      </c>
      <c r="I5" s="3" t="s">
        <v>42</v>
      </c>
      <c r="J5" s="3" t="s">
        <v>43</v>
      </c>
      <c r="L5" s="3" t="s">
        <v>42</v>
      </c>
      <c r="M5" s="3" t="s">
        <v>42</v>
      </c>
      <c r="N5" s="3" t="s">
        <v>42</v>
      </c>
    </row>
    <row r="6" spans="1:14" x14ac:dyDescent="0.25">
      <c r="A6" s="3" t="s">
        <v>12</v>
      </c>
      <c r="B6" s="3">
        <v>46</v>
      </c>
      <c r="C6" s="32">
        <f t="shared" ref="C6:C22" si="0">B6/B$23</f>
        <v>1.122224932910466E-2</v>
      </c>
      <c r="D6" s="3">
        <v>7.6</v>
      </c>
      <c r="E6" s="3">
        <v>46</v>
      </c>
      <c r="F6" s="32">
        <f t="shared" ref="F6:F22" si="1">E6/E$23</f>
        <v>1.11731843575419E-2</v>
      </c>
      <c r="G6" s="3">
        <v>7.9</v>
      </c>
      <c r="H6" s="3">
        <f t="shared" ref="H6:H22" si="2">B6+E6</f>
        <v>92</v>
      </c>
      <c r="I6" s="28">
        <f t="shared" ref="I6:I22" si="3">H6/H$23</f>
        <v>1.1197663096397274E-2</v>
      </c>
      <c r="J6" s="3">
        <v>7.7</v>
      </c>
      <c r="K6" s="33"/>
      <c r="L6" s="32">
        <f>'Edad 14-04 (2)'!B6/'Edad 02-04'!B6-1</f>
        <v>4.75</v>
      </c>
      <c r="M6" s="32">
        <f>E6/'Edad 02-04'!E6-1</f>
        <v>2.5384615384615383</v>
      </c>
      <c r="N6" s="32">
        <f>H6/'Edad 02-04'!H6-1</f>
        <v>3.3809523809523814</v>
      </c>
    </row>
    <row r="7" spans="1:14" x14ac:dyDescent="0.25">
      <c r="A7" s="24" t="s">
        <v>13</v>
      </c>
      <c r="B7" s="3">
        <v>32</v>
      </c>
      <c r="C7" s="32">
        <f t="shared" si="0"/>
        <v>7.8067821419858501E-3</v>
      </c>
      <c r="D7" s="3">
        <v>4.9000000000000004</v>
      </c>
      <c r="E7" s="3">
        <v>40</v>
      </c>
      <c r="F7" s="32">
        <f t="shared" si="1"/>
        <v>9.7158124848190433E-3</v>
      </c>
      <c r="G7" s="3">
        <v>6.4</v>
      </c>
      <c r="H7" s="3">
        <f t="shared" si="2"/>
        <v>72</v>
      </c>
      <c r="I7" s="28">
        <f t="shared" si="3"/>
        <v>8.7633885102239538E-3</v>
      </c>
      <c r="J7" s="3">
        <v>5.6</v>
      </c>
      <c r="K7" s="33"/>
      <c r="L7" s="32">
        <f>'Edad 14-04 (2)'!B7/'Edad 02-04'!B7-1</f>
        <v>2.5555555555555554</v>
      </c>
      <c r="M7" s="32">
        <f>E7/'Edad 02-04'!E7-1</f>
        <v>1.6666666666666665</v>
      </c>
      <c r="N7" s="32">
        <f>H7/'Edad 02-04'!H7-1</f>
        <v>2</v>
      </c>
    </row>
    <row r="8" spans="1:14" x14ac:dyDescent="0.25">
      <c r="A8" s="3" t="s">
        <v>14</v>
      </c>
      <c r="B8" s="3">
        <v>57</v>
      </c>
      <c r="C8" s="32">
        <f t="shared" si="0"/>
        <v>1.3905830690412296E-2</v>
      </c>
      <c r="D8" s="3">
        <v>8.9</v>
      </c>
      <c r="E8" s="3">
        <v>50</v>
      </c>
      <c r="F8" s="32">
        <f t="shared" si="1"/>
        <v>1.2144765606023804E-2</v>
      </c>
      <c r="G8" s="3">
        <v>8</v>
      </c>
      <c r="H8" s="3">
        <f t="shared" si="2"/>
        <v>107</v>
      </c>
      <c r="I8" s="28">
        <f t="shared" si="3"/>
        <v>1.3023369036027264E-2</v>
      </c>
      <c r="J8" s="3">
        <v>8.5</v>
      </c>
      <c r="K8" s="33"/>
      <c r="L8" s="32">
        <f>'Edad 14-04 (2)'!B8/'Edad 02-04'!B8-1</f>
        <v>3.384615384615385</v>
      </c>
      <c r="M8" s="32">
        <f>E8/'Edad 02-04'!E8-1</f>
        <v>1.9411764705882355</v>
      </c>
      <c r="N8" s="32">
        <f>H8/'Edad 02-04'!H8-1</f>
        <v>2.5666666666666669</v>
      </c>
    </row>
    <row r="9" spans="1:14" x14ac:dyDescent="0.25">
      <c r="A9" s="3" t="s">
        <v>15</v>
      </c>
      <c r="B9" s="3">
        <v>86</v>
      </c>
      <c r="C9" s="32">
        <f t="shared" si="0"/>
        <v>2.0980727006586972E-2</v>
      </c>
      <c r="D9" s="3">
        <v>13.4</v>
      </c>
      <c r="E9" s="3">
        <v>121</v>
      </c>
      <c r="F9" s="32">
        <f t="shared" si="1"/>
        <v>2.9390332766577605E-2</v>
      </c>
      <c r="G9" s="3">
        <v>19.5</v>
      </c>
      <c r="H9" s="3">
        <f t="shared" si="2"/>
        <v>207</v>
      </c>
      <c r="I9" s="28">
        <f t="shared" si="3"/>
        <v>2.5194741966893867E-2</v>
      </c>
      <c r="J9" s="3">
        <v>16.399999999999999</v>
      </c>
      <c r="K9" s="33"/>
      <c r="L9" s="32">
        <f>'Edad 14-04 (2)'!B9/'Edad 02-04'!B9-1</f>
        <v>1.5294117647058822</v>
      </c>
      <c r="M9" s="32">
        <f>E9/'Edad 02-04'!E9-1</f>
        <v>1.8139534883720931</v>
      </c>
      <c r="N9" s="32">
        <f>H9/'Edad 02-04'!H9-1</f>
        <v>1.6883116883116882</v>
      </c>
    </row>
    <row r="10" spans="1:14" x14ac:dyDescent="0.25">
      <c r="A10" s="3" t="s">
        <v>16</v>
      </c>
      <c r="B10" s="3">
        <v>290</v>
      </c>
      <c r="C10" s="32">
        <f t="shared" si="0"/>
        <v>7.0748963161746767E-2</v>
      </c>
      <c r="D10" s="3">
        <v>39.6</v>
      </c>
      <c r="E10" s="3">
        <v>284</v>
      </c>
      <c r="F10" s="32">
        <f t="shared" si="1"/>
        <v>6.8982268642215211E-2</v>
      </c>
      <c r="G10" s="3">
        <v>40</v>
      </c>
      <c r="H10" s="3">
        <f t="shared" si="2"/>
        <v>574</v>
      </c>
      <c r="I10" s="28">
        <f t="shared" si="3"/>
        <v>6.9863680623174287E-2</v>
      </c>
      <c r="J10" s="3">
        <v>39.799999999999997</v>
      </c>
      <c r="K10" s="33"/>
      <c r="L10" s="32">
        <f>'Edad 14-04 (2)'!B10/'Edad 02-04'!B10-1</f>
        <v>1.9292929292929295</v>
      </c>
      <c r="M10" s="32">
        <f>E10/'Edad 02-04'!E10-1</f>
        <v>1.3865546218487395</v>
      </c>
      <c r="N10" s="32">
        <f>H10/'Edad 02-04'!H10-1</f>
        <v>1.6330275229357798</v>
      </c>
    </row>
    <row r="11" spans="1:14" x14ac:dyDescent="0.25">
      <c r="A11" s="3" t="s">
        <v>17</v>
      </c>
      <c r="B11" s="3">
        <v>486</v>
      </c>
      <c r="C11" s="32">
        <f t="shared" si="0"/>
        <v>0.11856550378141011</v>
      </c>
      <c r="D11" s="3">
        <v>58</v>
      </c>
      <c r="E11" s="3">
        <v>518</v>
      </c>
      <c r="F11" s="32">
        <f t="shared" si="1"/>
        <v>0.12581977167840661</v>
      </c>
      <c r="G11" s="3">
        <v>63.8</v>
      </c>
      <c r="H11" s="3">
        <f t="shared" si="2"/>
        <v>1004</v>
      </c>
      <c r="I11" s="28">
        <f t="shared" si="3"/>
        <v>0.12220058422590069</v>
      </c>
      <c r="J11" s="3">
        <v>60.9</v>
      </c>
      <c r="K11" s="33"/>
      <c r="L11" s="32">
        <f>'Edad 14-04 (2)'!B11/'Edad 02-04'!B11-1</f>
        <v>1.5989304812834226</v>
      </c>
      <c r="M11" s="32">
        <f>E11/'Edad 02-04'!E11-1</f>
        <v>1.3333333333333335</v>
      </c>
      <c r="N11" s="32">
        <f>H11/'Edad 02-04'!H11-1</f>
        <v>1.4547677261613692</v>
      </c>
    </row>
    <row r="12" spans="1:14" x14ac:dyDescent="0.25">
      <c r="A12" s="3" t="s">
        <v>18</v>
      </c>
      <c r="B12" s="3">
        <v>526</v>
      </c>
      <c r="C12" s="32">
        <f t="shared" si="0"/>
        <v>0.1283239814588924</v>
      </c>
      <c r="D12" s="3">
        <v>64.900000000000006</v>
      </c>
      <c r="E12" s="3">
        <v>550</v>
      </c>
      <c r="F12" s="32">
        <f t="shared" si="1"/>
        <v>0.13359242166626184</v>
      </c>
      <c r="G12" s="3">
        <v>70</v>
      </c>
      <c r="H12" s="3">
        <f t="shared" si="2"/>
        <v>1076</v>
      </c>
      <c r="I12" s="28">
        <f t="shared" si="3"/>
        <v>0.13096397273612465</v>
      </c>
      <c r="J12" s="3">
        <v>67.400000000000006</v>
      </c>
      <c r="K12" s="33"/>
      <c r="L12" s="32">
        <f>'Edad 14-04 (2)'!B12/'Edad 02-04'!B12-1</f>
        <v>1.3274336283185839</v>
      </c>
      <c r="M12" s="32">
        <f>E12/'Edad 02-04'!E12-1</f>
        <v>1.1653543307086616</v>
      </c>
      <c r="N12" s="32">
        <f>H12/'Edad 02-04'!H12-1</f>
        <v>1.2416666666666667</v>
      </c>
    </row>
    <row r="13" spans="1:14" x14ac:dyDescent="0.25">
      <c r="A13" s="3" t="s">
        <v>19</v>
      </c>
      <c r="B13" s="3">
        <v>461</v>
      </c>
      <c r="C13" s="32">
        <f t="shared" si="0"/>
        <v>0.11246645523298365</v>
      </c>
      <c r="D13" s="3">
        <v>63.6</v>
      </c>
      <c r="E13" s="3">
        <v>459</v>
      </c>
      <c r="F13" s="32">
        <f t="shared" si="1"/>
        <v>0.11148894826329851</v>
      </c>
      <c r="G13" s="3">
        <v>64.7</v>
      </c>
      <c r="H13" s="3">
        <f t="shared" si="2"/>
        <v>920</v>
      </c>
      <c r="I13" s="28">
        <f t="shared" si="3"/>
        <v>0.11197663096397274</v>
      </c>
      <c r="J13" s="3">
        <v>64.099999999999994</v>
      </c>
      <c r="K13" s="33"/>
      <c r="L13" s="32">
        <f>'Edad 14-04 (2)'!B13/'Edad 02-04'!B13-1</f>
        <v>1.164319248826291</v>
      </c>
      <c r="M13" s="32">
        <f>E13/'Edad 02-04'!E13-1</f>
        <v>1.2281553398058254</v>
      </c>
      <c r="N13" s="32">
        <f>H13/'Edad 02-04'!H13-1</f>
        <v>1.1957040572792361</v>
      </c>
    </row>
    <row r="14" spans="1:14" x14ac:dyDescent="0.25">
      <c r="A14" s="3" t="s">
        <v>20</v>
      </c>
      <c r="B14" s="3">
        <v>415</v>
      </c>
      <c r="C14" s="32">
        <f t="shared" si="0"/>
        <v>0.10124420590387899</v>
      </c>
      <c r="D14" s="3">
        <v>61.5</v>
      </c>
      <c r="E14" s="3">
        <v>414</v>
      </c>
      <c r="F14" s="32">
        <f t="shared" si="1"/>
        <v>0.1005586592178771</v>
      </c>
      <c r="G14" s="3">
        <v>61.6</v>
      </c>
      <c r="H14" s="3">
        <f t="shared" si="2"/>
        <v>829</v>
      </c>
      <c r="I14" s="28">
        <f t="shared" si="3"/>
        <v>0.10090068159688413</v>
      </c>
      <c r="J14" s="3">
        <v>61.5</v>
      </c>
      <c r="K14" s="33"/>
      <c r="L14" s="32">
        <f>'Edad 14-04 (2)'!B14/'Edad 02-04'!B14-1</f>
        <v>1.2074468085106385</v>
      </c>
      <c r="M14" s="32">
        <f>E14/'Edad 02-04'!E14-1</f>
        <v>1.2999999999999998</v>
      </c>
      <c r="N14" s="32">
        <f>H14/'Edad 02-04'!H14-1</f>
        <v>1.2527173913043477</v>
      </c>
    </row>
    <row r="15" spans="1:14" x14ac:dyDescent="0.25">
      <c r="A15" s="3" t="s">
        <v>21</v>
      </c>
      <c r="B15" s="3">
        <v>386</v>
      </c>
      <c r="C15" s="32">
        <f t="shared" si="0"/>
        <v>9.4169309587704322E-2</v>
      </c>
      <c r="D15" s="3">
        <v>61.2</v>
      </c>
      <c r="E15" s="3">
        <v>367</v>
      </c>
      <c r="F15" s="32">
        <f t="shared" si="1"/>
        <v>8.9142579548214723E-2</v>
      </c>
      <c r="G15" s="3">
        <v>57.3</v>
      </c>
      <c r="H15" s="3">
        <f t="shared" si="2"/>
        <v>753</v>
      </c>
      <c r="I15" s="28">
        <f t="shared" si="3"/>
        <v>9.1650438169425516E-2</v>
      </c>
      <c r="J15" s="3">
        <v>59.2</v>
      </c>
      <c r="K15" s="33"/>
      <c r="L15" s="32">
        <f>'Edad 14-04 (2)'!B15/'Edad 02-04'!B15-1</f>
        <v>1.257309941520468</v>
      </c>
      <c r="M15" s="32">
        <f>E15/'Edad 02-04'!E15-1</f>
        <v>1.3525641025641026</v>
      </c>
      <c r="N15" s="32">
        <f>H15/'Edad 02-04'!H15-1</f>
        <v>1.3027522935779818</v>
      </c>
    </row>
    <row r="16" spans="1:14" x14ac:dyDescent="0.25">
      <c r="A16" s="3" t="s">
        <v>22</v>
      </c>
      <c r="B16" s="3">
        <v>337</v>
      </c>
      <c r="C16" s="32">
        <f t="shared" si="0"/>
        <v>8.2215174432788488E-2</v>
      </c>
      <c r="D16" s="3">
        <v>56.1</v>
      </c>
      <c r="E16" s="3">
        <v>336</v>
      </c>
      <c r="F16" s="32">
        <f t="shared" si="1"/>
        <v>8.1612824872479964E-2</v>
      </c>
      <c r="G16" s="3">
        <v>53.9</v>
      </c>
      <c r="H16" s="3">
        <f t="shared" si="2"/>
        <v>673</v>
      </c>
      <c r="I16" s="28">
        <f t="shared" si="3"/>
        <v>8.1913339824732229E-2</v>
      </c>
      <c r="J16" s="3">
        <v>55</v>
      </c>
      <c r="K16" s="33"/>
      <c r="L16" s="32">
        <f>'Edad 14-04 (2)'!B16/'Edad 02-04'!B16-1</f>
        <v>1.3732394366197185</v>
      </c>
      <c r="M16" s="32">
        <f>E16/'Edad 02-04'!E16-1</f>
        <v>1.4172661870503598</v>
      </c>
      <c r="N16" s="32">
        <f>H16/'Edad 02-04'!H16-1</f>
        <v>1.395017793594306</v>
      </c>
    </row>
    <row r="17" spans="1:14" x14ac:dyDescent="0.25">
      <c r="A17" s="3" t="s">
        <v>23</v>
      </c>
      <c r="B17" s="3">
        <v>295</v>
      </c>
      <c r="C17" s="32">
        <f t="shared" si="0"/>
        <v>7.1968772871432052E-2</v>
      </c>
      <c r="D17" s="3">
        <v>53.2</v>
      </c>
      <c r="E17" s="3">
        <v>283</v>
      </c>
      <c r="F17" s="32">
        <f t="shared" si="1"/>
        <v>6.8739373330094736E-2</v>
      </c>
      <c r="G17" s="3">
        <v>47.9</v>
      </c>
      <c r="H17" s="3">
        <f t="shared" si="2"/>
        <v>578</v>
      </c>
      <c r="I17" s="28">
        <f t="shared" si="3"/>
        <v>7.0350535540408959E-2</v>
      </c>
      <c r="J17" s="3">
        <v>50.5</v>
      </c>
      <c r="K17" s="33"/>
      <c r="L17" s="32">
        <f>'Edad 14-04 (2)'!B17/'Edad 02-04'!B17-1</f>
        <v>1.2692307692307692</v>
      </c>
      <c r="M17" s="32">
        <f>E17/'Edad 02-04'!E17-1</f>
        <v>1.5727272727272728</v>
      </c>
      <c r="N17" s="32">
        <f>H17/'Edad 02-04'!H17-1</f>
        <v>1.4083333333333332</v>
      </c>
    </row>
    <row r="18" spans="1:14" x14ac:dyDescent="0.25">
      <c r="A18" s="3" t="s">
        <v>24</v>
      </c>
      <c r="B18" s="3">
        <v>224</v>
      </c>
      <c r="C18" s="32">
        <f t="shared" si="0"/>
        <v>5.4647474993900949E-2</v>
      </c>
      <c r="D18" s="3">
        <v>47.6</v>
      </c>
      <c r="E18" s="3">
        <v>211</v>
      </c>
      <c r="F18" s="32">
        <f t="shared" si="1"/>
        <v>5.1250910857420451E-2</v>
      </c>
      <c r="G18" s="3">
        <v>40.700000000000003</v>
      </c>
      <c r="H18" s="3">
        <f t="shared" si="2"/>
        <v>435</v>
      </c>
      <c r="I18" s="28">
        <f t="shared" si="3"/>
        <v>5.2945472249269716E-2</v>
      </c>
      <c r="J18" s="3">
        <v>44</v>
      </c>
      <c r="K18" s="33"/>
      <c r="L18" s="32">
        <f>'Edad 14-04 (2)'!B18/'Edad 02-04'!B18-1</f>
        <v>1.4615384615384617</v>
      </c>
      <c r="M18" s="32">
        <f>E18/'Edad 02-04'!E18-1</f>
        <v>1.3444444444444446</v>
      </c>
      <c r="N18" s="32">
        <f>H18/'Edad 02-04'!H18-1</f>
        <v>1.403314917127072</v>
      </c>
    </row>
    <row r="19" spans="1:14" x14ac:dyDescent="0.25">
      <c r="A19" s="3" t="s">
        <v>25</v>
      </c>
      <c r="B19" s="3">
        <v>151</v>
      </c>
      <c r="C19" s="32">
        <f t="shared" si="0"/>
        <v>3.6838253232495732E-2</v>
      </c>
      <c r="D19" s="3">
        <v>39.799999999999997</v>
      </c>
      <c r="E19" s="3">
        <v>140</v>
      </c>
      <c r="F19" s="32">
        <f t="shared" si="1"/>
        <v>3.4005343696866648E-2</v>
      </c>
      <c r="G19" s="3">
        <v>32.1</v>
      </c>
      <c r="H19" s="3">
        <f t="shared" si="2"/>
        <v>291</v>
      </c>
      <c r="I19" s="28">
        <f t="shared" si="3"/>
        <v>3.5418695228821809E-2</v>
      </c>
      <c r="J19" s="3">
        <v>35.700000000000003</v>
      </c>
      <c r="K19" s="33"/>
      <c r="L19" s="32">
        <f>'Edad 14-04 (2)'!B19/'Edad 02-04'!B19-1</f>
        <v>1.3968253968253967</v>
      </c>
      <c r="M19" s="32">
        <f>E19/'Edad 02-04'!E19-1</f>
        <v>1.6923076923076925</v>
      </c>
      <c r="N19" s="32">
        <f>H19/'Edad 02-04'!H19-1</f>
        <v>1.5304347826086957</v>
      </c>
    </row>
    <row r="20" spans="1:14" x14ac:dyDescent="0.25">
      <c r="A20" s="3" t="s">
        <v>26</v>
      </c>
      <c r="B20" s="3">
        <v>127</v>
      </c>
      <c r="C20" s="32">
        <f t="shared" si="0"/>
        <v>3.0983166626006343E-2</v>
      </c>
      <c r="D20" s="3">
        <v>48.1</v>
      </c>
      <c r="E20" s="3">
        <v>110</v>
      </c>
      <c r="F20" s="32">
        <f t="shared" si="1"/>
        <v>2.6718484333252367E-2</v>
      </c>
      <c r="G20" s="3">
        <v>34.4</v>
      </c>
      <c r="H20" s="3">
        <f t="shared" si="2"/>
        <v>237</v>
      </c>
      <c r="I20" s="28">
        <f t="shared" si="3"/>
        <v>2.8846153846153848E-2</v>
      </c>
      <c r="J20" s="3">
        <v>40.6</v>
      </c>
      <c r="K20" s="33"/>
      <c r="L20" s="32">
        <f>'Edad 14-04 (2)'!B20/'Edad 02-04'!B20-1</f>
        <v>1.6458333333333335</v>
      </c>
      <c r="M20" s="32">
        <f>E20/'Edad 02-04'!E20-1</f>
        <v>1.558139534883721</v>
      </c>
      <c r="N20" s="32">
        <f>H20/'Edad 02-04'!H20-1</f>
        <v>1.6043956043956045</v>
      </c>
    </row>
    <row r="21" spans="1:14" ht="15.75" customHeight="1" x14ac:dyDescent="0.25">
      <c r="A21" s="3" t="s">
        <v>27</v>
      </c>
      <c r="B21" s="3">
        <v>88</v>
      </c>
      <c r="C21" s="32">
        <f t="shared" si="0"/>
        <v>2.1468650890461089E-2</v>
      </c>
      <c r="D21" s="3">
        <v>49.9</v>
      </c>
      <c r="E21" s="3">
        <v>71</v>
      </c>
      <c r="F21" s="32">
        <f t="shared" si="1"/>
        <v>1.7245567160553803E-2</v>
      </c>
      <c r="G21" s="3">
        <v>29.9</v>
      </c>
      <c r="H21" s="3">
        <f t="shared" si="2"/>
        <v>159</v>
      </c>
      <c r="I21" s="28">
        <f t="shared" si="3"/>
        <v>1.9352482960077896E-2</v>
      </c>
      <c r="J21" s="3">
        <v>38.4</v>
      </c>
      <c r="K21" s="33"/>
      <c r="L21" s="32">
        <f>'Edad 14-04 (2)'!B21/'Edad 02-04'!B21-1</f>
        <v>1.5142857142857142</v>
      </c>
      <c r="M21" s="32">
        <f>E21/'Edad 02-04'!E21-1</f>
        <v>1.4482758620689653</v>
      </c>
      <c r="N21" s="32">
        <f>H21/'Edad 02-04'!H21-1</f>
        <v>1.484375</v>
      </c>
    </row>
    <row r="22" spans="1:14" ht="15.75" customHeight="1" x14ac:dyDescent="0.25">
      <c r="A22" s="3" t="s">
        <v>28</v>
      </c>
      <c r="B22" s="3">
        <v>92</v>
      </c>
      <c r="C22" s="32">
        <f t="shared" si="0"/>
        <v>2.2444498658209321E-2</v>
      </c>
      <c r="D22" s="3">
        <v>46.8</v>
      </c>
      <c r="E22" s="3">
        <v>117</v>
      </c>
      <c r="F22" s="32">
        <f t="shared" si="1"/>
        <v>2.8418751518095701E-2</v>
      </c>
      <c r="G22" s="3">
        <v>33.4</v>
      </c>
      <c r="H22" s="3">
        <f t="shared" si="2"/>
        <v>209</v>
      </c>
      <c r="I22" s="28">
        <f t="shared" si="3"/>
        <v>2.5438169425511199E-2</v>
      </c>
      <c r="J22" s="3">
        <v>38.200000000000003</v>
      </c>
      <c r="K22" s="33"/>
      <c r="L22" s="32">
        <f>'Edad 14-04 (2)'!B22/'Edad 02-04'!B22-1</f>
        <v>2.4074074074074074</v>
      </c>
      <c r="M22" s="32">
        <f>E22/'Edad 02-04'!E22-1</f>
        <v>3.5</v>
      </c>
      <c r="N22" s="32">
        <f>H22/'Edad 02-04'!H22-1</f>
        <v>2.9433962264150941</v>
      </c>
    </row>
    <row r="23" spans="1:14" ht="15.75" customHeight="1" x14ac:dyDescent="0.25">
      <c r="A23" s="31" t="s">
        <v>38</v>
      </c>
      <c r="B23" s="3">
        <f t="shared" ref="B23:C23" si="4">SUM(B6:B22)</f>
        <v>4099</v>
      </c>
      <c r="C23" s="32">
        <f t="shared" si="4"/>
        <v>1</v>
      </c>
      <c r="D23" s="3">
        <v>42.7</v>
      </c>
      <c r="E23" s="3">
        <f t="shared" ref="E23:F23" si="5">SUM(E6:E22)</f>
        <v>4117</v>
      </c>
      <c r="F23" s="32">
        <f t="shared" si="5"/>
        <v>1</v>
      </c>
      <c r="G23" s="3">
        <v>41.8</v>
      </c>
      <c r="H23" s="3">
        <f t="shared" ref="H23:I23" si="6">SUM(H6:H22)</f>
        <v>8216</v>
      </c>
      <c r="I23" s="28">
        <f t="shared" si="6"/>
        <v>1</v>
      </c>
      <c r="J23" s="3">
        <v>42.2</v>
      </c>
      <c r="K23" s="1"/>
      <c r="L23" s="32">
        <f>'Edad 14-04 (2)'!B23/'Edad 02-04'!B23-1</f>
        <v>1.4340855106888362</v>
      </c>
      <c r="M23" s="32">
        <f>E23/'Edad 02-04'!E23-1</f>
        <v>1.4019836639439909</v>
      </c>
      <c r="N23" s="32">
        <f>H23/'Edad 02-04'!H23-1</f>
        <v>1.4178928781636255</v>
      </c>
    </row>
    <row r="24" spans="1:14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4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4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4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4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4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4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4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4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">
    <mergeCell ref="C2:H2"/>
    <mergeCell ref="L3:N3"/>
    <mergeCell ref="B4:D4"/>
    <mergeCell ref="E4:G4"/>
    <mergeCell ref="H4:J4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N1000"/>
  <sheetViews>
    <sheetView workbookViewId="0"/>
  </sheetViews>
  <sheetFormatPr baseColWidth="10" defaultColWidth="12.625" defaultRowHeight="15" customHeight="1" x14ac:dyDescent="0.2"/>
  <cols>
    <col min="1" max="13" width="9.375" customWidth="1"/>
    <col min="14" max="14" width="11" customWidth="1"/>
    <col min="15" max="26" width="9.375" customWidth="1"/>
  </cols>
  <sheetData>
    <row r="2" spans="1:14" x14ac:dyDescent="0.25">
      <c r="C2" s="39" t="s">
        <v>55</v>
      </c>
      <c r="D2" s="38"/>
      <c r="E2" s="38"/>
      <c r="F2" s="38"/>
      <c r="G2" s="38"/>
      <c r="H2" s="38"/>
    </row>
    <row r="4" spans="1:14" x14ac:dyDescent="0.25">
      <c r="A4" s="26"/>
      <c r="B4" s="40" t="s">
        <v>36</v>
      </c>
      <c r="C4" s="36"/>
      <c r="D4" s="37"/>
      <c r="E4" s="40" t="s">
        <v>37</v>
      </c>
      <c r="F4" s="36"/>
      <c r="G4" s="37"/>
      <c r="H4" s="40" t="s">
        <v>38</v>
      </c>
      <c r="I4" s="36"/>
      <c r="J4" s="37"/>
      <c r="L4" s="40" t="s">
        <v>39</v>
      </c>
      <c r="M4" s="36"/>
      <c r="N4" s="37"/>
    </row>
    <row r="5" spans="1:14" x14ac:dyDescent="0.25">
      <c r="A5" s="3" t="s">
        <v>40</v>
      </c>
      <c r="B5" s="3" t="s">
        <v>41</v>
      </c>
      <c r="C5" s="3" t="s">
        <v>42</v>
      </c>
      <c r="D5" s="3" t="s">
        <v>43</v>
      </c>
      <c r="E5" s="3" t="s">
        <v>41</v>
      </c>
      <c r="F5" s="3" t="s">
        <v>42</v>
      </c>
      <c r="G5" s="3" t="s">
        <v>43</v>
      </c>
      <c r="H5" s="3" t="s">
        <v>41</v>
      </c>
      <c r="I5" s="3" t="s">
        <v>42</v>
      </c>
      <c r="J5" s="3" t="s">
        <v>43</v>
      </c>
      <c r="L5" s="3" t="s">
        <v>44</v>
      </c>
      <c r="M5" s="3" t="s">
        <v>37</v>
      </c>
      <c r="N5" s="3" t="s">
        <v>38</v>
      </c>
    </row>
    <row r="6" spans="1:14" x14ac:dyDescent="0.25">
      <c r="A6" s="3" t="s">
        <v>12</v>
      </c>
      <c r="B6" s="3">
        <v>11</v>
      </c>
      <c r="C6" s="28">
        <f t="shared" ref="C6:C22" si="0">B6/B$23</f>
        <v>5.0205385668644457E-3</v>
      </c>
      <c r="D6" s="3">
        <v>1.8</v>
      </c>
      <c r="E6" s="3">
        <v>15</v>
      </c>
      <c r="F6" s="28">
        <f t="shared" ref="F6:F22" si="1">E6/E$23</f>
        <v>6.9605568445475635E-3</v>
      </c>
      <c r="G6" s="3">
        <v>2.6</v>
      </c>
      <c r="H6" s="3">
        <f t="shared" ref="H6:H22" si="2">B6+E6</f>
        <v>26</v>
      </c>
      <c r="I6" s="28">
        <f t="shared" ref="I6:I22" si="3">H6/H$23</f>
        <v>5.9825126553152324E-3</v>
      </c>
      <c r="J6" s="3">
        <v>2.2000000000000002</v>
      </c>
      <c r="L6" s="30">
        <f t="shared" ref="L6:L23" si="4">N6-M6</f>
        <v>604895.10489510477</v>
      </c>
      <c r="M6" s="30">
        <v>576923.07692307688</v>
      </c>
      <c r="N6" s="30">
        <v>1181818.1818181816</v>
      </c>
    </row>
    <row r="7" spans="1:14" x14ac:dyDescent="0.25">
      <c r="A7" s="24" t="s">
        <v>13</v>
      </c>
      <c r="B7" s="3">
        <v>13</v>
      </c>
      <c r="C7" s="28">
        <f t="shared" si="0"/>
        <v>5.9333637608397988E-3</v>
      </c>
      <c r="D7" s="3">
        <v>2</v>
      </c>
      <c r="E7" s="3">
        <v>16</v>
      </c>
      <c r="F7" s="28">
        <f t="shared" si="1"/>
        <v>7.4245939675174014E-3</v>
      </c>
      <c r="G7" s="3">
        <v>2.5</v>
      </c>
      <c r="H7" s="3">
        <f t="shared" si="2"/>
        <v>29</v>
      </c>
      <c r="I7" s="28">
        <f t="shared" si="3"/>
        <v>6.6728025770823743E-3</v>
      </c>
      <c r="J7" s="3">
        <v>2.2999999999999998</v>
      </c>
      <c r="L7" s="30">
        <f t="shared" si="4"/>
        <v>620869.56521739135</v>
      </c>
      <c r="M7" s="30">
        <v>640000</v>
      </c>
      <c r="N7" s="30">
        <v>1260869.5652173914</v>
      </c>
    </row>
    <row r="8" spans="1:14" x14ac:dyDescent="0.25">
      <c r="A8" s="3" t="s">
        <v>14</v>
      </c>
      <c r="B8" s="3">
        <v>23</v>
      </c>
      <c r="C8" s="28">
        <f t="shared" si="0"/>
        <v>1.0497489730716568E-2</v>
      </c>
      <c r="D8" s="3">
        <v>3.6</v>
      </c>
      <c r="E8" s="3">
        <v>23</v>
      </c>
      <c r="F8" s="28">
        <f t="shared" si="1"/>
        <v>1.0672853828306265E-2</v>
      </c>
      <c r="G8" s="3">
        <v>3.7</v>
      </c>
      <c r="H8" s="3">
        <f t="shared" si="2"/>
        <v>46</v>
      </c>
      <c r="I8" s="28">
        <f t="shared" si="3"/>
        <v>1.0584445467096181E-2</v>
      </c>
      <c r="J8" s="3">
        <v>3.6</v>
      </c>
      <c r="L8" s="30">
        <f t="shared" si="4"/>
        <v>656156.15615615621</v>
      </c>
      <c r="M8" s="30">
        <v>621621.62162162154</v>
      </c>
      <c r="N8" s="30">
        <v>1277777.7777777778</v>
      </c>
    </row>
    <row r="9" spans="1:14" x14ac:dyDescent="0.25">
      <c r="A9" s="3" t="s">
        <v>15</v>
      </c>
      <c r="B9" s="3">
        <v>50</v>
      </c>
      <c r="C9" s="28">
        <f t="shared" si="0"/>
        <v>2.2820629849383843E-2</v>
      </c>
      <c r="D9" s="3">
        <v>7.8</v>
      </c>
      <c r="E9" s="3">
        <v>56</v>
      </c>
      <c r="F9" s="28">
        <f t="shared" si="1"/>
        <v>2.5986078886310906E-2</v>
      </c>
      <c r="G9" s="3">
        <v>9</v>
      </c>
      <c r="H9" s="3">
        <f t="shared" si="2"/>
        <v>106</v>
      </c>
      <c r="I9" s="28">
        <f t="shared" si="3"/>
        <v>2.4390243902439025E-2</v>
      </c>
      <c r="J9" s="3">
        <v>8.4</v>
      </c>
      <c r="L9" s="30">
        <f t="shared" si="4"/>
        <v>639682.53968253965</v>
      </c>
      <c r="M9" s="30">
        <v>622222.22222222225</v>
      </c>
      <c r="N9" s="30">
        <v>1261904.7619047619</v>
      </c>
    </row>
    <row r="10" spans="1:14" x14ac:dyDescent="0.25">
      <c r="A10" s="3" t="s">
        <v>16</v>
      </c>
      <c r="B10" s="3">
        <v>138</v>
      </c>
      <c r="C10" s="28">
        <f t="shared" si="0"/>
        <v>6.2984938384299402E-2</v>
      </c>
      <c r="D10" s="3">
        <v>18.8</v>
      </c>
      <c r="E10" s="3">
        <v>144</v>
      </c>
      <c r="F10" s="28">
        <f t="shared" si="1"/>
        <v>6.6821345707656618E-2</v>
      </c>
      <c r="G10" s="3">
        <v>20.3</v>
      </c>
      <c r="H10" s="3">
        <f t="shared" si="2"/>
        <v>282</v>
      </c>
      <c r="I10" s="28">
        <f t="shared" si="3"/>
        <v>6.4887252646111365E-2</v>
      </c>
      <c r="J10" s="3">
        <v>19.5</v>
      </c>
      <c r="L10" s="30">
        <f t="shared" si="4"/>
        <v>736794.24024251627</v>
      </c>
      <c r="M10" s="30">
        <v>709359.60591132997</v>
      </c>
      <c r="N10" s="30">
        <v>1446153.8461538462</v>
      </c>
    </row>
    <row r="11" spans="1:14" x14ac:dyDescent="0.25">
      <c r="A11" s="3" t="s">
        <v>17</v>
      </c>
      <c r="B11" s="3">
        <v>252</v>
      </c>
      <c r="C11" s="28">
        <f t="shared" si="0"/>
        <v>0.11501597444089456</v>
      </c>
      <c r="D11" s="3">
        <v>30.1</v>
      </c>
      <c r="E11" s="3">
        <v>281</v>
      </c>
      <c r="F11" s="28">
        <f t="shared" si="1"/>
        <v>0.13039443155452435</v>
      </c>
      <c r="G11" s="3">
        <v>34.6</v>
      </c>
      <c r="H11" s="3">
        <f t="shared" si="2"/>
        <v>533</v>
      </c>
      <c r="I11" s="28">
        <f t="shared" si="3"/>
        <v>0.12264150943396226</v>
      </c>
      <c r="J11" s="3">
        <v>32.299999999999997</v>
      </c>
      <c r="L11" s="30">
        <f t="shared" si="4"/>
        <v>838016.0704379105</v>
      </c>
      <c r="M11" s="30">
        <v>812138.72832369944</v>
      </c>
      <c r="N11" s="30">
        <v>1650154.7987616099</v>
      </c>
    </row>
    <row r="12" spans="1:14" x14ac:dyDescent="0.25">
      <c r="A12" s="3" t="s">
        <v>18</v>
      </c>
      <c r="B12" s="3">
        <v>295</v>
      </c>
      <c r="C12" s="28">
        <f t="shared" si="0"/>
        <v>0.13464171611136466</v>
      </c>
      <c r="D12" s="3">
        <v>36.4</v>
      </c>
      <c r="E12" s="3">
        <v>297</v>
      </c>
      <c r="F12" s="28">
        <f t="shared" si="1"/>
        <v>0.13781902552204175</v>
      </c>
      <c r="G12" s="3">
        <v>37.799999999999997</v>
      </c>
      <c r="H12" s="3">
        <f t="shared" si="2"/>
        <v>592</v>
      </c>
      <c r="I12" s="28">
        <f t="shared" si="3"/>
        <v>0.13621721122871605</v>
      </c>
      <c r="J12" s="3">
        <v>37.1</v>
      </c>
      <c r="L12" s="30">
        <f t="shared" si="4"/>
        <v>809973.04582210223</v>
      </c>
      <c r="M12" s="30">
        <v>785714.2857142858</v>
      </c>
      <c r="N12" s="30">
        <v>1595687.331536388</v>
      </c>
    </row>
    <row r="13" spans="1:14" x14ac:dyDescent="0.25">
      <c r="A13" s="3" t="s">
        <v>19</v>
      </c>
      <c r="B13" s="3">
        <v>263</v>
      </c>
      <c r="C13" s="28">
        <f t="shared" si="0"/>
        <v>0.12003651300775901</v>
      </c>
      <c r="D13" s="3">
        <v>36.299999999999997</v>
      </c>
      <c r="E13" s="3">
        <v>263</v>
      </c>
      <c r="F13" s="28">
        <f t="shared" si="1"/>
        <v>0.12204176334106728</v>
      </c>
      <c r="G13" s="3">
        <v>37</v>
      </c>
      <c r="H13" s="3">
        <f t="shared" si="2"/>
        <v>526</v>
      </c>
      <c r="I13" s="28">
        <f t="shared" si="3"/>
        <v>0.12103083294983893</v>
      </c>
      <c r="J13" s="3">
        <v>36.6</v>
      </c>
      <c r="L13" s="30">
        <f t="shared" si="4"/>
        <v>726347.65913454432</v>
      </c>
      <c r="M13" s="30">
        <v>710810.81081081077</v>
      </c>
      <c r="N13" s="30">
        <v>1437158.4699453551</v>
      </c>
    </row>
    <row r="14" spans="1:14" x14ac:dyDescent="0.25">
      <c r="A14" s="3" t="s">
        <v>20</v>
      </c>
      <c r="B14" s="3">
        <v>234</v>
      </c>
      <c r="C14" s="28">
        <f t="shared" si="0"/>
        <v>0.10680054769511639</v>
      </c>
      <c r="D14" s="3">
        <v>34.700000000000003</v>
      </c>
      <c r="E14" s="3">
        <v>217</v>
      </c>
      <c r="F14" s="28">
        <f t="shared" si="1"/>
        <v>0.10069605568445476</v>
      </c>
      <c r="G14" s="3">
        <v>32.299999999999997</v>
      </c>
      <c r="H14" s="3">
        <f t="shared" si="2"/>
        <v>451</v>
      </c>
      <c r="I14" s="28">
        <f t="shared" si="3"/>
        <v>0.10377358490566038</v>
      </c>
      <c r="J14" s="3">
        <v>33.5</v>
      </c>
      <c r="L14" s="30">
        <f t="shared" si="4"/>
        <v>674442.03132942098</v>
      </c>
      <c r="M14" s="30">
        <v>671826.62538699701</v>
      </c>
      <c r="N14" s="30">
        <v>1346268.656716418</v>
      </c>
    </row>
    <row r="15" spans="1:14" x14ac:dyDescent="0.25">
      <c r="A15" s="3" t="s">
        <v>21</v>
      </c>
      <c r="B15" s="3">
        <v>221</v>
      </c>
      <c r="C15" s="28">
        <f t="shared" si="0"/>
        <v>0.10086718393427659</v>
      </c>
      <c r="D15" s="3">
        <v>35</v>
      </c>
      <c r="E15" s="3">
        <v>204</v>
      </c>
      <c r="F15" s="28">
        <f t="shared" si="1"/>
        <v>9.4663573085846872E-2</v>
      </c>
      <c r="G15" s="3">
        <v>31.9</v>
      </c>
      <c r="H15" s="3">
        <f t="shared" si="2"/>
        <v>425</v>
      </c>
      <c r="I15" s="28">
        <f t="shared" si="3"/>
        <v>9.779107225034514E-2</v>
      </c>
      <c r="J15" s="3">
        <v>33.4</v>
      </c>
      <c r="L15" s="30">
        <f t="shared" si="4"/>
        <v>632956.6572184785</v>
      </c>
      <c r="M15" s="30">
        <v>639498.43260188086</v>
      </c>
      <c r="N15" s="30">
        <v>1272455.0898203594</v>
      </c>
    </row>
    <row r="16" spans="1:14" x14ac:dyDescent="0.25">
      <c r="A16" s="3" t="s">
        <v>22</v>
      </c>
      <c r="B16" s="3">
        <v>180</v>
      </c>
      <c r="C16" s="28">
        <f t="shared" si="0"/>
        <v>8.2154267457781829E-2</v>
      </c>
      <c r="D16" s="3">
        <v>29.9</v>
      </c>
      <c r="E16" s="3">
        <v>180</v>
      </c>
      <c r="F16" s="28">
        <f t="shared" si="1"/>
        <v>8.3526682134570762E-2</v>
      </c>
      <c r="G16" s="3">
        <v>28.9</v>
      </c>
      <c r="H16" s="3">
        <f t="shared" si="2"/>
        <v>360</v>
      </c>
      <c r="I16" s="28">
        <f t="shared" si="3"/>
        <v>8.2834790612057063E-2</v>
      </c>
      <c r="J16" s="3">
        <v>29.4</v>
      </c>
      <c r="L16" s="30">
        <f t="shared" si="4"/>
        <v>601652.42567615281</v>
      </c>
      <c r="M16" s="30">
        <v>622837.37024221453</v>
      </c>
      <c r="N16" s="30">
        <v>1224489.7959183673</v>
      </c>
    </row>
    <row r="17" spans="1:14" x14ac:dyDescent="0.25">
      <c r="A17" s="3" t="s">
        <v>23</v>
      </c>
      <c r="B17" s="3">
        <v>159</v>
      </c>
      <c r="C17" s="28">
        <f t="shared" si="0"/>
        <v>7.2569602921040616E-2</v>
      </c>
      <c r="D17" s="3">
        <v>28.7</v>
      </c>
      <c r="E17" s="3">
        <v>143</v>
      </c>
      <c r="F17" s="28">
        <f t="shared" si="1"/>
        <v>6.6357308584686775E-2</v>
      </c>
      <c r="G17" s="3">
        <v>24.2</v>
      </c>
      <c r="H17" s="3">
        <f t="shared" si="2"/>
        <v>302</v>
      </c>
      <c r="I17" s="28">
        <f t="shared" si="3"/>
        <v>6.9489185457892316E-2</v>
      </c>
      <c r="J17" s="3">
        <v>26.4</v>
      </c>
      <c r="L17" s="30">
        <f t="shared" si="4"/>
        <v>553030.3030303031</v>
      </c>
      <c r="M17" s="30">
        <v>590909.09090909094</v>
      </c>
      <c r="N17" s="30">
        <v>1143939.393939394</v>
      </c>
    </row>
    <row r="18" spans="1:14" x14ac:dyDescent="0.25">
      <c r="A18" s="3" t="s">
        <v>24</v>
      </c>
      <c r="B18" s="3">
        <v>115</v>
      </c>
      <c r="C18" s="28">
        <f t="shared" si="0"/>
        <v>5.248744865358284E-2</v>
      </c>
      <c r="D18" s="3">
        <v>24.4</v>
      </c>
      <c r="E18" s="3">
        <v>113</v>
      </c>
      <c r="F18" s="28">
        <f t="shared" si="1"/>
        <v>5.2436194895591648E-2</v>
      </c>
      <c r="G18" s="3">
        <v>21.8</v>
      </c>
      <c r="H18" s="3">
        <f t="shared" si="2"/>
        <v>228</v>
      </c>
      <c r="I18" s="28">
        <f t="shared" si="3"/>
        <v>5.246203405430281E-2</v>
      </c>
      <c r="J18" s="3">
        <v>23</v>
      </c>
      <c r="L18" s="30">
        <f t="shared" si="4"/>
        <v>472955.72397287592</v>
      </c>
      <c r="M18" s="30">
        <v>518348.623853211</v>
      </c>
      <c r="N18" s="30">
        <v>991304.34782608692</v>
      </c>
    </row>
    <row r="19" spans="1:14" x14ac:dyDescent="0.25">
      <c r="A19" s="3" t="s">
        <v>25</v>
      </c>
      <c r="B19" s="3">
        <v>82</v>
      </c>
      <c r="C19" s="28">
        <f t="shared" si="0"/>
        <v>3.7425832952989506E-2</v>
      </c>
      <c r="D19" s="3">
        <v>21.6</v>
      </c>
      <c r="E19" s="3">
        <v>67</v>
      </c>
      <c r="F19" s="28">
        <f t="shared" si="1"/>
        <v>3.1090487238979118E-2</v>
      </c>
      <c r="G19" s="3">
        <v>15.4</v>
      </c>
      <c r="H19" s="3">
        <f t="shared" si="2"/>
        <v>149</v>
      </c>
      <c r="I19" s="28">
        <f t="shared" si="3"/>
        <v>3.4284399447768066E-2</v>
      </c>
      <c r="J19" s="3">
        <v>18.3</v>
      </c>
      <c r="L19" s="30">
        <f t="shared" si="4"/>
        <v>379142.71520828892</v>
      </c>
      <c r="M19" s="30">
        <v>435064.93506493507</v>
      </c>
      <c r="N19" s="30">
        <v>814207.65027322399</v>
      </c>
    </row>
    <row r="20" spans="1:14" x14ac:dyDescent="0.25">
      <c r="A20" s="3" t="s">
        <v>26</v>
      </c>
      <c r="B20" s="3">
        <v>67</v>
      </c>
      <c r="C20" s="28">
        <f t="shared" si="0"/>
        <v>3.0579643998174349E-2</v>
      </c>
      <c r="D20" s="3">
        <v>25.4</v>
      </c>
      <c r="E20" s="3">
        <v>58</v>
      </c>
      <c r="F20" s="28">
        <f t="shared" si="1"/>
        <v>2.6914153132250582E-2</v>
      </c>
      <c r="G20" s="3">
        <v>18.2</v>
      </c>
      <c r="H20" s="3">
        <f t="shared" si="2"/>
        <v>125</v>
      </c>
      <c r="I20" s="28">
        <f t="shared" si="3"/>
        <v>2.8762080073630927E-2</v>
      </c>
      <c r="J20" s="3">
        <v>21.4</v>
      </c>
      <c r="L20" s="30">
        <f t="shared" si="4"/>
        <v>265430.8308513916</v>
      </c>
      <c r="M20" s="30">
        <v>318681.31868131872</v>
      </c>
      <c r="N20" s="30">
        <v>584112.14953271032</v>
      </c>
    </row>
    <row r="21" spans="1:14" ht="15.75" customHeight="1" x14ac:dyDescent="0.25">
      <c r="A21" s="3" t="s">
        <v>27</v>
      </c>
      <c r="B21" s="3">
        <v>48</v>
      </c>
      <c r="C21" s="28">
        <f t="shared" si="0"/>
        <v>2.1907804655408491E-2</v>
      </c>
      <c r="D21" s="3">
        <v>27.2</v>
      </c>
      <c r="E21" s="3">
        <v>41</v>
      </c>
      <c r="F21" s="28">
        <f t="shared" si="1"/>
        <v>1.9025522041763342E-2</v>
      </c>
      <c r="G21" s="3">
        <v>17.3</v>
      </c>
      <c r="H21" s="3">
        <f t="shared" si="2"/>
        <v>89</v>
      </c>
      <c r="I21" s="28">
        <f t="shared" si="3"/>
        <v>2.047860101242522E-2</v>
      </c>
      <c r="J21" s="3">
        <v>21.5</v>
      </c>
      <c r="L21" s="30">
        <f t="shared" si="4"/>
        <v>176959.26871891384</v>
      </c>
      <c r="M21" s="30">
        <v>236994.21965317917</v>
      </c>
      <c r="N21" s="30">
        <v>413953.48837209301</v>
      </c>
    </row>
    <row r="22" spans="1:14" ht="15.75" customHeight="1" x14ac:dyDescent="0.25">
      <c r="A22" s="3" t="s">
        <v>28</v>
      </c>
      <c r="B22" s="3">
        <v>40</v>
      </c>
      <c r="C22" s="28">
        <f t="shared" si="0"/>
        <v>1.8256503879507075E-2</v>
      </c>
      <c r="D22" s="3">
        <v>20.399999999999999</v>
      </c>
      <c r="E22" s="3">
        <v>37</v>
      </c>
      <c r="F22" s="28">
        <f t="shared" si="1"/>
        <v>1.7169373549883991E-2</v>
      </c>
      <c r="G22" s="3">
        <v>10.6</v>
      </c>
      <c r="H22" s="3">
        <f t="shared" si="2"/>
        <v>77</v>
      </c>
      <c r="I22" s="28">
        <f t="shared" si="3"/>
        <v>1.7717441325356648E-2</v>
      </c>
      <c r="J22" s="3">
        <v>14.1</v>
      </c>
      <c r="L22" s="30">
        <f t="shared" si="4"/>
        <v>197042.68700655689</v>
      </c>
      <c r="M22" s="30">
        <v>349056.60377358494</v>
      </c>
      <c r="N22" s="30">
        <v>546099.29078014183</v>
      </c>
    </row>
    <row r="23" spans="1:14" ht="15.75" customHeight="1" x14ac:dyDescent="0.25">
      <c r="A23" s="31" t="s">
        <v>38</v>
      </c>
      <c r="B23" s="3">
        <f t="shared" ref="B23:C23" si="5">SUM(B6:B22)</f>
        <v>2191</v>
      </c>
      <c r="C23" s="28">
        <f t="shared" si="5"/>
        <v>1.0000000000000002</v>
      </c>
      <c r="D23" s="3">
        <v>22.8</v>
      </c>
      <c r="E23" s="3">
        <f t="shared" ref="E23:F23" si="6">SUM(E6:E22)</f>
        <v>2155</v>
      </c>
      <c r="F23" s="28">
        <f t="shared" si="6"/>
        <v>0.99999999999999989</v>
      </c>
      <c r="G23" s="3">
        <v>21.9</v>
      </c>
      <c r="H23" s="3">
        <f t="shared" ref="H23:I23" si="7">SUM(H6:H22)</f>
        <v>4346</v>
      </c>
      <c r="I23" s="28">
        <f t="shared" si="7"/>
        <v>1</v>
      </c>
      <c r="J23" s="3">
        <v>22.3</v>
      </c>
      <c r="K23" s="1"/>
      <c r="L23" s="30">
        <f t="shared" si="4"/>
        <v>9648606.5892663337</v>
      </c>
      <c r="M23" s="30">
        <v>9840182.6484018266</v>
      </c>
      <c r="N23" s="30">
        <v>19488789.23766816</v>
      </c>
    </row>
    <row r="24" spans="1:14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4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4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4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4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4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4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4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4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">
    <mergeCell ref="C2:H2"/>
    <mergeCell ref="B4:D4"/>
    <mergeCell ref="E4:G4"/>
    <mergeCell ref="H4:J4"/>
    <mergeCell ref="L4:N4"/>
  </mergeCells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N1000"/>
  <sheetViews>
    <sheetView workbookViewId="0"/>
  </sheetViews>
  <sheetFormatPr baseColWidth="10" defaultColWidth="12.625" defaultRowHeight="15" customHeight="1" x14ac:dyDescent="0.2"/>
  <cols>
    <col min="1" max="26" width="9.375" customWidth="1"/>
  </cols>
  <sheetData>
    <row r="2" spans="1:14" x14ac:dyDescent="0.25">
      <c r="C2" s="39" t="s">
        <v>50</v>
      </c>
      <c r="D2" s="38"/>
      <c r="E2" s="38"/>
      <c r="F2" s="38"/>
      <c r="G2" s="38"/>
      <c r="H2" s="38"/>
    </row>
    <row r="3" spans="1:14" x14ac:dyDescent="0.25">
      <c r="L3" s="40" t="s">
        <v>46</v>
      </c>
      <c r="M3" s="36"/>
      <c r="N3" s="37"/>
    </row>
    <row r="4" spans="1:14" x14ac:dyDescent="0.25">
      <c r="A4" s="26"/>
      <c r="B4" s="40" t="s">
        <v>36</v>
      </c>
      <c r="C4" s="36"/>
      <c r="D4" s="37"/>
      <c r="E4" s="40" t="s">
        <v>37</v>
      </c>
      <c r="F4" s="36"/>
      <c r="G4" s="37"/>
      <c r="H4" s="40" t="s">
        <v>38</v>
      </c>
      <c r="I4" s="36"/>
      <c r="J4" s="37"/>
      <c r="L4" s="3" t="s">
        <v>36</v>
      </c>
      <c r="M4" s="3" t="s">
        <v>37</v>
      </c>
      <c r="N4" s="3" t="s">
        <v>38</v>
      </c>
    </row>
    <row r="5" spans="1:14" x14ac:dyDescent="0.25">
      <c r="A5" s="3" t="s">
        <v>40</v>
      </c>
      <c r="B5" s="3" t="s">
        <v>41</v>
      </c>
      <c r="C5" s="3" t="s">
        <v>42</v>
      </c>
      <c r="D5" s="3" t="s">
        <v>43</v>
      </c>
      <c r="E5" s="3" t="s">
        <v>41</v>
      </c>
      <c r="F5" s="3" t="s">
        <v>42</v>
      </c>
      <c r="G5" s="3" t="s">
        <v>43</v>
      </c>
      <c r="H5" s="3" t="s">
        <v>41</v>
      </c>
      <c r="I5" s="3" t="s">
        <v>42</v>
      </c>
      <c r="J5" s="3" t="s">
        <v>43</v>
      </c>
      <c r="L5" s="3" t="s">
        <v>42</v>
      </c>
      <c r="M5" s="3" t="s">
        <v>42</v>
      </c>
      <c r="N5" s="3" t="s">
        <v>42</v>
      </c>
    </row>
    <row r="6" spans="1:14" x14ac:dyDescent="0.25">
      <c r="A6" s="3" t="s">
        <v>12</v>
      </c>
      <c r="B6" s="3">
        <v>277</v>
      </c>
      <c r="C6" s="32">
        <f t="shared" ref="C6:C22" si="0">B6/B$23</f>
        <v>2.0287095356672037E-2</v>
      </c>
      <c r="D6" s="29">
        <f>100000*B6/'Edad 02-04'!L6</f>
        <v>45.793063583815041</v>
      </c>
      <c r="E6" s="3">
        <v>275</v>
      </c>
      <c r="F6" s="32">
        <f t="shared" ref="F6:F22" si="1">E6/E$23</f>
        <v>2.2361359570661897E-2</v>
      </c>
      <c r="G6" s="29">
        <f>100000*E6/'Edad 02-04'!M6</f>
        <v>47.666666666666671</v>
      </c>
      <c r="H6" s="3">
        <f t="shared" ref="H6:H22" si="2">B6+E6</f>
        <v>552</v>
      </c>
      <c r="I6" s="32">
        <f t="shared" ref="I6:I22" si="3">H6/H$23</f>
        <v>2.1270036991368681E-2</v>
      </c>
      <c r="J6" s="29">
        <f>100000*H6/'Edad 02-04'!N6</f>
        <v>46.707692307692312</v>
      </c>
      <c r="L6" s="32">
        <f>'Edad 07-05 (2)'!B6/'Edad 30-04'!B6-1</f>
        <v>0.76433121019108285</v>
      </c>
      <c r="M6" s="32">
        <f>E6/'Edad 30-04'!E6-1</f>
        <v>0.76282051282051277</v>
      </c>
      <c r="N6" s="32">
        <f>H6/'Edad 30-04'!H6-1</f>
        <v>0.76357827476038342</v>
      </c>
    </row>
    <row r="7" spans="1:14" x14ac:dyDescent="0.25">
      <c r="A7" s="24" t="s">
        <v>13</v>
      </c>
      <c r="B7" s="3">
        <v>194</v>
      </c>
      <c r="C7" s="32">
        <f t="shared" si="0"/>
        <v>1.4208290610810019E-2</v>
      </c>
      <c r="D7" s="29">
        <f>100000*B7/'Edad 02-04'!L7</f>
        <v>31.246498599439775</v>
      </c>
      <c r="E7" s="3">
        <v>194</v>
      </c>
      <c r="F7" s="32">
        <f t="shared" si="1"/>
        <v>1.5774922751666937E-2</v>
      </c>
      <c r="G7" s="29">
        <f>100000*E7/'Edad 02-04'!M7</f>
        <v>30.3125</v>
      </c>
      <c r="H7" s="3">
        <f t="shared" si="2"/>
        <v>388</v>
      </c>
      <c r="I7" s="32">
        <f t="shared" si="3"/>
        <v>1.4950678175092479E-2</v>
      </c>
      <c r="J7" s="29">
        <f>100000*H7/'Edad 02-04'!N7</f>
        <v>30.772413793103446</v>
      </c>
      <c r="L7" s="32">
        <f>'Edad 07-05 (2)'!B7/'Edad 30-04'!B7-1</f>
        <v>0.68695652173913047</v>
      </c>
      <c r="M7" s="32">
        <f>E7/'Edad 30-04'!E7-1</f>
        <v>0.5772357723577235</v>
      </c>
      <c r="N7" s="32">
        <f>H7/'Edad 30-04'!H7-1</f>
        <v>0.63025210084033612</v>
      </c>
    </row>
    <row r="8" spans="1:14" x14ac:dyDescent="0.25">
      <c r="A8" s="3" t="s">
        <v>14</v>
      </c>
      <c r="B8" s="3">
        <v>247</v>
      </c>
      <c r="C8" s="32">
        <f t="shared" si="0"/>
        <v>1.8089937014794201E-2</v>
      </c>
      <c r="D8" s="29">
        <f>100000*B8/'Edad 02-04'!L8</f>
        <v>37.643478260869564</v>
      </c>
      <c r="E8" s="3">
        <v>255</v>
      </c>
      <c r="F8" s="32">
        <f t="shared" si="1"/>
        <v>2.0735078874613757E-2</v>
      </c>
      <c r="G8" s="29">
        <f>100000*E8/'Edad 02-04'!M8</f>
        <v>41.021739130434788</v>
      </c>
      <c r="H8" s="3">
        <f t="shared" si="2"/>
        <v>502</v>
      </c>
      <c r="I8" s="32">
        <f t="shared" si="3"/>
        <v>1.9343403205918618E-2</v>
      </c>
      <c r="J8" s="29">
        <f>100000*H8/'Edad 02-04'!N8</f>
        <v>39.286956521739128</v>
      </c>
      <c r="L8" s="32">
        <f>'Edad 07-05 (2)'!B8/'Edad 30-04'!B8-1</f>
        <v>0.55345911949685545</v>
      </c>
      <c r="M8" s="32">
        <f>E8/'Edad 30-04'!E8-1</f>
        <v>0.64516129032258074</v>
      </c>
      <c r="N8" s="32">
        <f>H8/'Edad 30-04'!H8-1</f>
        <v>0.59872611464968162</v>
      </c>
    </row>
    <row r="9" spans="1:14" x14ac:dyDescent="0.25">
      <c r="A9" s="3" t="s">
        <v>15</v>
      </c>
      <c r="B9" s="3">
        <v>370</v>
      </c>
      <c r="C9" s="32">
        <f t="shared" si="0"/>
        <v>2.7098286216493336E-2</v>
      </c>
      <c r="D9" s="29">
        <f>100000*B9/'Edad 02-04'!L9</f>
        <v>57.841191066997524</v>
      </c>
      <c r="E9" s="3">
        <v>432</v>
      </c>
      <c r="F9" s="32">
        <f t="shared" si="1"/>
        <v>3.5127663034639781E-2</v>
      </c>
      <c r="G9" s="29">
        <f>100000*E9/'Edad 02-04'!M9</f>
        <v>69.428571428571431</v>
      </c>
      <c r="H9" s="3">
        <f t="shared" si="2"/>
        <v>802</v>
      </c>
      <c r="I9" s="32">
        <f t="shared" si="3"/>
        <v>3.0903205918618989E-2</v>
      </c>
      <c r="J9" s="29">
        <f>100000*H9/'Edad 02-04'!N9</f>
        <v>63.554716981132074</v>
      </c>
      <c r="L9" s="32">
        <f>'Edad 07-05 (2)'!B9/'Edad 30-04'!B9-1</f>
        <v>0.66666666666666674</v>
      </c>
      <c r="M9" s="32">
        <f>E9/'Edad 30-04'!E9-1</f>
        <v>0.54838709677419351</v>
      </c>
      <c r="N9" s="32">
        <f>H9/'Edad 30-04'!H9-1</f>
        <v>0.60079840319361288</v>
      </c>
    </row>
    <row r="10" spans="1:14" x14ac:dyDescent="0.25">
      <c r="A10" s="3" t="s">
        <v>16</v>
      </c>
      <c r="B10" s="3">
        <v>1045</v>
      </c>
      <c r="C10" s="32">
        <f t="shared" si="0"/>
        <v>7.6534348908744693E-2</v>
      </c>
      <c r="D10" s="29">
        <f>100000*B10/'Edad 02-04'!L10</f>
        <v>141.83064184324209</v>
      </c>
      <c r="E10" s="3">
        <v>979</v>
      </c>
      <c r="F10" s="32">
        <f t="shared" si="1"/>
        <v>7.9606440071556345E-2</v>
      </c>
      <c r="G10" s="29">
        <f>100000*E10/'Edad 02-04'!M10</f>
        <v>138.01180555555558</v>
      </c>
      <c r="H10" s="3">
        <f t="shared" si="2"/>
        <v>2024</v>
      </c>
      <c r="I10" s="32">
        <f t="shared" si="3"/>
        <v>7.7990135635018498E-2</v>
      </c>
      <c r="J10" s="29">
        <f>100000*H10/'Edad 02-04'!N10</f>
        <v>139.95744680851064</v>
      </c>
      <c r="L10" s="32">
        <f>'Edad 07-05 (2)'!B10/'Edad 30-04'!B10-1</f>
        <v>0.6328125</v>
      </c>
      <c r="M10" s="32">
        <f>E10/'Edad 30-04'!E10-1</f>
        <v>0.50153374233128845</v>
      </c>
      <c r="N10" s="32">
        <f>H10/'Edad 30-04'!H10-1</f>
        <v>0.56656346749226016</v>
      </c>
    </row>
    <row r="11" spans="1:14" x14ac:dyDescent="0.25">
      <c r="A11" s="3" t="s">
        <v>17</v>
      </c>
      <c r="B11" s="3">
        <v>1747</v>
      </c>
      <c r="C11" s="32">
        <f t="shared" si="0"/>
        <v>0.12794785410868609</v>
      </c>
      <c r="D11" s="29">
        <f>100000*B11/'Edad 02-04'!L11</f>
        <v>208.4685558699482</v>
      </c>
      <c r="E11" s="3">
        <v>1615</v>
      </c>
      <c r="F11" s="32">
        <f t="shared" si="1"/>
        <v>0.13132216620588713</v>
      </c>
      <c r="G11" s="29">
        <f>100000*E11/'Edad 02-04'!M11</f>
        <v>198.85765124555161</v>
      </c>
      <c r="H11" s="3">
        <f t="shared" si="2"/>
        <v>3362</v>
      </c>
      <c r="I11" s="32">
        <f t="shared" si="3"/>
        <v>0.12954685573366215</v>
      </c>
      <c r="J11" s="29">
        <f>100000*H11/'Edad 02-04'!N11</f>
        <v>203.73846153846154</v>
      </c>
      <c r="L11" s="32">
        <f>'Edad 07-05 (2)'!B11/'Edad 30-04'!B11-1</f>
        <v>0.58529945553539009</v>
      </c>
      <c r="M11" s="32">
        <f>E11/'Edad 30-04'!E11-1</f>
        <v>0.5207156308851224</v>
      </c>
      <c r="N11" s="32">
        <f>H11/'Edad 30-04'!H11-1</f>
        <v>0.55360443622920519</v>
      </c>
    </row>
    <row r="12" spans="1:14" x14ac:dyDescent="0.25">
      <c r="A12" s="3" t="s">
        <v>18</v>
      </c>
      <c r="B12" s="3">
        <v>1807</v>
      </c>
      <c r="C12" s="32">
        <f t="shared" si="0"/>
        <v>0.13234217079244179</v>
      </c>
      <c r="D12" s="29">
        <f>100000*B12/'Edad 02-04'!L12</f>
        <v>223.09384359401002</v>
      </c>
      <c r="E12" s="3">
        <v>1539</v>
      </c>
      <c r="F12" s="32">
        <f t="shared" si="1"/>
        <v>0.12514229956090422</v>
      </c>
      <c r="G12" s="29">
        <f>100000*E12/'Edad 02-04'!M12</f>
        <v>195.87272727272725</v>
      </c>
      <c r="H12" s="3">
        <f t="shared" si="2"/>
        <v>3346</v>
      </c>
      <c r="I12" s="32">
        <f t="shared" si="3"/>
        <v>0.12893033292231812</v>
      </c>
      <c r="J12" s="29">
        <f>100000*H12/'Edad 02-04'!N12</f>
        <v>209.69020270270272</v>
      </c>
      <c r="L12" s="32">
        <f>'Edad 07-05 (2)'!B12/'Edad 30-04'!B12-1</f>
        <v>0.64123524069028148</v>
      </c>
      <c r="M12" s="32">
        <f>E12/'Edad 30-04'!E12-1</f>
        <v>0.4464285714285714</v>
      </c>
      <c r="N12" s="32">
        <f>H12/'Edad 30-04'!H12-1</f>
        <v>0.54549653579676671</v>
      </c>
    </row>
    <row r="13" spans="1:14" x14ac:dyDescent="0.25">
      <c r="A13" s="3" t="s">
        <v>19</v>
      </c>
      <c r="B13" s="3">
        <v>1506</v>
      </c>
      <c r="C13" s="32">
        <f t="shared" si="0"/>
        <v>0.11029734876226746</v>
      </c>
      <c r="D13" s="29">
        <f>100000*B13/'Edad 02-04'!L13</f>
        <v>207.33872837071229</v>
      </c>
      <c r="E13" s="3">
        <v>1268</v>
      </c>
      <c r="F13" s="32">
        <f t="shared" si="1"/>
        <v>0.10310619612945195</v>
      </c>
      <c r="G13" s="29">
        <f>100000*E13/'Edad 02-04'!M13</f>
        <v>178.38783269961979</v>
      </c>
      <c r="H13" s="3">
        <f t="shared" si="2"/>
        <v>2774</v>
      </c>
      <c r="I13" s="32">
        <f t="shared" si="3"/>
        <v>0.10688964241676942</v>
      </c>
      <c r="J13" s="29">
        <f>100000*H13/'Edad 02-04'!N13</f>
        <v>193.01977186311788</v>
      </c>
      <c r="L13" s="32">
        <f>'Edad 07-05 (2)'!B13/'Edad 30-04'!B13-1</f>
        <v>0.58526315789473693</v>
      </c>
      <c r="M13" s="32">
        <f>E13/'Edad 30-04'!E13-1</f>
        <v>0.40265486725663724</v>
      </c>
      <c r="N13" s="32">
        <f>H13/'Edad 30-04'!H13-1</f>
        <v>0.49622437971952538</v>
      </c>
    </row>
    <row r="14" spans="1:14" x14ac:dyDescent="0.25">
      <c r="A14" s="3" t="s">
        <v>20</v>
      </c>
      <c r="B14" s="3">
        <v>1272</v>
      </c>
      <c r="C14" s="32">
        <f t="shared" si="0"/>
        <v>9.3159513695620325E-2</v>
      </c>
      <c r="D14" s="29">
        <f>100000*B14/'Edad 02-04'!L14</f>
        <v>188.60034530954536</v>
      </c>
      <c r="E14" s="3">
        <v>1119</v>
      </c>
      <c r="F14" s="32">
        <f t="shared" si="1"/>
        <v>9.0990404943893322E-2</v>
      </c>
      <c r="G14" s="29">
        <f>100000*E14/'Edad 02-04'!M14</f>
        <v>166.56082949308754</v>
      </c>
      <c r="H14" s="3">
        <f t="shared" si="2"/>
        <v>2391</v>
      </c>
      <c r="I14" s="32">
        <f t="shared" si="3"/>
        <v>9.2131627620221951E-2</v>
      </c>
      <c r="J14" s="29">
        <f>100000*H14/'Edad 02-04'!N14</f>
        <v>177.60199556541019</v>
      </c>
      <c r="L14" s="32">
        <f>'Edad 07-05 (2)'!B14/'Edad 30-04'!B14-1</f>
        <v>0.53253012048192772</v>
      </c>
      <c r="M14" s="32">
        <f>E14/'Edad 30-04'!E14-1</f>
        <v>0.46850393700787407</v>
      </c>
      <c r="N14" s="32">
        <f>H14/'Edad 30-04'!H14-1</f>
        <v>0.50188442211055273</v>
      </c>
    </row>
    <row r="15" spans="1:14" x14ac:dyDescent="0.25">
      <c r="A15" s="3" t="s">
        <v>21</v>
      </c>
      <c r="B15" s="3">
        <v>1177</v>
      </c>
      <c r="C15" s="32">
        <f t="shared" si="0"/>
        <v>8.6201845613007172E-2</v>
      </c>
      <c r="D15" s="29">
        <f>100000*B15/'Edad 02-04'!L15</f>
        <v>185.95270095938548</v>
      </c>
      <c r="E15" s="3">
        <v>988</v>
      </c>
      <c r="F15" s="32">
        <f t="shared" si="1"/>
        <v>8.0338266384778007E-2</v>
      </c>
      <c r="G15" s="29">
        <f>100000*E15/'Edad 02-04'!M15</f>
        <v>154.49607843137255</v>
      </c>
      <c r="H15" s="3">
        <f t="shared" si="2"/>
        <v>2165</v>
      </c>
      <c r="I15" s="32">
        <f t="shared" si="3"/>
        <v>8.3423242909987663E-2</v>
      </c>
      <c r="J15" s="29">
        <f>100000*H15/'Edad 02-04'!N15</f>
        <v>170.14352941176469</v>
      </c>
      <c r="L15" s="32">
        <f>'Edad 07-05 (2)'!B15/'Edad 30-04'!B15-1</f>
        <v>0.53055916775032519</v>
      </c>
      <c r="M15" s="32">
        <f>E15/'Edad 30-04'!E15-1</f>
        <v>0.45937961595273258</v>
      </c>
      <c r="N15" s="32">
        <f>H15/'Edad 30-04'!H15-1</f>
        <v>0.49723374827109268</v>
      </c>
    </row>
    <row r="16" spans="1:14" x14ac:dyDescent="0.25">
      <c r="A16" s="3" t="s">
        <v>22</v>
      </c>
      <c r="B16" s="3">
        <v>1082</v>
      </c>
      <c r="C16" s="32">
        <f t="shared" si="0"/>
        <v>7.9244177530394019E-2</v>
      </c>
      <c r="D16" s="29">
        <f>100000*B16/'Edad 02-04'!L16</f>
        <v>179.8380516431925</v>
      </c>
      <c r="E16" s="3">
        <v>902</v>
      </c>
      <c r="F16" s="32">
        <f t="shared" si="1"/>
        <v>7.3345259391771014E-2</v>
      </c>
      <c r="G16" s="29">
        <f>100000*E16/'Edad 02-04'!M16</f>
        <v>144.82111111111112</v>
      </c>
      <c r="H16" s="3">
        <f t="shared" si="2"/>
        <v>1984</v>
      </c>
      <c r="I16" s="32">
        <f t="shared" si="3"/>
        <v>7.6448828606658442E-2</v>
      </c>
      <c r="J16" s="29">
        <f>100000*H16/'Edad 02-04'!N16</f>
        <v>162.02666666666667</v>
      </c>
      <c r="L16" s="32">
        <f>'Edad 07-05 (2)'!B16/'Edad 30-04'!B16-1</f>
        <v>0.59587020648967548</v>
      </c>
      <c r="M16" s="32">
        <f>E16/'Edad 30-04'!E16-1</f>
        <v>0.39844961240310073</v>
      </c>
      <c r="N16" s="32">
        <f>H16/'Edad 30-04'!H16-1</f>
        <v>0.49962207105064249</v>
      </c>
    </row>
    <row r="17" spans="1:14" x14ac:dyDescent="0.25">
      <c r="A17" s="3" t="s">
        <v>23</v>
      </c>
      <c r="B17" s="3">
        <v>956</v>
      </c>
      <c r="C17" s="32">
        <f t="shared" si="0"/>
        <v>7.0016112494507107E-2</v>
      </c>
      <c r="D17" s="29">
        <f>100000*B17/'Edad 02-04'!L17</f>
        <v>172.86575342465753</v>
      </c>
      <c r="E17" s="3">
        <v>828</v>
      </c>
      <c r="F17" s="32">
        <f t="shared" si="1"/>
        <v>6.7328020816392914E-2</v>
      </c>
      <c r="G17" s="29">
        <f>100000*E17/'Edad 02-04'!M17</f>
        <v>140.12307692307692</v>
      </c>
      <c r="H17" s="3">
        <f t="shared" si="2"/>
        <v>1784</v>
      </c>
      <c r="I17" s="32">
        <f t="shared" si="3"/>
        <v>6.8742293464858203E-2</v>
      </c>
      <c r="J17" s="29">
        <f>100000*H17/'Edad 02-04'!N17</f>
        <v>155.95231788079468</v>
      </c>
      <c r="L17" s="32">
        <f>'Edad 07-05 (2)'!B17/'Edad 30-04'!B17-1</f>
        <v>0.54442649434571888</v>
      </c>
      <c r="M17" s="32">
        <f>E17/'Edad 30-04'!E17-1</f>
        <v>0.46548672566371674</v>
      </c>
      <c r="N17" s="32">
        <f>H17/'Edad 30-04'!H17-1</f>
        <v>0.5067567567567568</v>
      </c>
    </row>
    <row r="18" spans="1:14" x14ac:dyDescent="0.25">
      <c r="A18" s="3" t="s">
        <v>24</v>
      </c>
      <c r="B18" s="3">
        <v>716</v>
      </c>
      <c r="C18" s="32">
        <f t="shared" si="0"/>
        <v>5.2438845759484397E-2</v>
      </c>
      <c r="D18" s="29">
        <f>100000*B18/'Edad 02-04'!L18</f>
        <v>151.38837817323102</v>
      </c>
      <c r="E18" s="3">
        <v>555</v>
      </c>
      <c r="F18" s="32">
        <f t="shared" si="1"/>
        <v>4.512928931533583E-2</v>
      </c>
      <c r="G18" s="29">
        <f>100000*E18/'Edad 02-04'!M18</f>
        <v>107.07079646017699</v>
      </c>
      <c r="H18" s="3">
        <f t="shared" si="2"/>
        <v>1271</v>
      </c>
      <c r="I18" s="32">
        <f t="shared" si="3"/>
        <v>4.8975030826140568E-2</v>
      </c>
      <c r="J18" s="29">
        <f>100000*H18/'Edad 02-04'!N18</f>
        <v>128.21491228070175</v>
      </c>
      <c r="L18" s="32">
        <f>'Edad 07-05 (2)'!B18/'Edad 30-04'!B18-1</f>
        <v>0.64976958525345618</v>
      </c>
      <c r="M18" s="32">
        <f>E18/'Edad 30-04'!E18-1</f>
        <v>0.52054794520547953</v>
      </c>
      <c r="N18" s="32">
        <f>H18/'Edad 30-04'!H18-1</f>
        <v>0.59073842302878599</v>
      </c>
    </row>
    <row r="19" spans="1:14" x14ac:dyDescent="0.25">
      <c r="A19" s="3" t="s">
        <v>25</v>
      </c>
      <c r="B19" s="3">
        <v>468</v>
      </c>
      <c r="C19" s="32">
        <f t="shared" si="0"/>
        <v>3.4275670133294273E-2</v>
      </c>
      <c r="D19" s="29">
        <f>100000*B19/'Edad 02-04'!L19</f>
        <v>123.43636874122603</v>
      </c>
      <c r="E19" s="3">
        <v>399</v>
      </c>
      <c r="F19" s="32">
        <f t="shared" si="1"/>
        <v>3.2444299886160349E-2</v>
      </c>
      <c r="G19" s="29">
        <f>100000*E19/'Edad 02-04'!M19</f>
        <v>91.710447761194033</v>
      </c>
      <c r="H19" s="3">
        <f t="shared" si="2"/>
        <v>867</v>
      </c>
      <c r="I19" s="32">
        <f t="shared" si="3"/>
        <v>3.340782983970407E-2</v>
      </c>
      <c r="J19" s="29">
        <f>100000*H19/'Edad 02-04'!N19</f>
        <v>106.48389261744967</v>
      </c>
      <c r="L19" s="32">
        <f>'Edad 07-05 (2)'!B19/'Edad 30-04'!B19-1</f>
        <v>0.46708463949843271</v>
      </c>
      <c r="M19" s="32">
        <f>E19/'Edad 30-04'!E19-1</f>
        <v>0.48327137546468402</v>
      </c>
      <c r="N19" s="32">
        <f>H19/'Edad 30-04'!H19-1</f>
        <v>0.47448979591836737</v>
      </c>
    </row>
    <row r="20" spans="1:14" x14ac:dyDescent="0.25">
      <c r="A20" s="3" t="s">
        <v>26</v>
      </c>
      <c r="B20" s="3">
        <v>296</v>
      </c>
      <c r="C20" s="32">
        <f t="shared" si="0"/>
        <v>2.1678628973194669E-2</v>
      </c>
      <c r="D20" s="29">
        <f>100000*B20/'Edad 02-04'!L20</f>
        <v>111.51681176242987</v>
      </c>
      <c r="E20" s="3">
        <v>300</v>
      </c>
      <c r="F20" s="32">
        <f t="shared" si="1"/>
        <v>2.4394210440722069E-2</v>
      </c>
      <c r="G20" s="29">
        <f>100000*E20/'Edad 02-04'!M20</f>
        <v>94.137931034482747</v>
      </c>
      <c r="H20" s="3">
        <f t="shared" si="2"/>
        <v>596</v>
      </c>
      <c r="I20" s="32">
        <f t="shared" si="3"/>
        <v>2.2965474722564733E-2</v>
      </c>
      <c r="J20" s="29">
        <f>100000*H20/'Edad 02-04'!N20</f>
        <v>102.03519999999999</v>
      </c>
      <c r="L20" s="32">
        <f>'Edad 07-05 (2)'!B20/'Edad 30-04'!B20-1</f>
        <v>0.40952380952380962</v>
      </c>
      <c r="M20" s="32">
        <f>E20/'Edad 30-04'!E20-1</f>
        <v>0.36363636363636354</v>
      </c>
      <c r="N20" s="32">
        <f>H20/'Edad 30-04'!H20-1</f>
        <v>0.38604651162790704</v>
      </c>
    </row>
    <row r="21" spans="1:14" ht="15.75" customHeight="1" x14ac:dyDescent="0.25">
      <c r="A21" s="3" t="s">
        <v>27</v>
      </c>
      <c r="B21" s="3">
        <v>225</v>
      </c>
      <c r="C21" s="32">
        <f t="shared" si="0"/>
        <v>1.6478687564083785E-2</v>
      </c>
      <c r="D21" s="29">
        <f>100000*B21/'Edad 02-04'!L21</f>
        <v>127.147903372835</v>
      </c>
      <c r="E21" s="3">
        <v>231</v>
      </c>
      <c r="F21" s="32">
        <f t="shared" si="1"/>
        <v>1.8783542039355994E-2</v>
      </c>
      <c r="G21" s="29">
        <f>100000*E21/'Edad 02-04'!M21</f>
        <v>97.470731707317086</v>
      </c>
      <c r="H21" s="3">
        <f t="shared" si="2"/>
        <v>456</v>
      </c>
      <c r="I21" s="32">
        <f t="shared" si="3"/>
        <v>1.7570900123304561E-2</v>
      </c>
      <c r="J21" s="29">
        <f>100000*H21/'Edad 02-04'!N21</f>
        <v>110.15730337078652</v>
      </c>
      <c r="L21" s="32">
        <f>'Edad 07-05 (2)'!B21/'Edad 30-04'!B21-1</f>
        <v>0.33136094674556205</v>
      </c>
      <c r="M21" s="32">
        <f>E21/'Edad 30-04'!E21-1</f>
        <v>0.5714285714285714</v>
      </c>
      <c r="N21" s="32">
        <f>H21/'Edad 30-04'!H21-1</f>
        <v>0.44303797468354422</v>
      </c>
    </row>
    <row r="22" spans="1:14" ht="15.75" customHeight="1" x14ac:dyDescent="0.25">
      <c r="A22" s="3" t="s">
        <v>28</v>
      </c>
      <c r="B22" s="3">
        <v>269</v>
      </c>
      <c r="C22" s="32">
        <f t="shared" si="0"/>
        <v>1.9701186465504613E-2</v>
      </c>
      <c r="D22" s="29">
        <f>100000*B22/'Edad 02-04'!L22</f>
        <v>136.51864176570461</v>
      </c>
      <c r="E22" s="3">
        <v>419</v>
      </c>
      <c r="F22" s="32">
        <f t="shared" si="1"/>
        <v>3.4070580582208486E-2</v>
      </c>
      <c r="G22" s="29">
        <f>100000*E22/'Edad 02-04'!M22</f>
        <v>120.03783783783783</v>
      </c>
      <c r="H22" s="3">
        <f t="shared" si="2"/>
        <v>688</v>
      </c>
      <c r="I22" s="32">
        <f t="shared" si="3"/>
        <v>2.6510480887792849E-2</v>
      </c>
      <c r="J22" s="29">
        <f>100000*H22/'Edad 02-04'!N22</f>
        <v>125.98441558441559</v>
      </c>
      <c r="L22" s="32">
        <f>'Edad 07-05 (2)'!B22/'Edad 30-04'!B22-1</f>
        <v>0.37244897959183665</v>
      </c>
      <c r="M22" s="32">
        <f>E22/'Edad 30-04'!E22-1</f>
        <v>0.43003412969283272</v>
      </c>
      <c r="N22" s="32">
        <f>H22/'Edad 30-04'!H22-1</f>
        <v>0.40695296523517377</v>
      </c>
    </row>
    <row r="23" spans="1:14" ht="15.75" customHeight="1" x14ac:dyDescent="0.25">
      <c r="A23" s="31" t="s">
        <v>38</v>
      </c>
      <c r="B23" s="3">
        <f t="shared" ref="B23:C23" si="4">SUM(B6:B22)</f>
        <v>13654</v>
      </c>
      <c r="C23" s="32">
        <f t="shared" si="4"/>
        <v>1.0000000000000002</v>
      </c>
      <c r="D23" s="29">
        <f>100000*B23/'Edad 02-04'!L23</f>
        <v>141.5126616851546</v>
      </c>
      <c r="E23" s="3">
        <f t="shared" ref="E23:F23" si="5">SUM(E6:E22)</f>
        <v>12298</v>
      </c>
      <c r="F23" s="32">
        <f t="shared" si="5"/>
        <v>1</v>
      </c>
      <c r="G23" s="29">
        <f>100000*E23/'Edad 02-04'!M23</f>
        <v>124.97735498839907</v>
      </c>
      <c r="H23" s="3">
        <f t="shared" ref="H23:I23" si="6">SUM(H6:H22)</f>
        <v>25952</v>
      </c>
      <c r="I23" s="32">
        <f t="shared" si="6"/>
        <v>1</v>
      </c>
      <c r="J23" s="29">
        <f>100000*H23/'Edad 02-04'!N23</f>
        <v>133.16373676944318</v>
      </c>
      <c r="K23" s="1"/>
      <c r="L23" s="32">
        <f>'Edad 07-05 (2)'!B23/'Edad 30-04'!B23-1</f>
        <v>0.57485582468281438</v>
      </c>
      <c r="M23" s="32">
        <f>E23/'Edad 30-04'!E23-1</f>
        <v>0.47493403693931402</v>
      </c>
      <c r="N23" s="32">
        <f>H23/'Edad 30-04'!H23-1</f>
        <v>0.52587017873941666</v>
      </c>
    </row>
    <row r="24" spans="1:14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4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4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4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4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4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4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4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4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">
    <mergeCell ref="C2:H2"/>
    <mergeCell ref="L3:N3"/>
    <mergeCell ref="B4:D4"/>
    <mergeCell ref="E4:G4"/>
    <mergeCell ref="H4:J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opLeftCell="A118" workbookViewId="0">
      <selection activeCell="B130" sqref="B130"/>
    </sheetView>
  </sheetViews>
  <sheetFormatPr baseColWidth="10" defaultColWidth="12.625" defaultRowHeight="15" customHeight="1" x14ac:dyDescent="0.2"/>
  <sheetData>
    <row r="1" spans="1:26" x14ac:dyDescent="0.25">
      <c r="A1" s="11" t="s">
        <v>11</v>
      </c>
      <c r="B1" s="17" t="s">
        <v>5</v>
      </c>
      <c r="C1" s="17" t="s">
        <v>6</v>
      </c>
      <c r="D1" s="17" t="s">
        <v>4</v>
      </c>
      <c r="E1" s="17" t="s">
        <v>7</v>
      </c>
      <c r="F1" s="17" t="s">
        <v>8</v>
      </c>
      <c r="G1" s="17" t="s">
        <v>9</v>
      </c>
      <c r="H1" s="17" t="s">
        <v>10</v>
      </c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x14ac:dyDescent="0.25">
      <c r="A2" s="18">
        <v>43922</v>
      </c>
      <c r="B2" s="19">
        <v>101</v>
      </c>
      <c r="C2" s="16">
        <f>B2+1420</f>
        <v>1521</v>
      </c>
      <c r="D2" s="20">
        <v>0.34470989761092152</v>
      </c>
      <c r="E2" s="16"/>
      <c r="F2" s="17"/>
      <c r="G2" s="17">
        <v>5</v>
      </c>
      <c r="H2" s="16">
        <f>F2</f>
        <v>0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x14ac:dyDescent="0.25">
      <c r="A3" s="18">
        <v>43923</v>
      </c>
      <c r="B3" s="19">
        <v>115</v>
      </c>
      <c r="C3" s="16">
        <f t="shared" ref="C3:C147" si="0">B3+C2</f>
        <v>1636</v>
      </c>
      <c r="D3" s="20">
        <v>0.30831099195710454</v>
      </c>
      <c r="E3" s="16"/>
      <c r="F3" s="16"/>
      <c r="G3" s="16">
        <f t="shared" ref="G3:H3" si="1">E3+G2</f>
        <v>5</v>
      </c>
      <c r="H3" s="16">
        <f t="shared" si="1"/>
        <v>0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x14ac:dyDescent="0.25">
      <c r="A4" s="18">
        <v>43924</v>
      </c>
      <c r="B4" s="19">
        <v>106</v>
      </c>
      <c r="C4" s="16">
        <f t="shared" si="0"/>
        <v>1742</v>
      </c>
      <c r="D4" s="20">
        <v>0.31831831831831831</v>
      </c>
      <c r="E4" s="16"/>
      <c r="F4" s="16"/>
      <c r="G4" s="16">
        <f t="shared" ref="G4:H4" si="2">E4+G3</f>
        <v>5</v>
      </c>
      <c r="H4" s="16">
        <f t="shared" si="2"/>
        <v>0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x14ac:dyDescent="0.25">
      <c r="A5" s="18">
        <v>43925</v>
      </c>
      <c r="B5" s="19">
        <v>215</v>
      </c>
      <c r="C5" s="16">
        <f t="shared" si="0"/>
        <v>1957</v>
      </c>
      <c r="D5" s="20">
        <v>0.50707547169811318</v>
      </c>
      <c r="E5" s="16"/>
      <c r="F5" s="16"/>
      <c r="G5" s="16">
        <f t="shared" ref="G5:H5" si="3">E5+G4</f>
        <v>5</v>
      </c>
      <c r="H5" s="16">
        <f t="shared" si="3"/>
        <v>0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x14ac:dyDescent="0.25">
      <c r="A6" s="18">
        <v>43926</v>
      </c>
      <c r="B6" s="19">
        <v>145</v>
      </c>
      <c r="C6" s="16">
        <f t="shared" si="0"/>
        <v>2102</v>
      </c>
      <c r="D6" s="20">
        <v>0.46774193548387094</v>
      </c>
      <c r="E6" s="16"/>
      <c r="F6" s="16"/>
      <c r="G6" s="16">
        <f t="shared" ref="G6:H6" si="4">E6+G5</f>
        <v>5</v>
      </c>
      <c r="H6" s="16">
        <f t="shared" si="4"/>
        <v>0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x14ac:dyDescent="0.25">
      <c r="A7" s="18">
        <v>43927</v>
      </c>
      <c r="B7" s="19">
        <v>142</v>
      </c>
      <c r="C7" s="16">
        <f t="shared" si="0"/>
        <v>2244</v>
      </c>
      <c r="D7" s="20">
        <v>0.41279069767441862</v>
      </c>
      <c r="E7" s="16"/>
      <c r="F7" s="16"/>
      <c r="G7" s="16">
        <f t="shared" ref="G7:H7" si="5">E7+G6</f>
        <v>5</v>
      </c>
      <c r="H7" s="16">
        <f t="shared" si="5"/>
        <v>0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x14ac:dyDescent="0.25">
      <c r="A8" s="18">
        <v>43928</v>
      </c>
      <c r="B8" s="19">
        <v>106</v>
      </c>
      <c r="C8" s="16">
        <f t="shared" si="0"/>
        <v>2350</v>
      </c>
      <c r="D8" s="20">
        <v>0.35215946843853818</v>
      </c>
      <c r="E8" s="16"/>
      <c r="F8" s="16"/>
      <c r="G8" s="16">
        <f t="shared" ref="G8:H8" si="6">E8+G7</f>
        <v>5</v>
      </c>
      <c r="H8" s="16">
        <f t="shared" si="6"/>
        <v>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x14ac:dyDescent="0.25">
      <c r="A9" s="18">
        <v>43929</v>
      </c>
      <c r="B9" s="19">
        <v>198</v>
      </c>
      <c r="C9" s="16">
        <f t="shared" si="0"/>
        <v>2548</v>
      </c>
      <c r="D9" s="20">
        <v>0.46046511627906977</v>
      </c>
      <c r="E9" s="16"/>
      <c r="F9" s="16"/>
      <c r="G9" s="16">
        <f t="shared" ref="G9:H9" si="7">E9+G8</f>
        <v>5</v>
      </c>
      <c r="H9" s="16">
        <f t="shared" si="7"/>
        <v>0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x14ac:dyDescent="0.25">
      <c r="A10" s="18">
        <v>43930</v>
      </c>
      <c r="B10" s="19">
        <v>284</v>
      </c>
      <c r="C10" s="16">
        <f t="shared" si="0"/>
        <v>2832</v>
      </c>
      <c r="D10" s="20">
        <v>0.66666666666666663</v>
      </c>
      <c r="E10" s="16"/>
      <c r="F10" s="16"/>
      <c r="G10" s="16">
        <f t="shared" ref="G10:H10" si="8">E10+G9</f>
        <v>5</v>
      </c>
      <c r="H10" s="16">
        <f t="shared" si="8"/>
        <v>0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x14ac:dyDescent="0.25">
      <c r="A11" s="18">
        <v>43931</v>
      </c>
      <c r="B11" s="19">
        <v>361</v>
      </c>
      <c r="C11" s="16">
        <f t="shared" si="0"/>
        <v>3193</v>
      </c>
      <c r="D11" s="20">
        <v>0.68241965973534968</v>
      </c>
      <c r="E11" s="16"/>
      <c r="F11" s="16"/>
      <c r="G11" s="16">
        <f t="shared" ref="G11:H11" si="9">E11+G10</f>
        <v>5</v>
      </c>
      <c r="H11" s="16">
        <f t="shared" si="9"/>
        <v>0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x14ac:dyDescent="0.25">
      <c r="A12" s="18">
        <v>43932</v>
      </c>
      <c r="B12" s="19">
        <v>255</v>
      </c>
      <c r="C12" s="16">
        <f t="shared" si="0"/>
        <v>3448</v>
      </c>
      <c r="D12" s="20">
        <v>0.59859154929577463</v>
      </c>
      <c r="E12" s="16"/>
      <c r="F12" s="16"/>
      <c r="G12" s="16">
        <f t="shared" ref="G12:H12" si="10">E12+G11</f>
        <v>5</v>
      </c>
      <c r="H12" s="16">
        <f t="shared" si="10"/>
        <v>0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x14ac:dyDescent="0.25">
      <c r="A13" s="18">
        <v>43933</v>
      </c>
      <c r="B13" s="19">
        <v>151</v>
      </c>
      <c r="C13" s="16">
        <f t="shared" si="0"/>
        <v>3599</v>
      </c>
      <c r="D13" s="20">
        <v>0.52797202797202802</v>
      </c>
      <c r="E13" s="16"/>
      <c r="F13" s="16"/>
      <c r="G13" s="16">
        <f t="shared" ref="G13:H13" si="11">E13+G12</f>
        <v>5</v>
      </c>
      <c r="H13" s="16">
        <f t="shared" si="11"/>
        <v>0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x14ac:dyDescent="0.25">
      <c r="A14" s="18">
        <v>43934</v>
      </c>
      <c r="B14" s="19">
        <v>204</v>
      </c>
      <c r="C14" s="16">
        <f t="shared" si="0"/>
        <v>3803</v>
      </c>
      <c r="D14" s="20">
        <v>0.65384615384615385</v>
      </c>
      <c r="E14" s="16"/>
      <c r="F14" s="16"/>
      <c r="G14" s="16">
        <f t="shared" ref="G14:H14" si="12">E14+G13</f>
        <v>5</v>
      </c>
      <c r="H14" s="16">
        <f t="shared" si="12"/>
        <v>0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x14ac:dyDescent="0.25">
      <c r="A15" s="18">
        <v>43935</v>
      </c>
      <c r="B15" s="19">
        <v>283</v>
      </c>
      <c r="C15" s="16">
        <f t="shared" si="0"/>
        <v>4086</v>
      </c>
      <c r="D15" s="20">
        <v>0.72193877551020413</v>
      </c>
      <c r="E15" s="16"/>
      <c r="F15" s="16"/>
      <c r="G15" s="16">
        <f t="shared" ref="G15:H15" si="13">E15+G14</f>
        <v>5</v>
      </c>
      <c r="H15" s="16">
        <f t="shared" si="13"/>
        <v>0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x14ac:dyDescent="0.25">
      <c r="A16" s="18">
        <v>43936</v>
      </c>
      <c r="B16" s="19">
        <v>248</v>
      </c>
      <c r="C16" s="16">
        <f t="shared" si="0"/>
        <v>4334</v>
      </c>
      <c r="D16" s="20">
        <v>0.6966292134831461</v>
      </c>
      <c r="E16" s="16"/>
      <c r="F16" s="16"/>
      <c r="G16" s="16">
        <f t="shared" ref="G16:H16" si="14">E16+G15</f>
        <v>5</v>
      </c>
      <c r="H16" s="16">
        <f t="shared" si="14"/>
        <v>0</v>
      </c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x14ac:dyDescent="0.25">
      <c r="A17" s="18">
        <v>43937</v>
      </c>
      <c r="B17" s="19">
        <v>348</v>
      </c>
      <c r="C17" s="16">
        <f t="shared" si="0"/>
        <v>4682</v>
      </c>
      <c r="D17" s="20">
        <v>0.651685393258427</v>
      </c>
      <c r="E17" s="16"/>
      <c r="F17" s="16"/>
      <c r="G17" s="16">
        <f t="shared" ref="G17:H17" si="15">E17+G16</f>
        <v>5</v>
      </c>
      <c r="H17" s="16">
        <f t="shared" si="15"/>
        <v>0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x14ac:dyDescent="0.25">
      <c r="A18" s="18">
        <v>43938</v>
      </c>
      <c r="B18" s="19">
        <v>233</v>
      </c>
      <c r="C18" s="16">
        <f t="shared" si="0"/>
        <v>4915</v>
      </c>
      <c r="D18" s="20">
        <v>0.52359550561797752</v>
      </c>
      <c r="E18" s="16"/>
      <c r="F18" s="16"/>
      <c r="G18" s="16">
        <f t="shared" ref="G18:H18" si="16">E18+G17</f>
        <v>5</v>
      </c>
      <c r="H18" s="16">
        <f t="shared" si="16"/>
        <v>0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x14ac:dyDescent="0.25">
      <c r="A19" s="18">
        <v>43939</v>
      </c>
      <c r="B19" s="19">
        <v>277</v>
      </c>
      <c r="C19" s="16">
        <f t="shared" si="0"/>
        <v>5192</v>
      </c>
      <c r="D19" s="20">
        <v>0.57949790794979084</v>
      </c>
      <c r="E19" s="16"/>
      <c r="F19" s="16"/>
      <c r="G19" s="16">
        <f t="shared" ref="G19:H19" si="17">E19+G18</f>
        <v>5</v>
      </c>
      <c r="H19" s="16">
        <f t="shared" si="17"/>
        <v>0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x14ac:dyDescent="0.25">
      <c r="A20" s="18">
        <v>43940</v>
      </c>
      <c r="B20" s="19">
        <v>189</v>
      </c>
      <c r="C20" s="16">
        <f t="shared" si="0"/>
        <v>5381</v>
      </c>
      <c r="D20" s="20">
        <v>0.52793296089385477</v>
      </c>
      <c r="E20" s="16"/>
      <c r="F20" s="16"/>
      <c r="G20" s="16">
        <f t="shared" ref="G20:H20" si="18">E20+G19</f>
        <v>5</v>
      </c>
      <c r="H20" s="16">
        <f t="shared" si="18"/>
        <v>0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x14ac:dyDescent="0.25">
      <c r="A21" s="18">
        <v>43941</v>
      </c>
      <c r="B21" s="19">
        <v>262</v>
      </c>
      <c r="C21" s="16">
        <f t="shared" si="0"/>
        <v>5643</v>
      </c>
      <c r="D21" s="20">
        <v>0.62529832935560858</v>
      </c>
      <c r="E21" s="16"/>
      <c r="F21" s="16"/>
      <c r="G21" s="16">
        <f t="shared" ref="G21:H21" si="19">E21+G20</f>
        <v>5</v>
      </c>
      <c r="H21" s="16">
        <f t="shared" si="19"/>
        <v>0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x14ac:dyDescent="0.25">
      <c r="A22" s="18">
        <v>43942</v>
      </c>
      <c r="B22" s="19">
        <v>145</v>
      </c>
      <c r="C22" s="16">
        <f t="shared" si="0"/>
        <v>5788</v>
      </c>
      <c r="D22" s="20">
        <v>0.44615384615384618</v>
      </c>
      <c r="E22" s="16"/>
      <c r="F22" s="16"/>
      <c r="G22" s="16">
        <f t="shared" ref="G22:H22" si="20">E22+G21</f>
        <v>5</v>
      </c>
      <c r="H22" s="16">
        <f t="shared" si="20"/>
        <v>0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x14ac:dyDescent="0.25">
      <c r="A23" s="18">
        <v>43943</v>
      </c>
      <c r="B23" s="19">
        <v>295</v>
      </c>
      <c r="C23" s="16">
        <f t="shared" si="0"/>
        <v>6083</v>
      </c>
      <c r="D23" s="20">
        <v>0.63577586206896552</v>
      </c>
      <c r="E23" s="16"/>
      <c r="F23" s="16"/>
      <c r="G23" s="16">
        <f t="shared" ref="G23:H23" si="21">E23+G22</f>
        <v>5</v>
      </c>
      <c r="H23" s="16">
        <f t="shared" si="21"/>
        <v>0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x14ac:dyDescent="0.25">
      <c r="A24" s="18">
        <v>43944</v>
      </c>
      <c r="B24" s="19">
        <v>351</v>
      </c>
      <c r="C24" s="16">
        <f t="shared" si="0"/>
        <v>6434</v>
      </c>
      <c r="D24" s="20">
        <v>0.68023255813953487</v>
      </c>
      <c r="E24" s="16"/>
      <c r="F24" s="16"/>
      <c r="G24" s="16">
        <f t="shared" ref="G24:H24" si="22">E24+G23</f>
        <v>5</v>
      </c>
      <c r="H24" s="16">
        <f t="shared" si="22"/>
        <v>0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x14ac:dyDescent="0.25">
      <c r="A25" s="18">
        <v>43945</v>
      </c>
      <c r="B25" s="19">
        <v>327</v>
      </c>
      <c r="C25" s="16">
        <f t="shared" si="0"/>
        <v>6761</v>
      </c>
      <c r="D25" s="20">
        <v>0.66194331983805665</v>
      </c>
      <c r="E25" s="16"/>
      <c r="F25" s="16"/>
      <c r="G25" s="16">
        <f t="shared" ref="G25:H25" si="23">E25+G24</f>
        <v>5</v>
      </c>
      <c r="H25" s="16">
        <f t="shared" si="23"/>
        <v>0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x14ac:dyDescent="0.25">
      <c r="A26" s="18">
        <v>43946</v>
      </c>
      <c r="B26" s="19">
        <v>404</v>
      </c>
      <c r="C26" s="16">
        <f t="shared" si="0"/>
        <v>7165</v>
      </c>
      <c r="D26" s="20">
        <v>0.73188405797101452</v>
      </c>
      <c r="E26" s="16"/>
      <c r="F26" s="16"/>
      <c r="G26" s="16">
        <f t="shared" ref="G26:H26" si="24">E26+G25</f>
        <v>5</v>
      </c>
      <c r="H26" s="16">
        <f t="shared" si="24"/>
        <v>0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x14ac:dyDescent="0.25">
      <c r="A27" s="18">
        <v>43947</v>
      </c>
      <c r="B27" s="19">
        <v>331</v>
      </c>
      <c r="C27" s="16">
        <f t="shared" si="0"/>
        <v>7496</v>
      </c>
      <c r="D27" s="20">
        <v>0.69978858350951378</v>
      </c>
      <c r="E27" s="16"/>
      <c r="F27" s="16"/>
      <c r="G27" s="16">
        <f t="shared" ref="G27:H27" si="25">E27+G26</f>
        <v>5</v>
      </c>
      <c r="H27" s="16">
        <f t="shared" si="25"/>
        <v>0</v>
      </c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x14ac:dyDescent="0.25">
      <c r="A28" s="18">
        <v>43948</v>
      </c>
      <c r="B28" s="19">
        <v>362</v>
      </c>
      <c r="C28" s="16">
        <f t="shared" si="0"/>
        <v>7858</v>
      </c>
      <c r="D28" s="20">
        <v>0.75103734439834025</v>
      </c>
      <c r="E28" s="16"/>
      <c r="F28" s="16"/>
      <c r="G28" s="16">
        <f t="shared" ref="G28:H28" si="26">E28+G27</f>
        <v>5</v>
      </c>
      <c r="H28" s="16">
        <f t="shared" si="26"/>
        <v>0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x14ac:dyDescent="0.25">
      <c r="A29" s="18">
        <v>43949</v>
      </c>
      <c r="B29" s="19">
        <v>442</v>
      </c>
      <c r="C29" s="16">
        <f t="shared" si="0"/>
        <v>8300</v>
      </c>
      <c r="D29" s="20">
        <v>0.80072463768115942</v>
      </c>
      <c r="E29" s="16"/>
      <c r="F29" s="16"/>
      <c r="G29" s="16">
        <f t="shared" ref="G29:H29" si="27">E29+G28</f>
        <v>5</v>
      </c>
      <c r="H29" s="16">
        <f t="shared" si="27"/>
        <v>0</v>
      </c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x14ac:dyDescent="0.25">
      <c r="A30" s="18">
        <v>43950</v>
      </c>
      <c r="B30" s="19">
        <v>250</v>
      </c>
      <c r="C30" s="16">
        <f t="shared" si="0"/>
        <v>8550</v>
      </c>
      <c r="D30" s="20">
        <v>0.32467532467532467</v>
      </c>
      <c r="E30" s="16"/>
      <c r="F30" s="16"/>
      <c r="G30" s="16">
        <f t="shared" ref="G30:H30" si="28">E30+G29</f>
        <v>5</v>
      </c>
      <c r="H30" s="16">
        <f t="shared" si="28"/>
        <v>0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x14ac:dyDescent="0.25">
      <c r="A31" s="18">
        <v>43951</v>
      </c>
      <c r="B31" s="19">
        <v>736</v>
      </c>
      <c r="C31" s="16">
        <f t="shared" si="0"/>
        <v>9286</v>
      </c>
      <c r="D31" s="20">
        <v>0.8288288288288288</v>
      </c>
      <c r="E31" s="16"/>
      <c r="F31" s="16"/>
      <c r="G31" s="16">
        <f t="shared" ref="G31:H31" si="29">E31+G30</f>
        <v>5</v>
      </c>
      <c r="H31" s="16">
        <f t="shared" si="29"/>
        <v>0</v>
      </c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x14ac:dyDescent="0.25">
      <c r="A32" s="18">
        <v>43952</v>
      </c>
      <c r="B32" s="19">
        <v>891</v>
      </c>
      <c r="C32" s="16">
        <f t="shared" si="0"/>
        <v>10177</v>
      </c>
      <c r="D32" s="20">
        <v>0.90456852791878173</v>
      </c>
      <c r="E32" s="16"/>
      <c r="F32" s="16"/>
      <c r="G32" s="16">
        <f t="shared" ref="G32:H32" si="30">E32+G31</f>
        <v>5</v>
      </c>
      <c r="H32" s="16">
        <f t="shared" si="30"/>
        <v>0</v>
      </c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x14ac:dyDescent="0.25">
      <c r="A33" s="18">
        <v>43953</v>
      </c>
      <c r="B33" s="19">
        <v>1145</v>
      </c>
      <c r="C33" s="16">
        <f t="shared" si="0"/>
        <v>11322</v>
      </c>
      <c r="D33" s="20">
        <v>0.8023826208829713</v>
      </c>
      <c r="E33" s="16"/>
      <c r="F33" s="16"/>
      <c r="G33" s="16">
        <f t="shared" ref="G33:H33" si="31">E33+G32</f>
        <v>5</v>
      </c>
      <c r="H33" s="16">
        <f t="shared" si="31"/>
        <v>0</v>
      </c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x14ac:dyDescent="0.25">
      <c r="A34" s="18">
        <v>43954</v>
      </c>
      <c r="B34" s="19">
        <v>995</v>
      </c>
      <c r="C34" s="16">
        <f t="shared" si="0"/>
        <v>12317</v>
      </c>
      <c r="D34" s="20">
        <v>0.81026058631921827</v>
      </c>
      <c r="E34" s="16"/>
      <c r="F34" s="16"/>
      <c r="G34" s="16">
        <f t="shared" ref="G34:H34" si="32">E34+G33</f>
        <v>5</v>
      </c>
      <c r="H34" s="16">
        <f t="shared" si="32"/>
        <v>0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x14ac:dyDescent="0.25">
      <c r="A35" s="18">
        <v>43955</v>
      </c>
      <c r="B35" s="19">
        <v>872</v>
      </c>
      <c r="C35" s="16">
        <f t="shared" si="0"/>
        <v>13189</v>
      </c>
      <c r="D35" s="20">
        <v>0.88979591836734695</v>
      </c>
      <c r="E35" s="16"/>
      <c r="F35" s="16"/>
      <c r="G35" s="16">
        <f t="shared" ref="G35:H35" si="33">E35+G34</f>
        <v>5</v>
      </c>
      <c r="H35" s="16">
        <f t="shared" si="33"/>
        <v>0</v>
      </c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x14ac:dyDescent="0.25">
      <c r="A36" s="18">
        <v>43956</v>
      </c>
      <c r="B36" s="19">
        <v>1179</v>
      </c>
      <c r="C36" s="16">
        <f t="shared" si="0"/>
        <v>14368</v>
      </c>
      <c r="D36" s="20">
        <v>0.8587035688273853</v>
      </c>
      <c r="E36" s="16"/>
      <c r="F36" s="16"/>
      <c r="G36" s="16">
        <f t="shared" ref="G36:H36" si="34">E36+G35</f>
        <v>5</v>
      </c>
      <c r="H36" s="16">
        <f t="shared" si="34"/>
        <v>0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x14ac:dyDescent="0.25">
      <c r="A37" s="18">
        <v>43957</v>
      </c>
      <c r="B37" s="19">
        <v>875</v>
      </c>
      <c r="C37" s="16">
        <f t="shared" si="0"/>
        <v>15243</v>
      </c>
      <c r="D37" s="20">
        <v>0.84786821705426352</v>
      </c>
      <c r="E37" s="16"/>
      <c r="F37" s="16"/>
      <c r="G37" s="16">
        <f t="shared" ref="G37:H37" si="35">E37+G36</f>
        <v>5</v>
      </c>
      <c r="H37" s="16">
        <f t="shared" si="35"/>
        <v>0</v>
      </c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x14ac:dyDescent="0.25">
      <c r="A38" s="18">
        <v>43958</v>
      </c>
      <c r="B38" s="19">
        <v>1246</v>
      </c>
      <c r="C38" s="16">
        <f t="shared" si="0"/>
        <v>16489</v>
      </c>
      <c r="D38" s="20">
        <v>0.81278538812785384</v>
      </c>
      <c r="E38" s="16"/>
      <c r="F38" s="16"/>
      <c r="G38" s="16">
        <f t="shared" ref="G38:H38" si="36">E38+G37</f>
        <v>5</v>
      </c>
      <c r="H38" s="16">
        <f t="shared" si="36"/>
        <v>0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x14ac:dyDescent="0.25">
      <c r="A39" s="18">
        <v>43959</v>
      </c>
      <c r="B39" s="19">
        <v>1151</v>
      </c>
      <c r="C39" s="16">
        <f t="shared" si="0"/>
        <v>17640</v>
      </c>
      <c r="D39" s="20">
        <v>0.82746225736879941</v>
      </c>
      <c r="E39" s="16"/>
      <c r="F39" s="16"/>
      <c r="G39" s="16">
        <f t="shared" ref="G39:H39" si="37">E39+G38</f>
        <v>5</v>
      </c>
      <c r="H39" s="16">
        <f t="shared" si="37"/>
        <v>0</v>
      </c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x14ac:dyDescent="0.25">
      <c r="A40" s="18">
        <v>43960</v>
      </c>
      <c r="B40" s="19">
        <v>978</v>
      </c>
      <c r="C40" s="16">
        <f t="shared" si="0"/>
        <v>18618</v>
      </c>
      <c r="D40" s="20">
        <v>0.78428227746591817</v>
      </c>
      <c r="E40" s="16"/>
      <c r="F40" s="16"/>
      <c r="G40" s="16">
        <f t="shared" ref="G40:H40" si="38">E40+G39</f>
        <v>5</v>
      </c>
      <c r="H40" s="16">
        <f t="shared" si="38"/>
        <v>0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x14ac:dyDescent="0.25">
      <c r="A41" s="18">
        <v>43961</v>
      </c>
      <c r="B41" s="19">
        <v>1396</v>
      </c>
      <c r="C41" s="16">
        <f t="shared" si="0"/>
        <v>20014</v>
      </c>
      <c r="D41" s="20">
        <v>0.84760170006071645</v>
      </c>
      <c r="E41" s="16"/>
      <c r="F41" s="16"/>
      <c r="G41" s="16">
        <f t="shared" ref="G41:H41" si="39">E41+G40</f>
        <v>5</v>
      </c>
      <c r="H41" s="16">
        <f t="shared" si="39"/>
        <v>0</v>
      </c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x14ac:dyDescent="0.25">
      <c r="A42" s="18">
        <v>43962</v>
      </c>
      <c r="B42" s="19">
        <v>964</v>
      </c>
      <c r="C42" s="16">
        <f t="shared" si="0"/>
        <v>20978</v>
      </c>
      <c r="D42" s="20">
        <v>0.80534670008354214</v>
      </c>
      <c r="E42" s="16"/>
      <c r="F42" s="16"/>
      <c r="G42" s="16">
        <f t="shared" ref="G42:H42" si="40">E42+G41</f>
        <v>5</v>
      </c>
      <c r="H42" s="16">
        <f t="shared" si="40"/>
        <v>0</v>
      </c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x14ac:dyDescent="0.25">
      <c r="A43" s="18">
        <v>43963</v>
      </c>
      <c r="B43" s="19">
        <v>1392</v>
      </c>
      <c r="C43" s="16">
        <f t="shared" si="0"/>
        <v>22370</v>
      </c>
      <c r="D43" s="20">
        <v>0.83956574185765986</v>
      </c>
      <c r="E43" s="16"/>
      <c r="F43" s="16"/>
      <c r="G43" s="16">
        <f t="shared" ref="G43:H43" si="41">E43+G42</f>
        <v>5</v>
      </c>
      <c r="H43" s="16">
        <f t="shared" si="41"/>
        <v>0</v>
      </c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x14ac:dyDescent="0.25">
      <c r="A44" s="18">
        <v>43964</v>
      </c>
      <c r="B44" s="19">
        <v>2256</v>
      </c>
      <c r="C44" s="16">
        <f t="shared" si="0"/>
        <v>24626</v>
      </c>
      <c r="D44" s="20">
        <v>0.84812030075187972</v>
      </c>
      <c r="E44" s="16"/>
      <c r="F44" s="16"/>
      <c r="G44" s="16">
        <f t="shared" ref="G44:H44" si="42">E44+G43</f>
        <v>5</v>
      </c>
      <c r="H44" s="16">
        <f t="shared" si="42"/>
        <v>0</v>
      </c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x14ac:dyDescent="0.25">
      <c r="A45" s="18">
        <v>43965</v>
      </c>
      <c r="B45" s="19">
        <v>2251</v>
      </c>
      <c r="C45" s="16">
        <f t="shared" si="0"/>
        <v>26877</v>
      </c>
      <c r="D45" s="20">
        <v>0.84655885671304998</v>
      </c>
      <c r="E45" s="16"/>
      <c r="F45" s="16"/>
      <c r="G45" s="16">
        <f t="shared" ref="G45:H45" si="43">E45+G44</f>
        <v>5</v>
      </c>
      <c r="H45" s="16">
        <f t="shared" si="43"/>
        <v>0</v>
      </c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x14ac:dyDescent="0.25">
      <c r="A46" s="18">
        <v>43966</v>
      </c>
      <c r="B46" s="19">
        <v>2060</v>
      </c>
      <c r="C46" s="16">
        <f t="shared" si="0"/>
        <v>28937</v>
      </c>
      <c r="D46" s="20">
        <v>0.82334132693844919</v>
      </c>
      <c r="E46" s="16"/>
      <c r="F46" s="16"/>
      <c r="G46" s="16">
        <f t="shared" ref="G46:H46" si="44">E46+G45</f>
        <v>5</v>
      </c>
      <c r="H46" s="16">
        <f t="shared" si="44"/>
        <v>0</v>
      </c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x14ac:dyDescent="0.25">
      <c r="A47" s="18">
        <v>43967</v>
      </c>
      <c r="B47" s="19">
        <v>1518</v>
      </c>
      <c r="C47" s="16">
        <f t="shared" si="0"/>
        <v>30455</v>
      </c>
      <c r="D47" s="20">
        <v>0.80487804878048785</v>
      </c>
      <c r="E47" s="16"/>
      <c r="F47" s="16"/>
      <c r="G47" s="16">
        <f t="shared" ref="G47:H47" si="45">E47+G46</f>
        <v>5</v>
      </c>
      <c r="H47" s="16">
        <f t="shared" si="45"/>
        <v>0</v>
      </c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x14ac:dyDescent="0.25">
      <c r="A48" s="18">
        <v>43968</v>
      </c>
      <c r="B48" s="19">
        <v>1890</v>
      </c>
      <c r="C48" s="16">
        <f t="shared" si="0"/>
        <v>32345</v>
      </c>
      <c r="D48" s="20">
        <v>0.8032299192520187</v>
      </c>
      <c r="E48" s="16"/>
      <c r="F48" s="16"/>
      <c r="G48" s="16">
        <f t="shared" ref="G48:H48" si="46">E48+G47</f>
        <v>5</v>
      </c>
      <c r="H48" s="16">
        <f t="shared" si="46"/>
        <v>0</v>
      </c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x14ac:dyDescent="0.25">
      <c r="A49" s="18">
        <v>43969</v>
      </c>
      <c r="B49" s="19">
        <v>1767</v>
      </c>
      <c r="C49" s="16">
        <f t="shared" si="0"/>
        <v>34112</v>
      </c>
      <c r="D49" s="20">
        <v>0.77568042142230031</v>
      </c>
      <c r="E49" s="16"/>
      <c r="F49" s="16"/>
      <c r="G49" s="16">
        <f t="shared" ref="G49:H49" si="47">E49+G48</f>
        <v>5</v>
      </c>
      <c r="H49" s="16">
        <f t="shared" si="47"/>
        <v>0</v>
      </c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x14ac:dyDescent="0.25">
      <c r="A50" s="18">
        <v>43970</v>
      </c>
      <c r="B50" s="19">
        <v>3140</v>
      </c>
      <c r="C50" s="16">
        <f t="shared" si="0"/>
        <v>37252</v>
      </c>
      <c r="D50" s="20">
        <v>0.89204545454545459</v>
      </c>
      <c r="E50" s="16"/>
      <c r="F50" s="16"/>
      <c r="G50" s="16">
        <f t="shared" ref="G50:H50" si="48">E50+G49</f>
        <v>5</v>
      </c>
      <c r="H50" s="16">
        <f t="shared" si="48"/>
        <v>0</v>
      </c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x14ac:dyDescent="0.25">
      <c r="A51" s="18">
        <v>43971</v>
      </c>
      <c r="B51" s="19">
        <v>3588</v>
      </c>
      <c r="C51" s="16">
        <f t="shared" si="0"/>
        <v>40840</v>
      </c>
      <c r="D51" s="20">
        <v>0.88855869242199104</v>
      </c>
      <c r="E51" s="16"/>
      <c r="F51" s="16"/>
      <c r="G51" s="16">
        <f t="shared" ref="G51:H51" si="49">E51+G50</f>
        <v>5</v>
      </c>
      <c r="H51" s="16">
        <f t="shared" si="49"/>
        <v>0</v>
      </c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x14ac:dyDescent="0.25">
      <c r="A52" s="18">
        <v>43972</v>
      </c>
      <c r="B52" s="19">
        <v>3462</v>
      </c>
      <c r="C52" s="16">
        <f t="shared" si="0"/>
        <v>44302</v>
      </c>
      <c r="D52" s="20">
        <v>0.8733602421796165</v>
      </c>
      <c r="E52" s="16"/>
      <c r="F52" s="16"/>
      <c r="G52" s="16">
        <f t="shared" ref="G52:H52" si="50">E52+G51</f>
        <v>5</v>
      </c>
      <c r="H52" s="16">
        <f t="shared" si="50"/>
        <v>0</v>
      </c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x14ac:dyDescent="0.25">
      <c r="A53" s="18">
        <v>43973</v>
      </c>
      <c r="B53" s="19">
        <v>3709</v>
      </c>
      <c r="C53" s="16">
        <f t="shared" si="0"/>
        <v>48011</v>
      </c>
      <c r="D53" s="20">
        <v>0.86739943872778302</v>
      </c>
      <c r="E53" s="16"/>
      <c r="F53" s="16"/>
      <c r="G53" s="16">
        <f t="shared" ref="G53:H53" si="51">E53+G52</f>
        <v>5</v>
      </c>
      <c r="H53" s="16">
        <f t="shared" si="51"/>
        <v>0</v>
      </c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x14ac:dyDescent="0.25">
      <c r="A54" s="18">
        <v>43974</v>
      </c>
      <c r="B54" s="19">
        <v>3049</v>
      </c>
      <c r="C54" s="16">
        <f t="shared" si="0"/>
        <v>51060</v>
      </c>
      <c r="D54" s="20">
        <v>0.86227375565610864</v>
      </c>
      <c r="E54" s="16"/>
      <c r="F54" s="16"/>
      <c r="G54" s="16">
        <f t="shared" ref="G54:H54" si="52">E54+G53</f>
        <v>5</v>
      </c>
      <c r="H54" s="16">
        <f t="shared" si="52"/>
        <v>0</v>
      </c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x14ac:dyDescent="0.25">
      <c r="A55" s="18">
        <v>43975</v>
      </c>
      <c r="B55" s="19">
        <v>3145</v>
      </c>
      <c r="C55" s="16">
        <f t="shared" si="0"/>
        <v>54205</v>
      </c>
      <c r="D55" s="20">
        <v>0.84793744944729033</v>
      </c>
      <c r="E55" s="16"/>
      <c r="F55" s="16"/>
      <c r="G55" s="16">
        <f t="shared" ref="G55:H55" si="53">E55+G54</f>
        <v>5</v>
      </c>
      <c r="H55" s="16">
        <f t="shared" si="53"/>
        <v>0</v>
      </c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x14ac:dyDescent="0.25">
      <c r="A56" s="18">
        <v>43976</v>
      </c>
      <c r="B56" s="19">
        <v>4386</v>
      </c>
      <c r="C56" s="16">
        <f t="shared" si="0"/>
        <v>58591</v>
      </c>
      <c r="D56" s="20">
        <v>0.89601634320735446</v>
      </c>
      <c r="E56" s="16"/>
      <c r="F56" s="16"/>
      <c r="G56" s="16">
        <f t="shared" ref="G56:H56" si="54">E56+G55</f>
        <v>5</v>
      </c>
      <c r="H56" s="16">
        <f t="shared" si="54"/>
        <v>0</v>
      </c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x14ac:dyDescent="0.25">
      <c r="A57" s="18">
        <v>43977</v>
      </c>
      <c r="B57" s="19">
        <v>3355</v>
      </c>
      <c r="C57" s="16">
        <f t="shared" si="0"/>
        <v>61946</v>
      </c>
      <c r="D57" s="20">
        <v>0.84636730575176589</v>
      </c>
      <c r="E57" s="16"/>
      <c r="F57" s="16"/>
      <c r="G57" s="16">
        <f t="shared" ref="G57:H57" si="55">E57+G56</f>
        <v>5</v>
      </c>
      <c r="H57" s="16">
        <f t="shared" si="55"/>
        <v>0</v>
      </c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x14ac:dyDescent="0.25">
      <c r="A58" s="18">
        <v>43978</v>
      </c>
      <c r="B58" s="19">
        <v>3726</v>
      </c>
      <c r="C58" s="16">
        <f t="shared" si="0"/>
        <v>65672</v>
      </c>
      <c r="D58" s="20">
        <v>0.86090573012938998</v>
      </c>
      <c r="E58" s="16"/>
      <c r="F58" s="16"/>
      <c r="G58" s="16">
        <f t="shared" ref="G58:H58" si="56">E58+G57</f>
        <v>5</v>
      </c>
      <c r="H58" s="16">
        <f t="shared" si="56"/>
        <v>0</v>
      </c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x14ac:dyDescent="0.25">
      <c r="A59" s="18">
        <v>43979</v>
      </c>
      <c r="B59" s="19">
        <v>3904</v>
      </c>
      <c r="C59" s="16">
        <f t="shared" si="0"/>
        <v>69576</v>
      </c>
      <c r="D59" s="20">
        <v>0.83884830253545339</v>
      </c>
      <c r="E59" s="16"/>
      <c r="F59" s="16"/>
      <c r="G59" s="16">
        <f t="shared" ref="G59:H59" si="57">E59+G58</f>
        <v>5</v>
      </c>
      <c r="H59" s="16">
        <f t="shared" si="57"/>
        <v>0</v>
      </c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x14ac:dyDescent="0.25">
      <c r="A60" s="18">
        <v>43980</v>
      </c>
      <c r="B60" s="19">
        <v>2995</v>
      </c>
      <c r="C60" s="16">
        <f t="shared" si="0"/>
        <v>72571</v>
      </c>
      <c r="D60" s="20">
        <v>0.81055480378890388</v>
      </c>
      <c r="E60" s="16"/>
      <c r="F60" s="16"/>
      <c r="G60" s="16">
        <f t="shared" ref="G60:H60" si="58">E60+G59</f>
        <v>5</v>
      </c>
      <c r="H60" s="16">
        <f t="shared" si="58"/>
        <v>0</v>
      </c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x14ac:dyDescent="0.25">
      <c r="A61" s="18">
        <v>43981</v>
      </c>
      <c r="B61" s="19">
        <v>3341</v>
      </c>
      <c r="C61" s="16">
        <f t="shared" si="0"/>
        <v>75912</v>
      </c>
      <c r="D61" s="20">
        <v>0.79170616113744074</v>
      </c>
      <c r="E61" s="16"/>
      <c r="F61" s="16"/>
      <c r="G61" s="16">
        <f t="shared" ref="G61:H61" si="59">E61+G60</f>
        <v>5</v>
      </c>
      <c r="H61" s="16">
        <f t="shared" si="59"/>
        <v>0</v>
      </c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x14ac:dyDescent="0.25">
      <c r="A62" s="18">
        <v>43982</v>
      </c>
      <c r="B62" s="19">
        <v>4253</v>
      </c>
      <c r="C62" s="16">
        <f t="shared" si="0"/>
        <v>80165</v>
      </c>
      <c r="D62" s="20">
        <v>0.88053830227743268</v>
      </c>
      <c r="E62" s="16"/>
      <c r="F62" s="16"/>
      <c r="G62" s="16">
        <f t="shared" ref="G62:H62" si="60">E62+G61</f>
        <v>5</v>
      </c>
      <c r="H62" s="16">
        <f t="shared" si="60"/>
        <v>0</v>
      </c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x14ac:dyDescent="0.25">
      <c r="A63" s="18">
        <v>43983</v>
      </c>
      <c r="B63" s="19">
        <v>4735</v>
      </c>
      <c r="C63" s="16">
        <f t="shared" si="0"/>
        <v>84900</v>
      </c>
      <c r="D63" s="20">
        <v>0.86547249131785775</v>
      </c>
      <c r="E63" s="16"/>
      <c r="F63" s="16"/>
      <c r="G63" s="16">
        <f t="shared" ref="G63:H63" si="61">E63+G62</f>
        <v>5</v>
      </c>
      <c r="H63" s="16">
        <f t="shared" si="61"/>
        <v>0</v>
      </c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x14ac:dyDescent="0.25">
      <c r="A64" s="18">
        <v>43984</v>
      </c>
      <c r="B64" s="19">
        <v>2955</v>
      </c>
      <c r="C64" s="16">
        <f t="shared" si="0"/>
        <v>87855</v>
      </c>
      <c r="D64" s="20">
        <v>0.83782251204990077</v>
      </c>
      <c r="E64" s="16"/>
      <c r="F64" s="16"/>
      <c r="G64" s="16">
        <f t="shared" ref="G64:H64" si="62">E64+G63</f>
        <v>5</v>
      </c>
      <c r="H64" s="16">
        <f t="shared" si="62"/>
        <v>0</v>
      </c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x14ac:dyDescent="0.25">
      <c r="A65" s="18">
        <v>43985</v>
      </c>
      <c r="B65" s="19">
        <v>3997</v>
      </c>
      <c r="C65" s="16">
        <f t="shared" si="0"/>
        <v>91852</v>
      </c>
      <c r="D65" s="20">
        <v>0.80878186968838528</v>
      </c>
      <c r="E65" s="16"/>
      <c r="F65" s="16"/>
      <c r="G65" s="16">
        <f t="shared" ref="G65:H65" si="63">E65+G64</f>
        <v>5</v>
      </c>
      <c r="H65" s="16">
        <f t="shared" si="63"/>
        <v>0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x14ac:dyDescent="0.25">
      <c r="A66" s="18">
        <v>43986</v>
      </c>
      <c r="B66" s="19">
        <v>3699</v>
      </c>
      <c r="C66" s="16">
        <f t="shared" si="0"/>
        <v>95551</v>
      </c>
      <c r="D66" s="20">
        <v>0.79309605488850776</v>
      </c>
      <c r="E66" s="16"/>
      <c r="F66" s="16"/>
      <c r="G66" s="16">
        <f t="shared" ref="G66:H66" si="64">E66+G65</f>
        <v>5</v>
      </c>
      <c r="H66" s="16">
        <f t="shared" si="64"/>
        <v>0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x14ac:dyDescent="0.25">
      <c r="A67" s="18">
        <v>43987</v>
      </c>
      <c r="B67" s="19">
        <v>3176</v>
      </c>
      <c r="C67" s="16">
        <f t="shared" si="0"/>
        <v>98727</v>
      </c>
      <c r="D67" s="20">
        <v>0.75493225576420253</v>
      </c>
      <c r="E67" s="16"/>
      <c r="F67" s="16"/>
      <c r="G67" s="16">
        <f t="shared" ref="G67:H67" si="65">E67+G66</f>
        <v>5</v>
      </c>
      <c r="H67" s="16">
        <f t="shared" si="65"/>
        <v>0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x14ac:dyDescent="0.25">
      <c r="A68" s="18">
        <v>43988</v>
      </c>
      <c r="B68" s="19">
        <v>4128</v>
      </c>
      <c r="C68" s="16">
        <f t="shared" si="0"/>
        <v>102855</v>
      </c>
      <c r="D68" s="20">
        <v>0.78688524590163933</v>
      </c>
      <c r="E68" s="16"/>
      <c r="F68" s="16"/>
      <c r="G68" s="16">
        <f t="shared" ref="G68:H68" si="66">E68+G67</f>
        <v>5</v>
      </c>
      <c r="H68" s="16">
        <f t="shared" si="66"/>
        <v>0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x14ac:dyDescent="0.25">
      <c r="A69" s="18">
        <v>43989</v>
      </c>
      <c r="B69" s="19">
        <v>5268</v>
      </c>
      <c r="C69" s="16">
        <f t="shared" si="0"/>
        <v>108123</v>
      </c>
      <c r="D69" s="20">
        <v>0.8224824355971897</v>
      </c>
      <c r="E69" s="16"/>
      <c r="F69" s="16"/>
      <c r="G69" s="16">
        <f t="shared" ref="G69:H69" si="67">E69+G68</f>
        <v>5</v>
      </c>
      <c r="H69" s="16">
        <f t="shared" si="67"/>
        <v>0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x14ac:dyDescent="0.25">
      <c r="A70" s="18">
        <v>43990</v>
      </c>
      <c r="B70" s="19">
        <v>3674</v>
      </c>
      <c r="C70" s="16">
        <f t="shared" si="0"/>
        <v>111797</v>
      </c>
      <c r="D70" s="20">
        <v>0.78236797274275982</v>
      </c>
      <c r="E70" s="16"/>
      <c r="F70" s="16"/>
      <c r="G70" s="16">
        <f t="shared" ref="G70:H70" si="68">E70+G69</f>
        <v>5</v>
      </c>
      <c r="H70" s="16">
        <f t="shared" si="68"/>
        <v>0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x14ac:dyDescent="0.25">
      <c r="A71" s="18">
        <v>43991</v>
      </c>
      <c r="B71" s="19">
        <v>2990</v>
      </c>
      <c r="C71" s="16">
        <f t="shared" si="0"/>
        <v>114787</v>
      </c>
      <c r="D71" s="20">
        <v>0.76411960132890366</v>
      </c>
      <c r="E71" s="16"/>
      <c r="F71" s="16"/>
      <c r="G71" s="16">
        <f t="shared" ref="G71:H71" si="69">E71+G70</f>
        <v>5</v>
      </c>
      <c r="H71" s="16">
        <f t="shared" si="69"/>
        <v>0</v>
      </c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x14ac:dyDescent="0.25">
      <c r="A72" s="18">
        <v>43992</v>
      </c>
      <c r="B72" s="19">
        <v>4620</v>
      </c>
      <c r="C72" s="16">
        <f t="shared" si="0"/>
        <v>119407</v>
      </c>
      <c r="D72" s="20">
        <v>0.80529893672651209</v>
      </c>
      <c r="E72" s="16"/>
      <c r="F72" s="16"/>
      <c r="G72" s="16">
        <f t="shared" ref="G72:H72" si="70">E72+G71</f>
        <v>5</v>
      </c>
      <c r="H72" s="16">
        <f t="shared" si="70"/>
        <v>0</v>
      </c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x14ac:dyDescent="0.25">
      <c r="A73" s="18">
        <v>43993</v>
      </c>
      <c r="B73" s="19">
        <v>4389</v>
      </c>
      <c r="C73" s="16">
        <f t="shared" si="0"/>
        <v>123796</v>
      </c>
      <c r="D73" s="20">
        <v>0.78431022158684771</v>
      </c>
      <c r="E73" s="16"/>
      <c r="F73" s="16"/>
      <c r="G73" s="16">
        <f t="shared" ref="G73:H73" si="71">E73+G72</f>
        <v>5</v>
      </c>
      <c r="H73" s="16">
        <f t="shared" si="71"/>
        <v>0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x14ac:dyDescent="0.25">
      <c r="A74" s="18">
        <v>43994</v>
      </c>
      <c r="B74" s="19">
        <v>5559</v>
      </c>
      <c r="C74" s="16">
        <f t="shared" si="0"/>
        <v>129355</v>
      </c>
      <c r="D74" s="20">
        <v>0.82306781166716025</v>
      </c>
      <c r="E74" s="16"/>
      <c r="F74" s="16"/>
      <c r="G74" s="16">
        <f t="shared" ref="G74:H74" si="72">E74+G73</f>
        <v>5</v>
      </c>
      <c r="H74" s="16">
        <f t="shared" si="72"/>
        <v>0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x14ac:dyDescent="0.25">
      <c r="A75" s="18">
        <v>43995</v>
      </c>
      <c r="B75" s="19">
        <v>5057</v>
      </c>
      <c r="C75" s="16">
        <f t="shared" si="0"/>
        <v>134412</v>
      </c>
      <c r="D75" s="20">
        <v>0.77692425871869719</v>
      </c>
      <c r="E75" s="16"/>
      <c r="F75" s="16"/>
      <c r="G75" s="16">
        <f t="shared" ref="G75:H75" si="73">E75+G74</f>
        <v>5</v>
      </c>
      <c r="H75" s="16">
        <f t="shared" si="73"/>
        <v>0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x14ac:dyDescent="0.25">
      <c r="A76" s="18">
        <v>43996</v>
      </c>
      <c r="B76" s="19">
        <v>5647</v>
      </c>
      <c r="C76" s="16">
        <f t="shared" si="0"/>
        <v>140059</v>
      </c>
      <c r="D76" s="20">
        <v>0.81392332084174113</v>
      </c>
      <c r="E76" s="16"/>
      <c r="F76" s="16"/>
      <c r="G76" s="16">
        <f t="shared" ref="G76:H76" si="74">E76+G75</f>
        <v>5</v>
      </c>
      <c r="H76" s="16">
        <f t="shared" si="74"/>
        <v>0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x14ac:dyDescent="0.25">
      <c r="A77" s="18">
        <v>43997</v>
      </c>
      <c r="B77" s="19">
        <v>3882</v>
      </c>
      <c r="C77" s="16">
        <f t="shared" si="0"/>
        <v>143941</v>
      </c>
      <c r="D77" s="20">
        <v>0.75481236632315774</v>
      </c>
      <c r="E77" s="16"/>
      <c r="F77" s="16"/>
      <c r="G77" s="16">
        <f t="shared" ref="G77:H77" si="75">E77+G76</f>
        <v>5</v>
      </c>
      <c r="H77" s="16">
        <f t="shared" si="75"/>
        <v>0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x14ac:dyDescent="0.25">
      <c r="A78" s="18">
        <v>43998</v>
      </c>
      <c r="B78" s="19">
        <v>4022</v>
      </c>
      <c r="C78" s="16">
        <f t="shared" si="0"/>
        <v>147963</v>
      </c>
      <c r="D78" s="20">
        <v>0.80231398364252937</v>
      </c>
      <c r="E78" s="16"/>
      <c r="F78" s="16"/>
      <c r="G78" s="16">
        <f t="shared" ref="G78:H78" si="76">E78+G77</f>
        <v>5</v>
      </c>
      <c r="H78" s="16">
        <f t="shared" si="76"/>
        <v>0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x14ac:dyDescent="0.25">
      <c r="A79" s="18">
        <v>43999</v>
      </c>
      <c r="B79" s="19">
        <v>3539</v>
      </c>
      <c r="C79" s="16">
        <f t="shared" si="0"/>
        <v>151502</v>
      </c>
      <c r="D79" s="20">
        <v>0.74395627496321215</v>
      </c>
      <c r="E79" s="16"/>
      <c r="F79" s="16"/>
      <c r="G79" s="16">
        <f t="shared" ref="G79:H79" si="77">E79+G78</f>
        <v>5</v>
      </c>
      <c r="H79" s="16">
        <f t="shared" si="77"/>
        <v>0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x14ac:dyDescent="0.25">
      <c r="A80" s="18">
        <v>44000</v>
      </c>
      <c r="B80" s="19">
        <v>3021</v>
      </c>
      <c r="C80" s="16">
        <f t="shared" si="0"/>
        <v>154523</v>
      </c>
      <c r="D80" s="20">
        <v>0.67508379888268155</v>
      </c>
      <c r="E80" s="16"/>
      <c r="F80" s="16"/>
      <c r="G80" s="16">
        <f t="shared" ref="G80:H80" si="78">E80+G79</f>
        <v>5</v>
      </c>
      <c r="H80" s="16">
        <f t="shared" si="78"/>
        <v>0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x14ac:dyDescent="0.25">
      <c r="A81" s="18">
        <v>44001</v>
      </c>
      <c r="B81" s="19">
        <v>4421</v>
      </c>
      <c r="C81" s="16">
        <f t="shared" si="0"/>
        <v>158944</v>
      </c>
      <c r="D81" s="20">
        <v>0.70286168521462644</v>
      </c>
      <c r="E81" s="16"/>
      <c r="F81" s="16"/>
      <c r="G81" s="16">
        <f t="shared" ref="G81:H81" si="79">E81+G80</f>
        <v>5</v>
      </c>
      <c r="H81" s="16">
        <f t="shared" si="79"/>
        <v>0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x14ac:dyDescent="0.25">
      <c r="A82" s="18">
        <v>44002</v>
      </c>
      <c r="B82" s="19">
        <v>3603</v>
      </c>
      <c r="C82" s="16">
        <f t="shared" si="0"/>
        <v>162547</v>
      </c>
      <c r="D82" s="20">
        <v>0.67282913165266112</v>
      </c>
      <c r="E82" s="16"/>
      <c r="F82" s="16"/>
      <c r="G82" s="16">
        <f t="shared" ref="G82:H82" si="80">E82+G81</f>
        <v>5</v>
      </c>
      <c r="H82" s="16">
        <f t="shared" si="80"/>
        <v>0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x14ac:dyDescent="0.25">
      <c r="A83" s="18">
        <v>44003</v>
      </c>
      <c r="B83" s="19">
        <v>3789</v>
      </c>
      <c r="C83" s="16">
        <f t="shared" si="0"/>
        <v>166336</v>
      </c>
      <c r="D83" s="20">
        <v>0.6757624398073836</v>
      </c>
      <c r="E83" s="16"/>
      <c r="F83" s="16"/>
      <c r="G83" s="16">
        <f t="shared" ref="G83:H83" si="81">E83+G82</f>
        <v>5</v>
      </c>
      <c r="H83" s="16">
        <f t="shared" si="81"/>
        <v>0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x14ac:dyDescent="0.25">
      <c r="A84" s="18">
        <v>44004</v>
      </c>
      <c r="B84" s="19">
        <v>3026</v>
      </c>
      <c r="C84" s="16">
        <f t="shared" si="0"/>
        <v>169362</v>
      </c>
      <c r="D84" s="20">
        <v>0.65668402777777779</v>
      </c>
      <c r="E84" s="16"/>
      <c r="F84" s="16"/>
      <c r="G84" s="16">
        <f t="shared" ref="G84:H84" si="82">E84+G83</f>
        <v>5</v>
      </c>
      <c r="H84" s="16">
        <f t="shared" si="82"/>
        <v>0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x14ac:dyDescent="0.25">
      <c r="A85" s="18">
        <v>44005</v>
      </c>
      <c r="B85" s="19">
        <v>2469</v>
      </c>
      <c r="C85" s="16">
        <f t="shared" si="0"/>
        <v>171831</v>
      </c>
      <c r="D85" s="20">
        <v>0.64905362776025233</v>
      </c>
      <c r="E85" s="16"/>
      <c r="F85" s="16"/>
      <c r="G85" s="16">
        <f t="shared" ref="G85:H85" si="83">E85+G84</f>
        <v>5</v>
      </c>
      <c r="H85" s="16">
        <f t="shared" si="83"/>
        <v>0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x14ac:dyDescent="0.25">
      <c r="A86" s="18">
        <v>44006</v>
      </c>
      <c r="B86" s="19">
        <v>2350</v>
      </c>
      <c r="C86" s="16">
        <f t="shared" si="0"/>
        <v>174181</v>
      </c>
      <c r="D86" s="20">
        <v>0.64401205809810902</v>
      </c>
      <c r="E86" s="16"/>
      <c r="F86" s="16"/>
      <c r="G86" s="16">
        <f t="shared" ref="G86:H86" si="84">E86+G85</f>
        <v>5</v>
      </c>
      <c r="H86" s="16">
        <f t="shared" si="84"/>
        <v>0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x14ac:dyDescent="0.25">
      <c r="A87" s="18">
        <v>44007</v>
      </c>
      <c r="B87" s="19">
        <v>3035</v>
      </c>
      <c r="C87" s="16">
        <f t="shared" si="0"/>
        <v>177216</v>
      </c>
      <c r="D87" s="20">
        <v>0.6529690189328744</v>
      </c>
      <c r="E87" s="16"/>
      <c r="F87" s="16"/>
      <c r="G87" s="16">
        <f t="shared" ref="G87:H87" si="85">E87+G86</f>
        <v>5</v>
      </c>
      <c r="H87" s="16">
        <f t="shared" si="85"/>
        <v>0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x14ac:dyDescent="0.25">
      <c r="A88" s="18">
        <v>44008</v>
      </c>
      <c r="B88" s="19">
        <v>2616</v>
      </c>
      <c r="C88" s="16">
        <f t="shared" si="0"/>
        <v>179832</v>
      </c>
      <c r="D88" s="20">
        <v>0.60893854748603349</v>
      </c>
      <c r="E88" s="16"/>
      <c r="F88" s="16"/>
      <c r="G88" s="16">
        <f t="shared" ref="G88:H88" si="86">E88+G87</f>
        <v>5</v>
      </c>
      <c r="H88" s="16">
        <f t="shared" si="86"/>
        <v>0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x14ac:dyDescent="0.25">
      <c r="A89" s="18">
        <v>44009</v>
      </c>
      <c r="B89" s="19">
        <v>2957</v>
      </c>
      <c r="C89" s="16">
        <f t="shared" si="0"/>
        <v>182789</v>
      </c>
      <c r="D89" s="20">
        <v>0.67113027689514304</v>
      </c>
      <c r="E89" s="16"/>
      <c r="F89" s="16"/>
      <c r="G89" s="16">
        <f t="shared" ref="G89:H89" si="87">E89+G88</f>
        <v>5</v>
      </c>
      <c r="H89" s="16">
        <f t="shared" si="87"/>
        <v>0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x14ac:dyDescent="0.25">
      <c r="A90" s="18">
        <v>44010</v>
      </c>
      <c r="B90" s="19">
        <v>2569</v>
      </c>
      <c r="C90" s="16">
        <f t="shared" si="0"/>
        <v>185358</v>
      </c>
      <c r="D90" s="20">
        <v>0.60934535104364329</v>
      </c>
      <c r="E90" s="16"/>
      <c r="F90" s="16"/>
      <c r="G90" s="16">
        <f t="shared" ref="G90:H90" si="88">E90+G89</f>
        <v>5</v>
      </c>
      <c r="H90" s="16">
        <f t="shared" si="88"/>
        <v>0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x14ac:dyDescent="0.25">
      <c r="A91" s="18">
        <v>44011</v>
      </c>
      <c r="B91" s="19">
        <v>2508</v>
      </c>
      <c r="C91" s="16">
        <f t="shared" si="0"/>
        <v>187866</v>
      </c>
      <c r="D91" s="20">
        <v>0.62434652725914863</v>
      </c>
      <c r="E91" s="16"/>
      <c r="F91" s="16"/>
      <c r="G91" s="16">
        <f t="shared" ref="G91:H91" si="89">E91+G90</f>
        <v>5</v>
      </c>
      <c r="H91" s="16">
        <f t="shared" si="89"/>
        <v>0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x14ac:dyDescent="0.25">
      <c r="A92" s="18">
        <v>44012</v>
      </c>
      <c r="B92" s="19">
        <v>2255</v>
      </c>
      <c r="C92" s="16">
        <f t="shared" si="0"/>
        <v>190121</v>
      </c>
      <c r="D92" s="20">
        <v>0.66440777843252796</v>
      </c>
      <c r="E92" s="16"/>
      <c r="F92" s="16"/>
      <c r="G92" s="16">
        <f t="shared" ref="G92:H92" si="90">E92+G91</f>
        <v>5</v>
      </c>
      <c r="H92" s="16">
        <f t="shared" si="90"/>
        <v>0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x14ac:dyDescent="0.25">
      <c r="A93" s="18">
        <v>44013</v>
      </c>
      <c r="B93" s="19">
        <v>1316</v>
      </c>
      <c r="C93" s="16">
        <f t="shared" si="0"/>
        <v>191437</v>
      </c>
      <c r="D93" s="20">
        <v>0.49660377358490565</v>
      </c>
      <c r="E93" s="16"/>
      <c r="F93" s="16"/>
      <c r="G93" s="16">
        <f t="shared" ref="G93:H93" si="91">E93+G92</f>
        <v>5</v>
      </c>
      <c r="H93" s="16">
        <f t="shared" si="91"/>
        <v>0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x14ac:dyDescent="0.25">
      <c r="A94" s="18">
        <v>44014</v>
      </c>
      <c r="B94" s="19">
        <v>1353</v>
      </c>
      <c r="C94" s="16">
        <f t="shared" si="0"/>
        <v>192790</v>
      </c>
      <c r="D94" s="20">
        <v>0.54163330664531628</v>
      </c>
      <c r="E94" s="16"/>
      <c r="F94" s="16"/>
      <c r="G94" s="16">
        <f t="shared" ref="G94:H94" si="92">E94+G93</f>
        <v>5</v>
      </c>
      <c r="H94" s="16">
        <f t="shared" si="92"/>
        <v>0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x14ac:dyDescent="0.25">
      <c r="A95" s="18">
        <v>44015</v>
      </c>
      <c r="B95" s="19">
        <v>2072</v>
      </c>
      <c r="C95" s="16">
        <f t="shared" si="0"/>
        <v>194862</v>
      </c>
      <c r="D95" s="20">
        <v>0.58399098083427281</v>
      </c>
      <c r="E95" s="16"/>
      <c r="F95" s="16"/>
      <c r="G95" s="16">
        <f t="shared" ref="G95:H95" si="93">E95+G94</f>
        <v>5</v>
      </c>
      <c r="H95" s="16">
        <f t="shared" si="93"/>
        <v>0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x14ac:dyDescent="0.25">
      <c r="A96" s="18">
        <v>44016</v>
      </c>
      <c r="B96" s="19">
        <v>2236</v>
      </c>
      <c r="C96" s="16">
        <f t="shared" si="0"/>
        <v>197098</v>
      </c>
      <c r="D96" s="20">
        <v>0.59499733901011176</v>
      </c>
      <c r="E96" s="16"/>
      <c r="F96" s="16"/>
      <c r="G96" s="16">
        <f t="shared" ref="G96:H96" si="94">E96+G95</f>
        <v>5</v>
      </c>
      <c r="H96" s="16">
        <f t="shared" si="94"/>
        <v>0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x14ac:dyDescent="0.25">
      <c r="A97" s="18">
        <v>44017</v>
      </c>
      <c r="B97" s="19">
        <v>2080</v>
      </c>
      <c r="C97" s="16">
        <f t="shared" si="0"/>
        <v>199178</v>
      </c>
      <c r="D97" s="20">
        <v>0.56445047489823608</v>
      </c>
      <c r="E97" s="16"/>
      <c r="F97" s="16"/>
      <c r="G97" s="16">
        <f t="shared" ref="G97:H97" si="95">E97+G96</f>
        <v>5</v>
      </c>
      <c r="H97" s="16">
        <f t="shared" si="95"/>
        <v>0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x14ac:dyDescent="0.25">
      <c r="A98" s="18">
        <v>44018</v>
      </c>
      <c r="B98" s="19">
        <v>1648</v>
      </c>
      <c r="C98" s="16">
        <f t="shared" si="0"/>
        <v>200826</v>
      </c>
      <c r="D98" s="20">
        <v>0.54479338842975211</v>
      </c>
      <c r="E98" s="16"/>
      <c r="F98" s="16"/>
      <c r="G98" s="16">
        <f t="shared" ref="G98:H98" si="96">E98+G97</f>
        <v>5</v>
      </c>
      <c r="H98" s="16">
        <f t="shared" si="96"/>
        <v>0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x14ac:dyDescent="0.25">
      <c r="A99" s="18">
        <v>44019</v>
      </c>
      <c r="B99" s="19">
        <v>1315</v>
      </c>
      <c r="C99" s="16">
        <f t="shared" si="0"/>
        <v>202141</v>
      </c>
      <c r="D99" s="20">
        <v>0.53411860276198209</v>
      </c>
      <c r="E99" s="16"/>
      <c r="F99" s="16"/>
      <c r="G99" s="16">
        <f t="shared" ref="G99:H99" si="97">E99+G98</f>
        <v>5</v>
      </c>
      <c r="H99" s="16">
        <f t="shared" si="97"/>
        <v>0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x14ac:dyDescent="0.25">
      <c r="A100" s="18">
        <v>44020</v>
      </c>
      <c r="B100" s="19">
        <v>987</v>
      </c>
      <c r="C100" s="16">
        <f t="shared" si="0"/>
        <v>203128</v>
      </c>
      <c r="D100" s="20">
        <v>0.47819767441860467</v>
      </c>
      <c r="E100" s="16"/>
      <c r="F100" s="16"/>
      <c r="G100" s="16">
        <f t="shared" ref="G100:H100" si="98">E100+G99</f>
        <v>5</v>
      </c>
      <c r="H100" s="16">
        <f t="shared" si="98"/>
        <v>0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x14ac:dyDescent="0.25">
      <c r="A101" s="18">
        <v>44021</v>
      </c>
      <c r="B101" s="19">
        <v>1687</v>
      </c>
      <c r="C101" s="16">
        <f t="shared" si="0"/>
        <v>204815</v>
      </c>
      <c r="D101" s="20">
        <v>0.53846153846153844</v>
      </c>
      <c r="E101" s="16"/>
      <c r="F101" s="16"/>
      <c r="G101" s="16">
        <f t="shared" ref="G101:H101" si="99">E101+G100</f>
        <v>5</v>
      </c>
      <c r="H101" s="16">
        <f t="shared" si="99"/>
        <v>0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x14ac:dyDescent="0.25">
      <c r="A102" s="18">
        <v>44022</v>
      </c>
      <c r="B102" s="19">
        <v>1525</v>
      </c>
      <c r="C102" s="16">
        <f t="shared" si="0"/>
        <v>206340</v>
      </c>
      <c r="D102" s="20">
        <v>0.49869195552648787</v>
      </c>
      <c r="E102" s="16"/>
      <c r="F102" s="16"/>
      <c r="G102" s="16">
        <f t="shared" ref="G102:H102" si="100">E102+G101</f>
        <v>5</v>
      </c>
      <c r="H102" s="16">
        <f t="shared" si="100"/>
        <v>0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x14ac:dyDescent="0.25">
      <c r="A103" s="18">
        <v>44023</v>
      </c>
      <c r="B103" s="19">
        <v>1329</v>
      </c>
      <c r="C103" s="16">
        <f t="shared" si="0"/>
        <v>207669</v>
      </c>
      <c r="D103" s="20">
        <v>0.48239564428312159</v>
      </c>
      <c r="E103" s="16"/>
      <c r="F103" s="16"/>
      <c r="G103" s="16">
        <f t="shared" ref="G103:H103" si="101">E103+G102</f>
        <v>5</v>
      </c>
      <c r="H103" s="16">
        <f t="shared" si="101"/>
        <v>0</v>
      </c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x14ac:dyDescent="0.25">
      <c r="A104" s="18">
        <v>44024</v>
      </c>
      <c r="B104" s="19">
        <v>1661</v>
      </c>
      <c r="C104" s="16">
        <f t="shared" si="0"/>
        <v>209330</v>
      </c>
      <c r="D104" s="20">
        <v>0.55146082337317393</v>
      </c>
      <c r="E104" s="16"/>
      <c r="F104" s="16"/>
      <c r="G104" s="16">
        <f t="shared" ref="G104:H104" si="102">E104+G103</f>
        <v>5</v>
      </c>
      <c r="H104" s="16">
        <f t="shared" si="102"/>
        <v>0</v>
      </c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x14ac:dyDescent="0.25">
      <c r="A105" s="18">
        <v>44025</v>
      </c>
      <c r="B105" s="19">
        <v>1431</v>
      </c>
      <c r="C105" s="16">
        <f t="shared" si="0"/>
        <v>210761</v>
      </c>
      <c r="D105" s="20">
        <v>0.54701834862385323</v>
      </c>
      <c r="E105" s="16"/>
      <c r="F105" s="16"/>
      <c r="G105" s="16">
        <f t="shared" ref="G105:H105" si="103">E105+G104</f>
        <v>5</v>
      </c>
      <c r="H105" s="16">
        <f t="shared" si="103"/>
        <v>0</v>
      </c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x14ac:dyDescent="0.25">
      <c r="A106" s="18">
        <v>44026</v>
      </c>
      <c r="B106" s="19">
        <v>864</v>
      </c>
      <c r="C106" s="16">
        <f t="shared" si="0"/>
        <v>211625</v>
      </c>
      <c r="D106" s="20">
        <v>0.47058823529411764</v>
      </c>
      <c r="E106" s="16"/>
      <c r="F106" s="16"/>
      <c r="G106" s="16">
        <f t="shared" ref="G106:H106" si="104">E106+G105</f>
        <v>5</v>
      </c>
      <c r="H106" s="16">
        <f t="shared" si="104"/>
        <v>0</v>
      </c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x14ac:dyDescent="0.25">
      <c r="A107" s="18">
        <v>44027</v>
      </c>
      <c r="B107" s="19">
        <v>690</v>
      </c>
      <c r="C107" s="16">
        <f t="shared" si="0"/>
        <v>212315</v>
      </c>
      <c r="D107" s="20">
        <v>0.4030373831775701</v>
      </c>
      <c r="E107" s="16"/>
      <c r="F107" s="16"/>
      <c r="G107" s="16">
        <f t="shared" ref="G107:H107" si="105">E107+G106</f>
        <v>5</v>
      </c>
      <c r="H107" s="16">
        <f t="shared" si="105"/>
        <v>0</v>
      </c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x14ac:dyDescent="0.25">
      <c r="A108" s="18">
        <v>44028</v>
      </c>
      <c r="B108" s="19">
        <v>1193</v>
      </c>
      <c r="C108" s="16">
        <f t="shared" si="0"/>
        <v>213508</v>
      </c>
      <c r="D108" s="20">
        <v>0.48202020202020202</v>
      </c>
      <c r="E108" s="16"/>
      <c r="F108" s="16"/>
      <c r="G108" s="16">
        <f t="shared" ref="G108:H108" si="106">E108+G107</f>
        <v>5</v>
      </c>
      <c r="H108" s="16">
        <f t="shared" si="106"/>
        <v>0</v>
      </c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x14ac:dyDescent="0.25">
      <c r="A109" s="18">
        <v>44029</v>
      </c>
      <c r="B109" s="19">
        <v>1501</v>
      </c>
      <c r="C109" s="16">
        <f t="shared" si="0"/>
        <v>215009</v>
      </c>
      <c r="D109" s="20">
        <v>0.5285211267605634</v>
      </c>
      <c r="E109" s="16"/>
      <c r="F109" s="16"/>
      <c r="G109" s="16">
        <f t="shared" ref="G109:H109" si="107">E109+G108</f>
        <v>5</v>
      </c>
      <c r="H109" s="16">
        <f t="shared" si="107"/>
        <v>0</v>
      </c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x14ac:dyDescent="0.25">
      <c r="A110" s="18">
        <v>44030</v>
      </c>
      <c r="B110" s="19">
        <v>1086</v>
      </c>
      <c r="C110" s="16">
        <f t="shared" si="0"/>
        <v>216095</v>
      </c>
      <c r="D110" s="20">
        <v>0.49702517162471394</v>
      </c>
      <c r="E110" s="16"/>
      <c r="F110" s="16"/>
      <c r="G110" s="16">
        <f t="shared" ref="G110:H110" si="108">E110+G109</f>
        <v>5</v>
      </c>
      <c r="H110" s="16">
        <f t="shared" si="108"/>
        <v>0</v>
      </c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x14ac:dyDescent="0.25">
      <c r="A111" s="18">
        <v>44031</v>
      </c>
      <c r="B111" s="19">
        <v>828</v>
      </c>
      <c r="C111" s="16">
        <f t="shared" si="0"/>
        <v>216923</v>
      </c>
      <c r="D111" s="20">
        <v>0.39769452449567722</v>
      </c>
      <c r="E111" s="16"/>
      <c r="F111" s="16"/>
      <c r="G111" s="16">
        <f t="shared" ref="G111:H111" si="109">E111+G110</f>
        <v>5</v>
      </c>
      <c r="H111" s="16">
        <f t="shared" si="109"/>
        <v>0</v>
      </c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x14ac:dyDescent="0.25">
      <c r="A112" s="18">
        <v>44032</v>
      </c>
      <c r="B112" s="19">
        <v>965</v>
      </c>
      <c r="C112" s="16">
        <f t="shared" si="0"/>
        <v>217888</v>
      </c>
      <c r="D112" s="20">
        <v>0.45974273463554072</v>
      </c>
      <c r="E112" s="16"/>
      <c r="F112" s="16"/>
      <c r="G112" s="16">
        <f t="shared" ref="G112:H112" si="110">E112+G111</f>
        <v>5</v>
      </c>
      <c r="H112" s="16">
        <f t="shared" si="110"/>
        <v>0</v>
      </c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x14ac:dyDescent="0.25">
      <c r="A113" s="18">
        <v>44033</v>
      </c>
      <c r="B113" s="19">
        <v>685</v>
      </c>
      <c r="C113" s="16">
        <f t="shared" si="0"/>
        <v>218573</v>
      </c>
      <c r="D113" s="20">
        <v>0.4187041564792176</v>
      </c>
      <c r="E113" s="16"/>
      <c r="F113" s="16"/>
      <c r="G113" s="16">
        <f t="shared" ref="G113:H113" si="111">E113+G112</f>
        <v>5</v>
      </c>
      <c r="H113" s="16">
        <f t="shared" si="111"/>
        <v>0</v>
      </c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x14ac:dyDescent="0.25">
      <c r="A114" s="18">
        <v>44034</v>
      </c>
      <c r="B114" s="19">
        <v>714</v>
      </c>
      <c r="C114" s="16">
        <f t="shared" si="0"/>
        <v>219287</v>
      </c>
      <c r="D114" s="20">
        <v>0.41010913268236643</v>
      </c>
      <c r="E114" s="16"/>
      <c r="F114" s="16"/>
      <c r="G114" s="16">
        <f t="shared" ref="G114:H114" si="112">E114+G113</f>
        <v>5</v>
      </c>
      <c r="H114" s="16">
        <f t="shared" si="112"/>
        <v>0</v>
      </c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x14ac:dyDescent="0.25">
      <c r="A115" s="18">
        <v>44035</v>
      </c>
      <c r="B115" s="19">
        <v>1013</v>
      </c>
      <c r="C115" s="16">
        <f t="shared" si="0"/>
        <v>220300</v>
      </c>
      <c r="D115" s="20">
        <v>0.42724588781105016</v>
      </c>
      <c r="E115" s="16"/>
      <c r="F115" s="16"/>
      <c r="G115" s="16">
        <f t="shared" ref="G115:H115" si="113">E115+G114</f>
        <v>5</v>
      </c>
      <c r="H115" s="16">
        <f t="shared" si="113"/>
        <v>0</v>
      </c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x14ac:dyDescent="0.25">
      <c r="A116" s="18">
        <v>44036</v>
      </c>
      <c r="B116" s="19">
        <v>1066</v>
      </c>
      <c r="C116" s="16">
        <f t="shared" si="0"/>
        <v>221366</v>
      </c>
      <c r="D116" s="20">
        <v>0.41886051080550096</v>
      </c>
      <c r="E116" s="16"/>
      <c r="F116" s="16"/>
      <c r="G116" s="16">
        <f t="shared" ref="G116:H116" si="114">E116+G115</f>
        <v>5</v>
      </c>
      <c r="H116" s="16">
        <f t="shared" si="114"/>
        <v>0</v>
      </c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x14ac:dyDescent="0.25">
      <c r="A117" s="18">
        <v>44037</v>
      </c>
      <c r="B117" s="19">
        <v>886</v>
      </c>
      <c r="C117" s="16">
        <f t="shared" si="0"/>
        <v>222252</v>
      </c>
      <c r="D117" s="20">
        <v>0.3874070835155225</v>
      </c>
      <c r="E117" s="16"/>
      <c r="F117" s="16"/>
      <c r="G117" s="16">
        <f t="shared" ref="G117:H117" si="115">E117+G116</f>
        <v>5</v>
      </c>
      <c r="H117" s="16">
        <f t="shared" si="115"/>
        <v>0</v>
      </c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x14ac:dyDescent="0.25">
      <c r="A118" s="18">
        <v>44038</v>
      </c>
      <c r="B118" s="19">
        <v>802</v>
      </c>
      <c r="C118" s="16">
        <f t="shared" si="0"/>
        <v>223054</v>
      </c>
      <c r="D118" s="20">
        <v>0.36487716105550499</v>
      </c>
      <c r="E118" s="16"/>
      <c r="F118" s="16"/>
      <c r="G118" s="16">
        <f t="shared" ref="G118:H118" si="116">E118+G117</f>
        <v>5</v>
      </c>
      <c r="H118" s="16">
        <f t="shared" si="116"/>
        <v>0</v>
      </c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x14ac:dyDescent="0.25">
      <c r="A119" s="18">
        <v>44039</v>
      </c>
      <c r="B119" s="19">
        <v>912</v>
      </c>
      <c r="C119" s="16">
        <f t="shared" si="0"/>
        <v>223966</v>
      </c>
      <c r="D119" s="20">
        <v>0.42756680731364277</v>
      </c>
      <c r="E119" s="16"/>
      <c r="F119" s="16"/>
      <c r="G119" s="16">
        <f t="shared" ref="G119:H119" si="117">E119+G118</f>
        <v>5</v>
      </c>
      <c r="H119" s="16">
        <f t="shared" si="117"/>
        <v>0</v>
      </c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x14ac:dyDescent="0.25">
      <c r="A120" s="18">
        <v>44040</v>
      </c>
      <c r="B120" s="19">
        <v>658</v>
      </c>
      <c r="C120" s="16">
        <f t="shared" si="0"/>
        <v>224624</v>
      </c>
      <c r="D120" s="20">
        <v>0.35074626865671643</v>
      </c>
      <c r="E120" s="16"/>
      <c r="F120" s="16"/>
      <c r="G120" s="16">
        <f t="shared" ref="G120:H120" si="118">E120+G119</f>
        <v>5</v>
      </c>
      <c r="H120" s="16">
        <f t="shared" si="118"/>
        <v>0</v>
      </c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x14ac:dyDescent="0.25">
      <c r="A121" s="18">
        <v>44041</v>
      </c>
      <c r="B121" s="19">
        <v>661</v>
      </c>
      <c r="C121" s="16">
        <f t="shared" si="0"/>
        <v>225285</v>
      </c>
      <c r="D121" s="20">
        <v>0.3728144388042865</v>
      </c>
      <c r="E121" s="16"/>
      <c r="F121" s="16"/>
      <c r="G121" s="16">
        <f t="shared" ref="G121:H121" si="119">E121+G120</f>
        <v>5</v>
      </c>
      <c r="H121" s="16">
        <f t="shared" si="119"/>
        <v>0</v>
      </c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x14ac:dyDescent="0.25">
      <c r="A122" s="18">
        <v>44042</v>
      </c>
      <c r="B122" s="19">
        <v>684</v>
      </c>
      <c r="C122" s="16">
        <f t="shared" si="0"/>
        <v>225969</v>
      </c>
      <c r="D122" s="20">
        <v>0.35112936344969198</v>
      </c>
      <c r="E122" s="16"/>
      <c r="F122" s="16"/>
      <c r="G122" s="16">
        <f t="shared" ref="G122:H122" si="120">E122+G121</f>
        <v>5</v>
      </c>
      <c r="H122" s="16">
        <f t="shared" si="120"/>
        <v>0</v>
      </c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x14ac:dyDescent="0.25">
      <c r="A123" s="18">
        <v>44043</v>
      </c>
      <c r="B123" s="17">
        <v>825</v>
      </c>
      <c r="C123" s="16">
        <f t="shared" si="0"/>
        <v>226794</v>
      </c>
      <c r="D123" s="20">
        <v>0.38860103626943004</v>
      </c>
      <c r="E123" s="16"/>
      <c r="F123" s="16"/>
      <c r="G123" s="16">
        <f t="shared" ref="G123:H123" si="121">E123+G122</f>
        <v>5</v>
      </c>
      <c r="H123" s="16">
        <f t="shared" si="121"/>
        <v>0</v>
      </c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x14ac:dyDescent="0.25">
      <c r="A124" s="18">
        <v>44044</v>
      </c>
      <c r="B124" s="17">
        <v>771</v>
      </c>
      <c r="C124" s="16">
        <f t="shared" si="0"/>
        <v>227565</v>
      </c>
      <c r="D124" s="20">
        <v>0.38959070237493681</v>
      </c>
      <c r="E124" s="16"/>
      <c r="F124" s="16"/>
      <c r="G124" s="16">
        <f t="shared" ref="G124:H124" si="122">E124+G123</f>
        <v>5</v>
      </c>
      <c r="H124" s="16">
        <f t="shared" si="122"/>
        <v>0</v>
      </c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x14ac:dyDescent="0.25">
      <c r="A125" s="18">
        <v>44045</v>
      </c>
      <c r="B125" s="19">
        <v>773</v>
      </c>
      <c r="C125" s="16">
        <f t="shared" si="0"/>
        <v>228338</v>
      </c>
      <c r="D125" s="20">
        <v>0.371456030754445</v>
      </c>
      <c r="E125" s="16"/>
      <c r="F125" s="16"/>
      <c r="G125" s="16">
        <f t="shared" ref="G125:H125" si="123">E125+G124</f>
        <v>5</v>
      </c>
      <c r="H125" s="16">
        <f t="shared" si="123"/>
        <v>0</v>
      </c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x14ac:dyDescent="0.25">
      <c r="A126" s="18">
        <v>44046</v>
      </c>
      <c r="B126" s="19">
        <v>687</v>
      </c>
      <c r="C126" s="16">
        <f t="shared" si="0"/>
        <v>229025</v>
      </c>
      <c r="D126" s="20">
        <v>0.38989784335981836</v>
      </c>
      <c r="E126" s="16"/>
      <c r="F126" s="16"/>
      <c r="G126" s="16">
        <f t="shared" ref="G126:H126" si="124">E126+G125</f>
        <v>5</v>
      </c>
      <c r="H126" s="16">
        <f t="shared" si="124"/>
        <v>0</v>
      </c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x14ac:dyDescent="0.25">
      <c r="A127" s="18">
        <v>44047</v>
      </c>
      <c r="B127" s="19">
        <v>497</v>
      </c>
      <c r="C127" s="16">
        <f t="shared" si="0"/>
        <v>229522</v>
      </c>
      <c r="D127" s="20">
        <v>0.33994528043775651</v>
      </c>
      <c r="E127" s="16"/>
      <c r="F127" s="16"/>
      <c r="G127" s="16">
        <f t="shared" ref="G127:H127" si="125">E127+G126</f>
        <v>5</v>
      </c>
      <c r="H127" s="16">
        <f t="shared" si="125"/>
        <v>0</v>
      </c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x14ac:dyDescent="0.25">
      <c r="A128" s="18">
        <v>44048</v>
      </c>
      <c r="B128" s="19">
        <v>664</v>
      </c>
      <c r="C128" s="16">
        <f t="shared" si="0"/>
        <v>230186</v>
      </c>
      <c r="D128" s="20">
        <v>0.37282425603593489</v>
      </c>
      <c r="E128" s="16"/>
      <c r="F128" s="16"/>
      <c r="G128" s="16">
        <f t="shared" ref="G128:H128" si="126">E128+G127</f>
        <v>5</v>
      </c>
      <c r="H128" s="16">
        <f t="shared" si="126"/>
        <v>0</v>
      </c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x14ac:dyDescent="0.25">
      <c r="A129" s="18">
        <v>44049</v>
      </c>
      <c r="B129" s="19">
        <v>702</v>
      </c>
      <c r="C129" s="16">
        <f t="shared" si="0"/>
        <v>230888</v>
      </c>
      <c r="D129" s="20">
        <v>0.36055469953775038</v>
      </c>
      <c r="E129" s="16"/>
      <c r="F129" s="16"/>
      <c r="G129" s="17">
        <v>7808</v>
      </c>
      <c r="H129" s="16">
        <f t="shared" ref="H129:H147" si="127">F129+H128</f>
        <v>0</v>
      </c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x14ac:dyDescent="0.25">
      <c r="A130" s="18">
        <v>44050</v>
      </c>
      <c r="B130" s="19">
        <v>664</v>
      </c>
      <c r="C130" s="16">
        <f t="shared" si="0"/>
        <v>231552</v>
      </c>
      <c r="D130" s="20">
        <v>0.36055469953775038</v>
      </c>
      <c r="E130" s="16"/>
      <c r="F130" s="16"/>
      <c r="G130" s="17">
        <v>7808</v>
      </c>
      <c r="H130" s="16">
        <f t="shared" si="127"/>
        <v>0</v>
      </c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x14ac:dyDescent="0.25">
      <c r="A131" s="18">
        <v>44051</v>
      </c>
      <c r="B131" s="19">
        <v>700</v>
      </c>
      <c r="C131" s="16">
        <f t="shared" si="0"/>
        <v>232252</v>
      </c>
      <c r="D131" s="20">
        <v>0.36055469953775038</v>
      </c>
      <c r="E131" s="16"/>
      <c r="F131" s="16"/>
      <c r="G131" s="17">
        <v>7808</v>
      </c>
      <c r="H131" s="16">
        <f t="shared" si="127"/>
        <v>0</v>
      </c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x14ac:dyDescent="0.25">
      <c r="A132" s="18">
        <v>44052</v>
      </c>
      <c r="B132" s="19">
        <v>702</v>
      </c>
      <c r="C132" s="16">
        <f t="shared" si="0"/>
        <v>232954</v>
      </c>
      <c r="D132" s="20">
        <v>0.36055469953775038</v>
      </c>
      <c r="E132" s="16"/>
      <c r="F132" s="16"/>
      <c r="G132" s="17">
        <v>7808</v>
      </c>
      <c r="H132" s="16">
        <f t="shared" si="127"/>
        <v>0</v>
      </c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x14ac:dyDescent="0.25">
      <c r="A133" s="18">
        <v>44053</v>
      </c>
      <c r="B133" s="19">
        <v>702</v>
      </c>
      <c r="C133" s="16">
        <f t="shared" si="0"/>
        <v>233656</v>
      </c>
      <c r="D133" s="20">
        <v>0.36055469953775038</v>
      </c>
      <c r="E133" s="16"/>
      <c r="F133" s="16"/>
      <c r="G133" s="17">
        <v>7808</v>
      </c>
      <c r="H133" s="16">
        <f t="shared" si="127"/>
        <v>0</v>
      </c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x14ac:dyDescent="0.25">
      <c r="A134" s="18">
        <v>44054</v>
      </c>
      <c r="B134" s="19">
        <v>702</v>
      </c>
      <c r="C134" s="16">
        <f t="shared" si="0"/>
        <v>234358</v>
      </c>
      <c r="D134" s="20">
        <v>0.36055469953775038</v>
      </c>
      <c r="E134" s="16"/>
      <c r="F134" s="16"/>
      <c r="G134" s="17">
        <v>7808</v>
      </c>
      <c r="H134" s="16">
        <f t="shared" si="127"/>
        <v>0</v>
      </c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x14ac:dyDescent="0.25">
      <c r="A135" s="18">
        <v>44055</v>
      </c>
      <c r="B135" s="19">
        <v>702</v>
      </c>
      <c r="C135" s="16">
        <f t="shared" si="0"/>
        <v>235060</v>
      </c>
      <c r="D135" s="20">
        <v>0.36055469953775038</v>
      </c>
      <c r="E135" s="16"/>
      <c r="F135" s="16"/>
      <c r="G135" s="17">
        <v>7808</v>
      </c>
      <c r="H135" s="16">
        <f t="shared" si="127"/>
        <v>0</v>
      </c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x14ac:dyDescent="0.25">
      <c r="A136" s="18">
        <v>44056</v>
      </c>
      <c r="B136" s="19">
        <v>702</v>
      </c>
      <c r="C136" s="16">
        <f t="shared" si="0"/>
        <v>235762</v>
      </c>
      <c r="D136" s="20">
        <v>0.36055469953775038</v>
      </c>
      <c r="E136" s="16"/>
      <c r="F136" s="16"/>
      <c r="G136" s="17">
        <v>7808</v>
      </c>
      <c r="H136" s="16">
        <f t="shared" si="127"/>
        <v>0</v>
      </c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x14ac:dyDescent="0.25">
      <c r="A137" s="18">
        <v>44057</v>
      </c>
      <c r="B137" s="19">
        <v>702</v>
      </c>
      <c r="C137" s="16">
        <f t="shared" si="0"/>
        <v>236464</v>
      </c>
      <c r="D137" s="20">
        <v>0.36055469953775038</v>
      </c>
      <c r="E137" s="16"/>
      <c r="F137" s="16"/>
      <c r="G137" s="17">
        <v>7808</v>
      </c>
      <c r="H137" s="16">
        <f t="shared" si="127"/>
        <v>0</v>
      </c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x14ac:dyDescent="0.25">
      <c r="A138" s="18">
        <v>44058</v>
      </c>
      <c r="B138" s="19">
        <v>702</v>
      </c>
      <c r="C138" s="16">
        <f t="shared" si="0"/>
        <v>237166</v>
      </c>
      <c r="D138" s="20">
        <v>0.36055469953775038</v>
      </c>
      <c r="E138" s="16"/>
      <c r="F138" s="16"/>
      <c r="G138" s="17">
        <v>7808</v>
      </c>
      <c r="H138" s="16">
        <f t="shared" si="127"/>
        <v>0</v>
      </c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x14ac:dyDescent="0.25">
      <c r="A139" s="18">
        <v>44059</v>
      </c>
      <c r="B139" s="19">
        <v>702</v>
      </c>
      <c r="C139" s="16">
        <f t="shared" si="0"/>
        <v>237868</v>
      </c>
      <c r="D139" s="20">
        <v>0.36055469953775038</v>
      </c>
      <c r="E139" s="16"/>
      <c r="F139" s="16"/>
      <c r="G139" s="17">
        <v>7808</v>
      </c>
      <c r="H139" s="16">
        <f t="shared" si="127"/>
        <v>0</v>
      </c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x14ac:dyDescent="0.25">
      <c r="A140" s="18">
        <v>44060</v>
      </c>
      <c r="B140" s="19">
        <v>702</v>
      </c>
      <c r="C140" s="16">
        <f t="shared" si="0"/>
        <v>238570</v>
      </c>
      <c r="D140" s="20">
        <v>0.36055469953775038</v>
      </c>
      <c r="E140" s="16"/>
      <c r="F140" s="16"/>
      <c r="G140" s="17">
        <v>7808</v>
      </c>
      <c r="H140" s="16">
        <f t="shared" si="127"/>
        <v>0</v>
      </c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x14ac:dyDescent="0.25">
      <c r="A141" s="18">
        <v>44061</v>
      </c>
      <c r="B141" s="19">
        <v>702</v>
      </c>
      <c r="C141" s="16">
        <f t="shared" si="0"/>
        <v>239272</v>
      </c>
      <c r="D141" s="20">
        <v>0.36055469953775038</v>
      </c>
      <c r="E141" s="16"/>
      <c r="F141" s="16"/>
      <c r="G141" s="17">
        <v>7808</v>
      </c>
      <c r="H141" s="16">
        <f t="shared" si="127"/>
        <v>0</v>
      </c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x14ac:dyDescent="0.25">
      <c r="A142" s="18">
        <v>44062</v>
      </c>
      <c r="B142" s="19">
        <v>702</v>
      </c>
      <c r="C142" s="16">
        <f t="shared" si="0"/>
        <v>239974</v>
      </c>
      <c r="D142" s="20">
        <v>0.36055469953775038</v>
      </c>
      <c r="E142" s="16"/>
      <c r="F142" s="16"/>
      <c r="G142" s="17">
        <v>7808</v>
      </c>
      <c r="H142" s="16">
        <f t="shared" si="127"/>
        <v>0</v>
      </c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x14ac:dyDescent="0.25">
      <c r="A143" s="18">
        <v>44063</v>
      </c>
      <c r="B143" s="19">
        <v>702</v>
      </c>
      <c r="C143" s="16">
        <f t="shared" si="0"/>
        <v>240676</v>
      </c>
      <c r="D143" s="20">
        <v>0.36055469953775038</v>
      </c>
      <c r="E143" s="16"/>
      <c r="F143" s="16"/>
      <c r="G143" s="17">
        <v>7808</v>
      </c>
      <c r="H143" s="16">
        <f t="shared" si="127"/>
        <v>0</v>
      </c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x14ac:dyDescent="0.25">
      <c r="A144" s="18">
        <v>44064</v>
      </c>
      <c r="B144" s="19">
        <v>702</v>
      </c>
      <c r="C144" s="16">
        <f t="shared" si="0"/>
        <v>241378</v>
      </c>
      <c r="D144" s="20">
        <v>0.36055469953775038</v>
      </c>
      <c r="E144" s="16"/>
      <c r="F144" s="16"/>
      <c r="G144" s="17">
        <v>7808</v>
      </c>
      <c r="H144" s="16">
        <f t="shared" si="127"/>
        <v>0</v>
      </c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x14ac:dyDescent="0.25">
      <c r="A145" s="18">
        <v>44065</v>
      </c>
      <c r="B145" s="19">
        <v>702</v>
      </c>
      <c r="C145" s="16">
        <f t="shared" si="0"/>
        <v>242080</v>
      </c>
      <c r="D145" s="20">
        <v>0.36055469953775038</v>
      </c>
      <c r="E145" s="16"/>
      <c r="F145" s="16"/>
      <c r="G145" s="17">
        <v>7808</v>
      </c>
      <c r="H145" s="16">
        <f t="shared" si="127"/>
        <v>0</v>
      </c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x14ac:dyDescent="0.25">
      <c r="A146" s="18">
        <v>44066</v>
      </c>
      <c r="B146" s="19">
        <v>702</v>
      </c>
      <c r="C146" s="16">
        <f t="shared" si="0"/>
        <v>242782</v>
      </c>
      <c r="D146" s="20">
        <v>0.36055469953775038</v>
      </c>
      <c r="E146" s="16"/>
      <c r="F146" s="16"/>
      <c r="G146" s="17">
        <v>7808</v>
      </c>
      <c r="H146" s="16">
        <f t="shared" si="127"/>
        <v>0</v>
      </c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x14ac:dyDescent="0.25">
      <c r="A147" s="18">
        <v>44067</v>
      </c>
      <c r="B147" s="19">
        <v>702</v>
      </c>
      <c r="C147" s="16">
        <f t="shared" si="0"/>
        <v>243484</v>
      </c>
      <c r="D147" s="20">
        <v>0.36055469953775038</v>
      </c>
      <c r="E147" s="16"/>
      <c r="F147" s="16"/>
      <c r="G147" s="17">
        <v>7808</v>
      </c>
      <c r="H147" s="16">
        <f t="shared" si="127"/>
        <v>0</v>
      </c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x14ac:dyDescent="0.25">
      <c r="A148" s="21">
        <v>44068</v>
      </c>
      <c r="B148" s="15"/>
      <c r="C148" s="15"/>
      <c r="D148" s="22"/>
      <c r="E148" s="16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x14ac:dyDescent="0.25">
      <c r="A149" s="21">
        <v>44069</v>
      </c>
      <c r="B149" s="15"/>
      <c r="C149" s="15"/>
      <c r="D149" s="22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x14ac:dyDescent="0.25">
      <c r="A150" s="21">
        <v>44070</v>
      </c>
      <c r="B150" s="23">
        <v>468</v>
      </c>
      <c r="C150" s="15"/>
      <c r="D150" s="22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x14ac:dyDescent="0.25">
      <c r="A151" s="21">
        <v>44071</v>
      </c>
      <c r="B151" s="15"/>
      <c r="C151" s="15"/>
      <c r="D151" s="22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x14ac:dyDescent="0.25">
      <c r="A152" s="15"/>
      <c r="B152" s="15"/>
      <c r="C152" s="15"/>
      <c r="D152" s="22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x14ac:dyDescent="0.25">
      <c r="A153" s="15"/>
      <c r="B153" s="15"/>
      <c r="C153" s="15"/>
      <c r="D153" s="22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x14ac:dyDescent="0.25">
      <c r="A154" s="15"/>
      <c r="B154" s="15"/>
      <c r="C154" s="15"/>
      <c r="D154" s="22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x14ac:dyDescent="0.25">
      <c r="A155" s="15"/>
      <c r="B155" s="15"/>
      <c r="C155" s="15"/>
      <c r="D155" s="22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x14ac:dyDescent="0.25">
      <c r="A156" s="15"/>
      <c r="B156" s="15"/>
      <c r="C156" s="15"/>
      <c r="D156" s="22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x14ac:dyDescent="0.25">
      <c r="A157" s="15"/>
      <c r="B157" s="15"/>
      <c r="C157" s="15"/>
      <c r="D157" s="22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x14ac:dyDescent="0.25">
      <c r="A158" s="15"/>
      <c r="B158" s="15"/>
      <c r="C158" s="15"/>
      <c r="D158" s="22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x14ac:dyDescent="0.25">
      <c r="A159" s="15"/>
      <c r="B159" s="15"/>
      <c r="C159" s="15"/>
      <c r="D159" s="22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x14ac:dyDescent="0.25">
      <c r="A160" s="15"/>
      <c r="B160" s="15"/>
      <c r="C160" s="15"/>
      <c r="D160" s="22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x14ac:dyDescent="0.25">
      <c r="A161" s="15"/>
      <c r="B161" s="15"/>
      <c r="C161" s="15"/>
      <c r="D161" s="22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x14ac:dyDescent="0.25">
      <c r="A162" s="15"/>
      <c r="B162" s="15"/>
      <c r="C162" s="15"/>
      <c r="D162" s="22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x14ac:dyDescent="0.25">
      <c r="A163" s="15"/>
      <c r="B163" s="15"/>
      <c r="C163" s="15"/>
      <c r="D163" s="22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x14ac:dyDescent="0.25">
      <c r="A164" s="15"/>
      <c r="B164" s="15"/>
      <c r="C164" s="15"/>
      <c r="D164" s="22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x14ac:dyDescent="0.25">
      <c r="A165" s="15"/>
      <c r="B165" s="15"/>
      <c r="C165" s="15"/>
      <c r="D165" s="22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x14ac:dyDescent="0.25">
      <c r="A166" s="15"/>
      <c r="B166" s="15"/>
      <c r="C166" s="15"/>
      <c r="D166" s="22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x14ac:dyDescent="0.25">
      <c r="A167" s="15"/>
      <c r="B167" s="15"/>
      <c r="C167" s="15"/>
      <c r="D167" s="22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x14ac:dyDescent="0.25">
      <c r="A168" s="15"/>
      <c r="B168" s="15"/>
      <c r="C168" s="15"/>
      <c r="D168" s="22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x14ac:dyDescent="0.25">
      <c r="A169" s="15"/>
      <c r="B169" s="15"/>
      <c r="C169" s="15"/>
      <c r="D169" s="22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x14ac:dyDescent="0.25">
      <c r="A170" s="15"/>
      <c r="B170" s="15"/>
      <c r="C170" s="15"/>
      <c r="D170" s="22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x14ac:dyDescent="0.25">
      <c r="A171" s="15"/>
      <c r="B171" s="15"/>
      <c r="C171" s="15"/>
      <c r="D171" s="22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x14ac:dyDescent="0.25">
      <c r="A172" s="15"/>
      <c r="B172" s="15"/>
      <c r="C172" s="15"/>
      <c r="D172" s="22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x14ac:dyDescent="0.25">
      <c r="A173" s="15"/>
      <c r="B173" s="15"/>
      <c r="C173" s="15"/>
      <c r="D173" s="22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x14ac:dyDescent="0.25">
      <c r="A174" s="15"/>
      <c r="B174" s="15"/>
      <c r="C174" s="15"/>
      <c r="D174" s="22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x14ac:dyDescent="0.25">
      <c r="A175" s="15"/>
      <c r="B175" s="15"/>
      <c r="C175" s="15"/>
      <c r="D175" s="22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x14ac:dyDescent="0.25">
      <c r="A176" s="15"/>
      <c r="B176" s="15"/>
      <c r="C176" s="15"/>
      <c r="D176" s="22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x14ac:dyDescent="0.25">
      <c r="A177" s="15"/>
      <c r="B177" s="15"/>
      <c r="C177" s="15"/>
      <c r="D177" s="22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x14ac:dyDescent="0.25">
      <c r="A178" s="15"/>
      <c r="B178" s="15"/>
      <c r="C178" s="15"/>
      <c r="D178" s="22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x14ac:dyDescent="0.25">
      <c r="A179" s="15"/>
      <c r="B179" s="15"/>
      <c r="C179" s="15"/>
      <c r="D179" s="22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x14ac:dyDescent="0.25">
      <c r="A180" s="15"/>
      <c r="B180" s="15"/>
      <c r="C180" s="15"/>
      <c r="D180" s="22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x14ac:dyDescent="0.25">
      <c r="A181" s="15"/>
      <c r="B181" s="15"/>
      <c r="C181" s="15"/>
      <c r="D181" s="22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x14ac:dyDescent="0.25">
      <c r="A182" s="15"/>
      <c r="B182" s="15"/>
      <c r="C182" s="15"/>
      <c r="D182" s="22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x14ac:dyDescent="0.25">
      <c r="A183" s="15"/>
      <c r="B183" s="15"/>
      <c r="C183" s="15"/>
      <c r="D183" s="22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x14ac:dyDescent="0.25">
      <c r="A184" s="15"/>
      <c r="B184" s="15"/>
      <c r="C184" s="15"/>
      <c r="D184" s="22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x14ac:dyDescent="0.25">
      <c r="A185" s="15"/>
      <c r="B185" s="15"/>
      <c r="C185" s="15"/>
      <c r="D185" s="22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x14ac:dyDescent="0.25">
      <c r="A186" s="15"/>
      <c r="B186" s="15"/>
      <c r="C186" s="15"/>
      <c r="D186" s="22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x14ac:dyDescent="0.25">
      <c r="A187" s="15"/>
      <c r="B187" s="15"/>
      <c r="C187" s="15"/>
      <c r="D187" s="22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x14ac:dyDescent="0.25">
      <c r="A188" s="15"/>
      <c r="B188" s="15"/>
      <c r="C188" s="15"/>
      <c r="D188" s="22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x14ac:dyDescent="0.25">
      <c r="A189" s="15"/>
      <c r="B189" s="15"/>
      <c r="C189" s="15"/>
      <c r="D189" s="22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x14ac:dyDescent="0.25">
      <c r="A190" s="15"/>
      <c r="B190" s="15"/>
      <c r="C190" s="15"/>
      <c r="D190" s="22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x14ac:dyDescent="0.25">
      <c r="A191" s="15"/>
      <c r="B191" s="15"/>
      <c r="C191" s="15"/>
      <c r="D191" s="22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x14ac:dyDescent="0.25">
      <c r="A192" s="15"/>
      <c r="B192" s="15"/>
      <c r="C192" s="15"/>
      <c r="D192" s="22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x14ac:dyDescent="0.25">
      <c r="A193" s="15"/>
      <c r="B193" s="15"/>
      <c r="C193" s="15"/>
      <c r="D193" s="22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x14ac:dyDescent="0.25">
      <c r="A194" s="15"/>
      <c r="B194" s="15"/>
      <c r="C194" s="15"/>
      <c r="D194" s="22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x14ac:dyDescent="0.25">
      <c r="A195" s="15"/>
      <c r="B195" s="15"/>
      <c r="C195" s="15"/>
      <c r="D195" s="22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x14ac:dyDescent="0.25">
      <c r="A196" s="15"/>
      <c r="B196" s="15"/>
      <c r="C196" s="15"/>
      <c r="D196" s="22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x14ac:dyDescent="0.25">
      <c r="A197" s="15"/>
      <c r="B197" s="15"/>
      <c r="C197" s="15"/>
      <c r="D197" s="22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x14ac:dyDescent="0.25">
      <c r="A198" s="15"/>
      <c r="B198" s="15"/>
      <c r="C198" s="15"/>
      <c r="D198" s="22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x14ac:dyDescent="0.25">
      <c r="A199" s="15"/>
      <c r="B199" s="15"/>
      <c r="C199" s="15"/>
      <c r="D199" s="22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x14ac:dyDescent="0.25">
      <c r="A200" s="15"/>
      <c r="B200" s="15"/>
      <c r="C200" s="15"/>
      <c r="D200" s="22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x14ac:dyDescent="0.25">
      <c r="A201" s="15"/>
      <c r="B201" s="15"/>
      <c r="C201" s="15"/>
      <c r="D201" s="22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x14ac:dyDescent="0.25">
      <c r="A202" s="15"/>
      <c r="B202" s="15"/>
      <c r="C202" s="15"/>
      <c r="D202" s="22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x14ac:dyDescent="0.25">
      <c r="A203" s="15"/>
      <c r="B203" s="15"/>
      <c r="C203" s="15"/>
      <c r="D203" s="22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x14ac:dyDescent="0.25">
      <c r="A204" s="15"/>
      <c r="B204" s="15"/>
      <c r="C204" s="15"/>
      <c r="D204" s="22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x14ac:dyDescent="0.25">
      <c r="A205" s="15"/>
      <c r="B205" s="15"/>
      <c r="C205" s="15"/>
      <c r="D205" s="22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x14ac:dyDescent="0.25">
      <c r="A206" s="15"/>
      <c r="B206" s="15"/>
      <c r="C206" s="15"/>
      <c r="D206" s="22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x14ac:dyDescent="0.25">
      <c r="A207" s="15"/>
      <c r="B207" s="15"/>
      <c r="C207" s="15"/>
      <c r="D207" s="22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x14ac:dyDescent="0.25">
      <c r="A208" s="15"/>
      <c r="B208" s="15"/>
      <c r="C208" s="15"/>
      <c r="D208" s="22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x14ac:dyDescent="0.25">
      <c r="A209" s="15"/>
      <c r="B209" s="15"/>
      <c r="C209" s="15"/>
      <c r="D209" s="22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x14ac:dyDescent="0.25">
      <c r="A210" s="15"/>
      <c r="B210" s="15"/>
      <c r="C210" s="15"/>
      <c r="D210" s="22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x14ac:dyDescent="0.25">
      <c r="A211" s="15"/>
      <c r="B211" s="15"/>
      <c r="C211" s="15"/>
      <c r="D211" s="22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x14ac:dyDescent="0.25">
      <c r="A212" s="15"/>
      <c r="B212" s="15"/>
      <c r="C212" s="15"/>
      <c r="D212" s="22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x14ac:dyDescent="0.25">
      <c r="A213" s="15"/>
      <c r="B213" s="15"/>
      <c r="C213" s="15"/>
      <c r="D213" s="22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x14ac:dyDescent="0.25">
      <c r="A214" s="15"/>
      <c r="B214" s="15"/>
      <c r="C214" s="15"/>
      <c r="D214" s="22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x14ac:dyDescent="0.25">
      <c r="A215" s="15"/>
      <c r="B215" s="15"/>
      <c r="C215" s="15"/>
      <c r="D215" s="22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x14ac:dyDescent="0.25">
      <c r="A216" s="15"/>
      <c r="B216" s="15"/>
      <c r="C216" s="15"/>
      <c r="D216" s="22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x14ac:dyDescent="0.25">
      <c r="A217" s="15"/>
      <c r="B217" s="15"/>
      <c r="C217" s="15"/>
      <c r="D217" s="22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x14ac:dyDescent="0.25">
      <c r="A218" s="15"/>
      <c r="B218" s="15"/>
      <c r="C218" s="15"/>
      <c r="D218" s="22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x14ac:dyDescent="0.25">
      <c r="A219" s="15"/>
      <c r="B219" s="15"/>
      <c r="C219" s="15"/>
      <c r="D219" s="22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x14ac:dyDescent="0.25">
      <c r="A220" s="15"/>
      <c r="B220" s="15"/>
      <c r="C220" s="15"/>
      <c r="D220" s="22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x14ac:dyDescent="0.25">
      <c r="A221" s="15"/>
      <c r="B221" s="15"/>
      <c r="C221" s="15"/>
      <c r="D221" s="22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x14ac:dyDescent="0.25">
      <c r="A222" s="15"/>
      <c r="B222" s="15"/>
      <c r="C222" s="15"/>
      <c r="D222" s="22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x14ac:dyDescent="0.25">
      <c r="A223" s="15"/>
      <c r="B223" s="15"/>
      <c r="C223" s="15"/>
      <c r="D223" s="22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x14ac:dyDescent="0.25">
      <c r="A224" s="15"/>
      <c r="B224" s="15"/>
      <c r="C224" s="15"/>
      <c r="D224" s="22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x14ac:dyDescent="0.25">
      <c r="A225" s="15"/>
      <c r="B225" s="15"/>
      <c r="C225" s="15"/>
      <c r="D225" s="22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x14ac:dyDescent="0.25">
      <c r="A226" s="15"/>
      <c r="B226" s="15"/>
      <c r="C226" s="15"/>
      <c r="D226" s="22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x14ac:dyDescent="0.25">
      <c r="A227" s="15"/>
      <c r="B227" s="15"/>
      <c r="C227" s="15"/>
      <c r="D227" s="22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x14ac:dyDescent="0.25">
      <c r="A228" s="15"/>
      <c r="B228" s="15"/>
      <c r="C228" s="15"/>
      <c r="D228" s="22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x14ac:dyDescent="0.25">
      <c r="A229" s="15"/>
      <c r="B229" s="15"/>
      <c r="C229" s="15"/>
      <c r="D229" s="22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x14ac:dyDescent="0.25">
      <c r="A230" s="15"/>
      <c r="B230" s="15"/>
      <c r="C230" s="15"/>
      <c r="D230" s="22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x14ac:dyDescent="0.25">
      <c r="A231" s="15"/>
      <c r="B231" s="15"/>
      <c r="C231" s="15"/>
      <c r="D231" s="22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x14ac:dyDescent="0.25">
      <c r="A232" s="15"/>
      <c r="B232" s="15"/>
      <c r="C232" s="15"/>
      <c r="D232" s="22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x14ac:dyDescent="0.25">
      <c r="A233" s="15"/>
      <c r="B233" s="15"/>
      <c r="C233" s="15"/>
      <c r="D233" s="22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x14ac:dyDescent="0.25">
      <c r="A234" s="15"/>
      <c r="B234" s="15"/>
      <c r="C234" s="15"/>
      <c r="D234" s="22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x14ac:dyDescent="0.25">
      <c r="A235" s="15"/>
      <c r="B235" s="15"/>
      <c r="C235" s="15"/>
      <c r="D235" s="22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x14ac:dyDescent="0.25">
      <c r="A236" s="15"/>
      <c r="B236" s="15"/>
      <c r="C236" s="15"/>
      <c r="D236" s="22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x14ac:dyDescent="0.25">
      <c r="A237" s="15"/>
      <c r="B237" s="15"/>
      <c r="C237" s="15"/>
      <c r="D237" s="22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x14ac:dyDescent="0.25">
      <c r="A238" s="15"/>
      <c r="B238" s="15"/>
      <c r="C238" s="15"/>
      <c r="D238" s="22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x14ac:dyDescent="0.25">
      <c r="A239" s="15"/>
      <c r="B239" s="15"/>
      <c r="C239" s="15"/>
      <c r="D239" s="22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x14ac:dyDescent="0.25">
      <c r="A240" s="15"/>
      <c r="B240" s="15"/>
      <c r="C240" s="15"/>
      <c r="D240" s="22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x14ac:dyDescent="0.25">
      <c r="A241" s="15"/>
      <c r="B241" s="15"/>
      <c r="C241" s="15"/>
      <c r="D241" s="22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x14ac:dyDescent="0.25">
      <c r="A242" s="15"/>
      <c r="B242" s="15"/>
      <c r="C242" s="15"/>
      <c r="D242" s="22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x14ac:dyDescent="0.25">
      <c r="A243" s="15"/>
      <c r="B243" s="15"/>
      <c r="C243" s="15"/>
      <c r="D243" s="22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x14ac:dyDescent="0.25">
      <c r="A244" s="15"/>
      <c r="B244" s="15"/>
      <c r="C244" s="15"/>
      <c r="D244" s="22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x14ac:dyDescent="0.25">
      <c r="A245" s="15"/>
      <c r="B245" s="15"/>
      <c r="C245" s="15"/>
      <c r="D245" s="22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x14ac:dyDescent="0.25">
      <c r="A246" s="15"/>
      <c r="B246" s="15"/>
      <c r="C246" s="15"/>
      <c r="D246" s="22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x14ac:dyDescent="0.25">
      <c r="A247" s="15"/>
      <c r="B247" s="15"/>
      <c r="C247" s="15"/>
      <c r="D247" s="22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x14ac:dyDescent="0.25">
      <c r="A248" s="15"/>
      <c r="B248" s="15"/>
      <c r="C248" s="15"/>
      <c r="D248" s="22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x14ac:dyDescent="0.25">
      <c r="A249" s="15"/>
      <c r="B249" s="15"/>
      <c r="C249" s="15"/>
      <c r="D249" s="22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x14ac:dyDescent="0.25">
      <c r="A250" s="15"/>
      <c r="B250" s="15"/>
      <c r="C250" s="15"/>
      <c r="D250" s="22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x14ac:dyDescent="0.25">
      <c r="A251" s="15"/>
      <c r="B251" s="15"/>
      <c r="C251" s="15"/>
      <c r="D251" s="22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x14ac:dyDescent="0.25">
      <c r="A252" s="15"/>
      <c r="B252" s="15"/>
      <c r="C252" s="15"/>
      <c r="D252" s="22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x14ac:dyDescent="0.25">
      <c r="A253" s="15"/>
      <c r="B253" s="15"/>
      <c r="C253" s="15"/>
      <c r="D253" s="22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x14ac:dyDescent="0.25">
      <c r="A254" s="15"/>
      <c r="B254" s="15"/>
      <c r="C254" s="15"/>
      <c r="D254" s="22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x14ac:dyDescent="0.25">
      <c r="A255" s="15"/>
      <c r="B255" s="15"/>
      <c r="C255" s="15"/>
      <c r="D255" s="22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x14ac:dyDescent="0.25">
      <c r="A256" s="15"/>
      <c r="B256" s="15"/>
      <c r="C256" s="15"/>
      <c r="D256" s="22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x14ac:dyDescent="0.25">
      <c r="A257" s="15"/>
      <c r="B257" s="15"/>
      <c r="C257" s="15"/>
      <c r="D257" s="22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x14ac:dyDescent="0.25">
      <c r="A258" s="15"/>
      <c r="B258" s="15"/>
      <c r="C258" s="15"/>
      <c r="D258" s="22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x14ac:dyDescent="0.25">
      <c r="A259" s="15"/>
      <c r="B259" s="15"/>
      <c r="C259" s="15"/>
      <c r="D259" s="22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x14ac:dyDescent="0.25">
      <c r="A260" s="15"/>
      <c r="B260" s="15"/>
      <c r="C260" s="15"/>
      <c r="D260" s="22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x14ac:dyDescent="0.25">
      <c r="A261" s="15"/>
      <c r="B261" s="15"/>
      <c r="C261" s="15"/>
      <c r="D261" s="22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x14ac:dyDescent="0.25">
      <c r="A262" s="15"/>
      <c r="B262" s="15"/>
      <c r="C262" s="15"/>
      <c r="D262" s="22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x14ac:dyDescent="0.25">
      <c r="A263" s="15"/>
      <c r="B263" s="15"/>
      <c r="C263" s="15"/>
      <c r="D263" s="22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x14ac:dyDescent="0.25">
      <c r="A264" s="15"/>
      <c r="B264" s="15"/>
      <c r="C264" s="15"/>
      <c r="D264" s="22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x14ac:dyDescent="0.25">
      <c r="A265" s="15"/>
      <c r="B265" s="15"/>
      <c r="C265" s="15"/>
      <c r="D265" s="22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x14ac:dyDescent="0.25">
      <c r="A266" s="15"/>
      <c r="B266" s="15"/>
      <c r="C266" s="15"/>
      <c r="D266" s="22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x14ac:dyDescent="0.25">
      <c r="A267" s="15"/>
      <c r="B267" s="15"/>
      <c r="C267" s="15"/>
      <c r="D267" s="22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x14ac:dyDescent="0.25">
      <c r="A268" s="15"/>
      <c r="B268" s="15"/>
      <c r="C268" s="15"/>
      <c r="D268" s="22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x14ac:dyDescent="0.25">
      <c r="A269" s="15"/>
      <c r="B269" s="15"/>
      <c r="C269" s="15"/>
      <c r="D269" s="22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x14ac:dyDescent="0.25">
      <c r="A270" s="15"/>
      <c r="B270" s="15"/>
      <c r="C270" s="15"/>
      <c r="D270" s="22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x14ac:dyDescent="0.25">
      <c r="A271" s="15"/>
      <c r="B271" s="15"/>
      <c r="C271" s="15"/>
      <c r="D271" s="22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x14ac:dyDescent="0.25">
      <c r="A272" s="15"/>
      <c r="B272" s="15"/>
      <c r="C272" s="15"/>
      <c r="D272" s="22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x14ac:dyDescent="0.25">
      <c r="A273" s="15"/>
      <c r="B273" s="15"/>
      <c r="C273" s="15"/>
      <c r="D273" s="22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x14ac:dyDescent="0.25">
      <c r="A274" s="15"/>
      <c r="B274" s="15"/>
      <c r="C274" s="15"/>
      <c r="D274" s="22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x14ac:dyDescent="0.25">
      <c r="A275" s="15"/>
      <c r="B275" s="15"/>
      <c r="C275" s="15"/>
      <c r="D275" s="22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x14ac:dyDescent="0.25">
      <c r="A276" s="15"/>
      <c r="B276" s="15"/>
      <c r="C276" s="15"/>
      <c r="D276" s="22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x14ac:dyDescent="0.25">
      <c r="A277" s="15"/>
      <c r="B277" s="15"/>
      <c r="C277" s="15"/>
      <c r="D277" s="22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x14ac:dyDescent="0.25">
      <c r="A278" s="15"/>
      <c r="B278" s="15"/>
      <c r="C278" s="15"/>
      <c r="D278" s="22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x14ac:dyDescent="0.25">
      <c r="A279" s="15"/>
      <c r="B279" s="15"/>
      <c r="C279" s="15"/>
      <c r="D279" s="22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x14ac:dyDescent="0.25">
      <c r="A280" s="15"/>
      <c r="B280" s="15"/>
      <c r="C280" s="15"/>
      <c r="D280" s="22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x14ac:dyDescent="0.25">
      <c r="A281" s="15"/>
      <c r="B281" s="15"/>
      <c r="C281" s="15"/>
      <c r="D281" s="22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x14ac:dyDescent="0.25">
      <c r="A282" s="15"/>
      <c r="B282" s="15"/>
      <c r="C282" s="15"/>
      <c r="D282" s="22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x14ac:dyDescent="0.25">
      <c r="A283" s="15"/>
      <c r="B283" s="15"/>
      <c r="C283" s="15"/>
      <c r="D283" s="22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x14ac:dyDescent="0.25">
      <c r="A284" s="15"/>
      <c r="B284" s="15"/>
      <c r="C284" s="15"/>
      <c r="D284" s="22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x14ac:dyDescent="0.25">
      <c r="A285" s="15"/>
      <c r="B285" s="15"/>
      <c r="C285" s="15"/>
      <c r="D285" s="22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x14ac:dyDescent="0.25">
      <c r="A286" s="15"/>
      <c r="B286" s="15"/>
      <c r="C286" s="15"/>
      <c r="D286" s="22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x14ac:dyDescent="0.25">
      <c r="A287" s="15"/>
      <c r="B287" s="15"/>
      <c r="C287" s="15"/>
      <c r="D287" s="22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x14ac:dyDescent="0.25">
      <c r="A288" s="15"/>
      <c r="B288" s="15"/>
      <c r="C288" s="15"/>
      <c r="D288" s="22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x14ac:dyDescent="0.25">
      <c r="A289" s="15"/>
      <c r="B289" s="15"/>
      <c r="C289" s="15"/>
      <c r="D289" s="22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x14ac:dyDescent="0.25">
      <c r="A290" s="15"/>
      <c r="B290" s="15"/>
      <c r="C290" s="15"/>
      <c r="D290" s="22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x14ac:dyDescent="0.25">
      <c r="A291" s="15"/>
      <c r="B291" s="15"/>
      <c r="C291" s="15"/>
      <c r="D291" s="22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x14ac:dyDescent="0.25">
      <c r="A292" s="15"/>
      <c r="B292" s="15"/>
      <c r="C292" s="15"/>
      <c r="D292" s="22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x14ac:dyDescent="0.25">
      <c r="A293" s="15"/>
      <c r="B293" s="15"/>
      <c r="C293" s="15"/>
      <c r="D293" s="22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x14ac:dyDescent="0.25">
      <c r="A294" s="15"/>
      <c r="B294" s="15"/>
      <c r="C294" s="15"/>
      <c r="D294" s="22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x14ac:dyDescent="0.25">
      <c r="A295" s="15"/>
      <c r="B295" s="15"/>
      <c r="C295" s="15"/>
      <c r="D295" s="22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x14ac:dyDescent="0.25">
      <c r="A296" s="15"/>
      <c r="B296" s="15"/>
      <c r="C296" s="15"/>
      <c r="D296" s="22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x14ac:dyDescent="0.25">
      <c r="A297" s="15"/>
      <c r="B297" s="15"/>
      <c r="C297" s="15"/>
      <c r="D297" s="22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x14ac:dyDescent="0.25">
      <c r="A298" s="15"/>
      <c r="B298" s="15"/>
      <c r="C298" s="15"/>
      <c r="D298" s="22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x14ac:dyDescent="0.25">
      <c r="A299" s="15"/>
      <c r="B299" s="15"/>
      <c r="C299" s="15"/>
      <c r="D299" s="22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x14ac:dyDescent="0.25">
      <c r="A300" s="15"/>
      <c r="B300" s="15"/>
      <c r="C300" s="15"/>
      <c r="D300" s="22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x14ac:dyDescent="0.25">
      <c r="A301" s="15"/>
      <c r="B301" s="15"/>
      <c r="C301" s="15"/>
      <c r="D301" s="22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x14ac:dyDescent="0.25">
      <c r="A302" s="15"/>
      <c r="B302" s="15"/>
      <c r="C302" s="15"/>
      <c r="D302" s="22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x14ac:dyDescent="0.25">
      <c r="A303" s="15"/>
      <c r="B303" s="15"/>
      <c r="C303" s="15"/>
      <c r="D303" s="22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x14ac:dyDescent="0.25">
      <c r="A304" s="15"/>
      <c r="B304" s="15"/>
      <c r="C304" s="15"/>
      <c r="D304" s="22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x14ac:dyDescent="0.25">
      <c r="A305" s="15"/>
      <c r="B305" s="15"/>
      <c r="C305" s="15"/>
      <c r="D305" s="22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x14ac:dyDescent="0.25">
      <c r="A306" s="15"/>
      <c r="B306" s="15"/>
      <c r="C306" s="15"/>
      <c r="D306" s="22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x14ac:dyDescent="0.25">
      <c r="A307" s="15"/>
      <c r="B307" s="15"/>
      <c r="C307" s="15"/>
      <c r="D307" s="22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x14ac:dyDescent="0.25">
      <c r="A308" s="15"/>
      <c r="B308" s="15"/>
      <c r="C308" s="15"/>
      <c r="D308" s="22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x14ac:dyDescent="0.25">
      <c r="A309" s="15"/>
      <c r="B309" s="15"/>
      <c r="C309" s="15"/>
      <c r="D309" s="22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x14ac:dyDescent="0.25">
      <c r="A310" s="15"/>
      <c r="B310" s="15"/>
      <c r="C310" s="15"/>
      <c r="D310" s="22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x14ac:dyDescent="0.25">
      <c r="A311" s="15"/>
      <c r="B311" s="15"/>
      <c r="C311" s="15"/>
      <c r="D311" s="22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x14ac:dyDescent="0.25">
      <c r="A312" s="15"/>
      <c r="B312" s="15"/>
      <c r="C312" s="15"/>
      <c r="D312" s="22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x14ac:dyDescent="0.25">
      <c r="A313" s="15"/>
      <c r="B313" s="15"/>
      <c r="C313" s="15"/>
      <c r="D313" s="22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x14ac:dyDescent="0.25">
      <c r="A314" s="15"/>
      <c r="B314" s="15"/>
      <c r="C314" s="15"/>
      <c r="D314" s="22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x14ac:dyDescent="0.25">
      <c r="A315" s="15"/>
      <c r="B315" s="15"/>
      <c r="C315" s="15"/>
      <c r="D315" s="22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x14ac:dyDescent="0.25">
      <c r="A316" s="15"/>
      <c r="B316" s="15"/>
      <c r="C316" s="15"/>
      <c r="D316" s="22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x14ac:dyDescent="0.25">
      <c r="A317" s="15"/>
      <c r="B317" s="15"/>
      <c r="C317" s="15"/>
      <c r="D317" s="22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x14ac:dyDescent="0.25">
      <c r="A318" s="15"/>
      <c r="B318" s="15"/>
      <c r="C318" s="15"/>
      <c r="D318" s="22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x14ac:dyDescent="0.25">
      <c r="A319" s="15"/>
      <c r="B319" s="15"/>
      <c r="C319" s="15"/>
      <c r="D319" s="22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x14ac:dyDescent="0.25">
      <c r="A320" s="15"/>
      <c r="B320" s="15"/>
      <c r="C320" s="15"/>
      <c r="D320" s="22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x14ac:dyDescent="0.25">
      <c r="A321" s="15"/>
      <c r="B321" s="15"/>
      <c r="C321" s="15"/>
      <c r="D321" s="22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x14ac:dyDescent="0.25">
      <c r="A322" s="15"/>
      <c r="B322" s="15"/>
      <c r="C322" s="15"/>
      <c r="D322" s="22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x14ac:dyDescent="0.25">
      <c r="A323" s="15"/>
      <c r="B323" s="15"/>
      <c r="C323" s="15"/>
      <c r="D323" s="22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x14ac:dyDescent="0.25">
      <c r="A324" s="15"/>
      <c r="B324" s="15"/>
      <c r="C324" s="15"/>
      <c r="D324" s="22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x14ac:dyDescent="0.25">
      <c r="A325" s="15"/>
      <c r="B325" s="15"/>
      <c r="C325" s="15"/>
      <c r="D325" s="22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x14ac:dyDescent="0.25">
      <c r="A326" s="15"/>
      <c r="B326" s="15"/>
      <c r="C326" s="15"/>
      <c r="D326" s="22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x14ac:dyDescent="0.25">
      <c r="A327" s="15"/>
      <c r="B327" s="15"/>
      <c r="C327" s="15"/>
      <c r="D327" s="22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x14ac:dyDescent="0.25">
      <c r="A328" s="15"/>
      <c r="B328" s="15"/>
      <c r="C328" s="15"/>
      <c r="D328" s="22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x14ac:dyDescent="0.25">
      <c r="A329" s="15"/>
      <c r="B329" s="15"/>
      <c r="C329" s="15"/>
      <c r="D329" s="22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x14ac:dyDescent="0.25">
      <c r="A330" s="15"/>
      <c r="B330" s="15"/>
      <c r="C330" s="15"/>
      <c r="D330" s="22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x14ac:dyDescent="0.25">
      <c r="A331" s="15"/>
      <c r="B331" s="15"/>
      <c r="C331" s="15"/>
      <c r="D331" s="22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x14ac:dyDescent="0.25">
      <c r="A332" s="15"/>
      <c r="B332" s="15"/>
      <c r="C332" s="15"/>
      <c r="D332" s="22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x14ac:dyDescent="0.25">
      <c r="A333" s="15"/>
      <c r="B333" s="15"/>
      <c r="C333" s="15"/>
      <c r="D333" s="22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x14ac:dyDescent="0.25">
      <c r="A334" s="15"/>
      <c r="B334" s="15"/>
      <c r="C334" s="15"/>
      <c r="D334" s="22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x14ac:dyDescent="0.25">
      <c r="A335" s="15"/>
      <c r="B335" s="15"/>
      <c r="C335" s="15"/>
      <c r="D335" s="22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x14ac:dyDescent="0.25">
      <c r="A336" s="15"/>
      <c r="B336" s="15"/>
      <c r="C336" s="15"/>
      <c r="D336" s="22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x14ac:dyDescent="0.25">
      <c r="A337" s="15"/>
      <c r="B337" s="15"/>
      <c r="C337" s="15"/>
      <c r="D337" s="22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x14ac:dyDescent="0.25">
      <c r="A338" s="15"/>
      <c r="B338" s="15"/>
      <c r="C338" s="15"/>
      <c r="D338" s="22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x14ac:dyDescent="0.25">
      <c r="A339" s="15"/>
      <c r="B339" s="15"/>
      <c r="C339" s="15"/>
      <c r="D339" s="22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x14ac:dyDescent="0.25">
      <c r="A340" s="15"/>
      <c r="B340" s="15"/>
      <c r="C340" s="15"/>
      <c r="D340" s="22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x14ac:dyDescent="0.25">
      <c r="A341" s="15"/>
      <c r="B341" s="15"/>
      <c r="C341" s="15"/>
      <c r="D341" s="22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x14ac:dyDescent="0.25">
      <c r="A342" s="15"/>
      <c r="B342" s="15"/>
      <c r="C342" s="15"/>
      <c r="D342" s="22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x14ac:dyDescent="0.25">
      <c r="A343" s="15"/>
      <c r="B343" s="15"/>
      <c r="C343" s="15"/>
      <c r="D343" s="22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x14ac:dyDescent="0.25">
      <c r="A344" s="15"/>
      <c r="B344" s="15"/>
      <c r="C344" s="15"/>
      <c r="D344" s="22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x14ac:dyDescent="0.25">
      <c r="A345" s="15"/>
      <c r="B345" s="15"/>
      <c r="C345" s="15"/>
      <c r="D345" s="22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x14ac:dyDescent="0.25">
      <c r="A346" s="15"/>
      <c r="B346" s="15"/>
      <c r="C346" s="15"/>
      <c r="D346" s="22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x14ac:dyDescent="0.25">
      <c r="A347" s="15"/>
      <c r="B347" s="15"/>
      <c r="C347" s="15"/>
      <c r="D347" s="22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x14ac:dyDescent="0.25">
      <c r="A348" s="15"/>
      <c r="B348" s="15"/>
      <c r="C348" s="15"/>
      <c r="D348" s="22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x14ac:dyDescent="0.25">
      <c r="A349" s="15"/>
      <c r="B349" s="15"/>
      <c r="C349" s="15"/>
      <c r="D349" s="22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x14ac:dyDescent="0.25">
      <c r="A350" s="15"/>
      <c r="B350" s="15"/>
      <c r="C350" s="15"/>
      <c r="D350" s="22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x14ac:dyDescent="0.25">
      <c r="A351" s="15"/>
      <c r="B351" s="15"/>
      <c r="C351" s="15"/>
      <c r="D351" s="22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x14ac:dyDescent="0.25">
      <c r="A352" s="15"/>
      <c r="B352" s="15"/>
      <c r="C352" s="15"/>
      <c r="D352" s="22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x14ac:dyDescent="0.25">
      <c r="A353" s="15"/>
      <c r="B353" s="15"/>
      <c r="C353" s="15"/>
      <c r="D353" s="22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x14ac:dyDescent="0.25">
      <c r="A354" s="15"/>
      <c r="B354" s="15"/>
      <c r="C354" s="15"/>
      <c r="D354" s="22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x14ac:dyDescent="0.25">
      <c r="A355" s="15"/>
      <c r="B355" s="15"/>
      <c r="C355" s="15"/>
      <c r="D355" s="22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x14ac:dyDescent="0.25">
      <c r="A356" s="15"/>
      <c r="B356" s="15"/>
      <c r="C356" s="15"/>
      <c r="D356" s="22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x14ac:dyDescent="0.25">
      <c r="A357" s="15"/>
      <c r="B357" s="15"/>
      <c r="C357" s="15"/>
      <c r="D357" s="22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x14ac:dyDescent="0.25">
      <c r="A358" s="15"/>
      <c r="B358" s="15"/>
      <c r="C358" s="15"/>
      <c r="D358" s="22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x14ac:dyDescent="0.25">
      <c r="A359" s="15"/>
      <c r="B359" s="15"/>
      <c r="C359" s="15"/>
      <c r="D359" s="22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x14ac:dyDescent="0.25">
      <c r="A360" s="15"/>
      <c r="B360" s="15"/>
      <c r="C360" s="15"/>
      <c r="D360" s="22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x14ac:dyDescent="0.25">
      <c r="A361" s="15"/>
      <c r="B361" s="15"/>
      <c r="C361" s="15"/>
      <c r="D361" s="22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x14ac:dyDescent="0.25">
      <c r="A362" s="15"/>
      <c r="B362" s="15"/>
      <c r="C362" s="15"/>
      <c r="D362" s="22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x14ac:dyDescent="0.25">
      <c r="A363" s="15"/>
      <c r="B363" s="15"/>
      <c r="C363" s="15"/>
      <c r="D363" s="22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x14ac:dyDescent="0.25">
      <c r="A364" s="15"/>
      <c r="B364" s="15"/>
      <c r="C364" s="15"/>
      <c r="D364" s="22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x14ac:dyDescent="0.25">
      <c r="A365" s="15"/>
      <c r="B365" s="15"/>
      <c r="C365" s="15"/>
      <c r="D365" s="22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x14ac:dyDescent="0.25">
      <c r="A366" s="15"/>
      <c r="B366" s="15"/>
      <c r="C366" s="15"/>
      <c r="D366" s="22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x14ac:dyDescent="0.25">
      <c r="A367" s="15"/>
      <c r="B367" s="15"/>
      <c r="C367" s="15"/>
      <c r="D367" s="22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x14ac:dyDescent="0.25">
      <c r="A368" s="15"/>
      <c r="B368" s="15"/>
      <c r="C368" s="15"/>
      <c r="D368" s="22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x14ac:dyDescent="0.25">
      <c r="A369" s="15"/>
      <c r="B369" s="15"/>
      <c r="C369" s="15"/>
      <c r="D369" s="22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x14ac:dyDescent="0.25">
      <c r="A370" s="15"/>
      <c r="B370" s="15"/>
      <c r="C370" s="15"/>
      <c r="D370" s="22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x14ac:dyDescent="0.25">
      <c r="A371" s="15"/>
      <c r="B371" s="15"/>
      <c r="C371" s="15"/>
      <c r="D371" s="22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x14ac:dyDescent="0.25">
      <c r="A372" s="15"/>
      <c r="B372" s="15"/>
      <c r="C372" s="15"/>
      <c r="D372" s="22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x14ac:dyDescent="0.25">
      <c r="A373" s="15"/>
      <c r="B373" s="15"/>
      <c r="C373" s="15"/>
      <c r="D373" s="22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x14ac:dyDescent="0.25">
      <c r="A374" s="15"/>
      <c r="B374" s="15"/>
      <c r="C374" s="15"/>
      <c r="D374" s="22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x14ac:dyDescent="0.25">
      <c r="A375" s="15"/>
      <c r="B375" s="15"/>
      <c r="C375" s="15"/>
      <c r="D375" s="22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x14ac:dyDescent="0.25">
      <c r="A376" s="15"/>
      <c r="B376" s="15"/>
      <c r="C376" s="15"/>
      <c r="D376" s="22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x14ac:dyDescent="0.25">
      <c r="A377" s="15"/>
      <c r="B377" s="15"/>
      <c r="C377" s="15"/>
      <c r="D377" s="22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x14ac:dyDescent="0.25">
      <c r="A378" s="15"/>
      <c r="B378" s="15"/>
      <c r="C378" s="15"/>
      <c r="D378" s="22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x14ac:dyDescent="0.25">
      <c r="A379" s="15"/>
      <c r="B379" s="15"/>
      <c r="C379" s="15"/>
      <c r="D379" s="22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x14ac:dyDescent="0.25">
      <c r="A380" s="15"/>
      <c r="B380" s="15"/>
      <c r="C380" s="15"/>
      <c r="D380" s="22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x14ac:dyDescent="0.25">
      <c r="A381" s="15"/>
      <c r="B381" s="15"/>
      <c r="C381" s="15"/>
      <c r="D381" s="22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x14ac:dyDescent="0.25">
      <c r="A382" s="15"/>
      <c r="B382" s="15"/>
      <c r="C382" s="15"/>
      <c r="D382" s="22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x14ac:dyDescent="0.25">
      <c r="A383" s="15"/>
      <c r="B383" s="15"/>
      <c r="C383" s="15"/>
      <c r="D383" s="22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x14ac:dyDescent="0.25">
      <c r="A384" s="15"/>
      <c r="B384" s="15"/>
      <c r="C384" s="15"/>
      <c r="D384" s="22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x14ac:dyDescent="0.25">
      <c r="A385" s="15"/>
      <c r="B385" s="15"/>
      <c r="C385" s="15"/>
      <c r="D385" s="22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x14ac:dyDescent="0.25">
      <c r="A386" s="15"/>
      <c r="B386" s="15"/>
      <c r="C386" s="15"/>
      <c r="D386" s="22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x14ac:dyDescent="0.25">
      <c r="A387" s="15"/>
      <c r="B387" s="15"/>
      <c r="C387" s="15"/>
      <c r="D387" s="22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x14ac:dyDescent="0.25">
      <c r="A388" s="15"/>
      <c r="B388" s="15"/>
      <c r="C388" s="15"/>
      <c r="D388" s="22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x14ac:dyDescent="0.25">
      <c r="A389" s="15"/>
      <c r="B389" s="15"/>
      <c r="C389" s="15"/>
      <c r="D389" s="22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x14ac:dyDescent="0.25">
      <c r="A390" s="15"/>
      <c r="B390" s="15"/>
      <c r="C390" s="15"/>
      <c r="D390" s="22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x14ac:dyDescent="0.25">
      <c r="A391" s="15"/>
      <c r="B391" s="15"/>
      <c r="C391" s="15"/>
      <c r="D391" s="22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x14ac:dyDescent="0.25">
      <c r="A392" s="15"/>
      <c r="B392" s="15"/>
      <c r="C392" s="15"/>
      <c r="D392" s="22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x14ac:dyDescent="0.25">
      <c r="A393" s="15"/>
      <c r="B393" s="15"/>
      <c r="C393" s="15"/>
      <c r="D393" s="22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x14ac:dyDescent="0.25">
      <c r="A394" s="15"/>
      <c r="B394" s="15"/>
      <c r="C394" s="15"/>
      <c r="D394" s="22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x14ac:dyDescent="0.25">
      <c r="A395" s="15"/>
      <c r="B395" s="15"/>
      <c r="C395" s="15"/>
      <c r="D395" s="22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x14ac:dyDescent="0.25">
      <c r="A396" s="15"/>
      <c r="B396" s="15"/>
      <c r="C396" s="15"/>
      <c r="D396" s="22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x14ac:dyDescent="0.25">
      <c r="A397" s="15"/>
      <c r="B397" s="15"/>
      <c r="C397" s="15"/>
      <c r="D397" s="22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x14ac:dyDescent="0.25">
      <c r="A398" s="15"/>
      <c r="B398" s="15"/>
      <c r="C398" s="15"/>
      <c r="D398" s="22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x14ac:dyDescent="0.25">
      <c r="A399" s="15"/>
      <c r="B399" s="15"/>
      <c r="C399" s="15"/>
      <c r="D399" s="22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x14ac:dyDescent="0.25">
      <c r="A400" s="15"/>
      <c r="B400" s="15"/>
      <c r="C400" s="15"/>
      <c r="D400" s="22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x14ac:dyDescent="0.25">
      <c r="A401" s="15"/>
      <c r="B401" s="15"/>
      <c r="C401" s="15"/>
      <c r="D401" s="22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x14ac:dyDescent="0.25">
      <c r="A402" s="15"/>
      <c r="B402" s="15"/>
      <c r="C402" s="15"/>
      <c r="D402" s="22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x14ac:dyDescent="0.25">
      <c r="A403" s="15"/>
      <c r="B403" s="15"/>
      <c r="C403" s="15"/>
      <c r="D403" s="22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x14ac:dyDescent="0.25">
      <c r="A404" s="15"/>
      <c r="B404" s="15"/>
      <c r="C404" s="15"/>
      <c r="D404" s="22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x14ac:dyDescent="0.25">
      <c r="A405" s="15"/>
      <c r="B405" s="15"/>
      <c r="C405" s="15"/>
      <c r="D405" s="22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x14ac:dyDescent="0.25">
      <c r="A406" s="15"/>
      <c r="B406" s="15"/>
      <c r="C406" s="15"/>
      <c r="D406" s="22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x14ac:dyDescent="0.25">
      <c r="A407" s="15"/>
      <c r="B407" s="15"/>
      <c r="C407" s="15"/>
      <c r="D407" s="22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x14ac:dyDescent="0.25">
      <c r="A408" s="15"/>
      <c r="B408" s="15"/>
      <c r="C408" s="15"/>
      <c r="D408" s="22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x14ac:dyDescent="0.25">
      <c r="A409" s="15"/>
      <c r="B409" s="15"/>
      <c r="C409" s="15"/>
      <c r="D409" s="22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x14ac:dyDescent="0.25">
      <c r="A410" s="15"/>
      <c r="B410" s="15"/>
      <c r="C410" s="15"/>
      <c r="D410" s="22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x14ac:dyDescent="0.25">
      <c r="A411" s="15"/>
      <c r="B411" s="15"/>
      <c r="C411" s="15"/>
      <c r="D411" s="22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x14ac:dyDescent="0.25">
      <c r="A412" s="15"/>
      <c r="B412" s="15"/>
      <c r="C412" s="15"/>
      <c r="D412" s="22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x14ac:dyDescent="0.25">
      <c r="A413" s="15"/>
      <c r="B413" s="15"/>
      <c r="C413" s="15"/>
      <c r="D413" s="22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x14ac:dyDescent="0.25">
      <c r="A414" s="15"/>
      <c r="B414" s="15"/>
      <c r="C414" s="15"/>
      <c r="D414" s="22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x14ac:dyDescent="0.25">
      <c r="A415" s="15"/>
      <c r="B415" s="15"/>
      <c r="C415" s="15"/>
      <c r="D415" s="22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x14ac:dyDescent="0.25">
      <c r="A416" s="15"/>
      <c r="B416" s="15"/>
      <c r="C416" s="15"/>
      <c r="D416" s="22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x14ac:dyDescent="0.25">
      <c r="A417" s="15"/>
      <c r="B417" s="15"/>
      <c r="C417" s="15"/>
      <c r="D417" s="22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x14ac:dyDescent="0.25">
      <c r="A418" s="15"/>
      <c r="B418" s="15"/>
      <c r="C418" s="15"/>
      <c r="D418" s="22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x14ac:dyDescent="0.25">
      <c r="A419" s="15"/>
      <c r="B419" s="15"/>
      <c r="C419" s="15"/>
      <c r="D419" s="22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x14ac:dyDescent="0.25">
      <c r="A420" s="15"/>
      <c r="B420" s="15"/>
      <c r="C420" s="15"/>
      <c r="D420" s="22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x14ac:dyDescent="0.25">
      <c r="A421" s="15"/>
      <c r="B421" s="15"/>
      <c r="C421" s="15"/>
      <c r="D421" s="22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x14ac:dyDescent="0.25">
      <c r="A422" s="15"/>
      <c r="B422" s="15"/>
      <c r="C422" s="15"/>
      <c r="D422" s="22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x14ac:dyDescent="0.25">
      <c r="A423" s="15"/>
      <c r="B423" s="15"/>
      <c r="C423" s="15"/>
      <c r="D423" s="22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x14ac:dyDescent="0.25">
      <c r="A424" s="15"/>
      <c r="B424" s="15"/>
      <c r="C424" s="15"/>
      <c r="D424" s="22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x14ac:dyDescent="0.25">
      <c r="A425" s="15"/>
      <c r="B425" s="15"/>
      <c r="C425" s="15"/>
      <c r="D425" s="22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x14ac:dyDescent="0.25">
      <c r="A426" s="15"/>
      <c r="B426" s="15"/>
      <c r="C426" s="15"/>
      <c r="D426" s="22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x14ac:dyDescent="0.25">
      <c r="A427" s="15"/>
      <c r="B427" s="15"/>
      <c r="C427" s="15"/>
      <c r="D427" s="22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x14ac:dyDescent="0.25">
      <c r="A428" s="15"/>
      <c r="B428" s="15"/>
      <c r="C428" s="15"/>
      <c r="D428" s="22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x14ac:dyDescent="0.25">
      <c r="A429" s="15"/>
      <c r="B429" s="15"/>
      <c r="C429" s="15"/>
      <c r="D429" s="22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x14ac:dyDescent="0.25">
      <c r="A430" s="15"/>
      <c r="B430" s="15"/>
      <c r="C430" s="15"/>
      <c r="D430" s="22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x14ac:dyDescent="0.25">
      <c r="A431" s="15"/>
      <c r="B431" s="15"/>
      <c r="C431" s="15"/>
      <c r="D431" s="22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x14ac:dyDescent="0.25">
      <c r="A432" s="15"/>
      <c r="B432" s="15"/>
      <c r="C432" s="15"/>
      <c r="D432" s="22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x14ac:dyDescent="0.25">
      <c r="A433" s="15"/>
      <c r="B433" s="15"/>
      <c r="C433" s="15"/>
      <c r="D433" s="22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x14ac:dyDescent="0.25">
      <c r="A434" s="15"/>
      <c r="B434" s="15"/>
      <c r="C434" s="15"/>
      <c r="D434" s="22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x14ac:dyDescent="0.25">
      <c r="A435" s="15"/>
      <c r="B435" s="15"/>
      <c r="C435" s="15"/>
      <c r="D435" s="22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x14ac:dyDescent="0.25">
      <c r="A436" s="15"/>
      <c r="B436" s="15"/>
      <c r="C436" s="15"/>
      <c r="D436" s="22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x14ac:dyDescent="0.25">
      <c r="A437" s="15"/>
      <c r="B437" s="15"/>
      <c r="C437" s="15"/>
      <c r="D437" s="22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x14ac:dyDescent="0.25">
      <c r="A438" s="15"/>
      <c r="B438" s="15"/>
      <c r="C438" s="15"/>
      <c r="D438" s="22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x14ac:dyDescent="0.25">
      <c r="A439" s="15"/>
      <c r="B439" s="15"/>
      <c r="C439" s="15"/>
      <c r="D439" s="22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x14ac:dyDescent="0.25">
      <c r="A440" s="15"/>
      <c r="B440" s="15"/>
      <c r="C440" s="15"/>
      <c r="D440" s="22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x14ac:dyDescent="0.25">
      <c r="A441" s="15"/>
      <c r="B441" s="15"/>
      <c r="C441" s="15"/>
      <c r="D441" s="22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x14ac:dyDescent="0.25">
      <c r="A442" s="15"/>
      <c r="B442" s="15"/>
      <c r="C442" s="15"/>
      <c r="D442" s="22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x14ac:dyDescent="0.25">
      <c r="A443" s="15"/>
      <c r="B443" s="15"/>
      <c r="C443" s="15"/>
      <c r="D443" s="22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x14ac:dyDescent="0.25">
      <c r="A444" s="15"/>
      <c r="B444" s="15"/>
      <c r="C444" s="15"/>
      <c r="D444" s="22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x14ac:dyDescent="0.25">
      <c r="A445" s="15"/>
      <c r="B445" s="15"/>
      <c r="C445" s="15"/>
      <c r="D445" s="22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x14ac:dyDescent="0.25">
      <c r="A446" s="15"/>
      <c r="B446" s="15"/>
      <c r="C446" s="15"/>
      <c r="D446" s="22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x14ac:dyDescent="0.25">
      <c r="A447" s="15"/>
      <c r="B447" s="15"/>
      <c r="C447" s="15"/>
      <c r="D447" s="22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x14ac:dyDescent="0.25">
      <c r="A448" s="15"/>
      <c r="B448" s="15"/>
      <c r="C448" s="15"/>
      <c r="D448" s="22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x14ac:dyDescent="0.25">
      <c r="A449" s="15"/>
      <c r="B449" s="15"/>
      <c r="C449" s="15"/>
      <c r="D449" s="22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x14ac:dyDescent="0.25">
      <c r="A450" s="15"/>
      <c r="B450" s="15"/>
      <c r="C450" s="15"/>
      <c r="D450" s="22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x14ac:dyDescent="0.25">
      <c r="A451" s="15"/>
      <c r="B451" s="15"/>
      <c r="C451" s="15"/>
      <c r="D451" s="22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x14ac:dyDescent="0.25">
      <c r="A452" s="15"/>
      <c r="B452" s="15"/>
      <c r="C452" s="15"/>
      <c r="D452" s="22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x14ac:dyDescent="0.25">
      <c r="A453" s="15"/>
      <c r="B453" s="15"/>
      <c r="C453" s="15"/>
      <c r="D453" s="22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x14ac:dyDescent="0.25">
      <c r="A454" s="15"/>
      <c r="B454" s="15"/>
      <c r="C454" s="15"/>
      <c r="D454" s="22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x14ac:dyDescent="0.25">
      <c r="A455" s="15"/>
      <c r="B455" s="15"/>
      <c r="C455" s="15"/>
      <c r="D455" s="22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x14ac:dyDescent="0.25">
      <c r="A456" s="15"/>
      <c r="B456" s="15"/>
      <c r="C456" s="15"/>
      <c r="D456" s="22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x14ac:dyDescent="0.25">
      <c r="A457" s="15"/>
      <c r="B457" s="15"/>
      <c r="C457" s="15"/>
      <c r="D457" s="22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x14ac:dyDescent="0.25">
      <c r="A458" s="15"/>
      <c r="B458" s="15"/>
      <c r="C458" s="15"/>
      <c r="D458" s="22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x14ac:dyDescent="0.25">
      <c r="A459" s="15"/>
      <c r="B459" s="15"/>
      <c r="C459" s="15"/>
      <c r="D459" s="22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x14ac:dyDescent="0.25">
      <c r="A460" s="15"/>
      <c r="B460" s="15"/>
      <c r="C460" s="15"/>
      <c r="D460" s="22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x14ac:dyDescent="0.25">
      <c r="A461" s="15"/>
      <c r="B461" s="15"/>
      <c r="C461" s="15"/>
      <c r="D461" s="22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x14ac:dyDescent="0.25">
      <c r="A462" s="15"/>
      <c r="B462" s="15"/>
      <c r="C462" s="15"/>
      <c r="D462" s="22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x14ac:dyDescent="0.25">
      <c r="A463" s="15"/>
      <c r="B463" s="15"/>
      <c r="C463" s="15"/>
      <c r="D463" s="22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x14ac:dyDescent="0.25">
      <c r="A464" s="15"/>
      <c r="B464" s="15"/>
      <c r="C464" s="15"/>
      <c r="D464" s="22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x14ac:dyDescent="0.25">
      <c r="A465" s="15"/>
      <c r="B465" s="15"/>
      <c r="C465" s="15"/>
      <c r="D465" s="22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x14ac:dyDescent="0.25">
      <c r="A466" s="15"/>
      <c r="B466" s="15"/>
      <c r="C466" s="15"/>
      <c r="D466" s="22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x14ac:dyDescent="0.25">
      <c r="A467" s="15"/>
      <c r="B467" s="15"/>
      <c r="C467" s="15"/>
      <c r="D467" s="22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x14ac:dyDescent="0.25">
      <c r="A468" s="15"/>
      <c r="B468" s="15"/>
      <c r="C468" s="15"/>
      <c r="D468" s="22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x14ac:dyDescent="0.25">
      <c r="A469" s="15"/>
      <c r="B469" s="15"/>
      <c r="C469" s="15"/>
      <c r="D469" s="22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x14ac:dyDescent="0.25">
      <c r="A470" s="15"/>
      <c r="B470" s="15"/>
      <c r="C470" s="15"/>
      <c r="D470" s="22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x14ac:dyDescent="0.25">
      <c r="A471" s="15"/>
      <c r="B471" s="15"/>
      <c r="C471" s="15"/>
      <c r="D471" s="22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x14ac:dyDescent="0.25">
      <c r="A472" s="15"/>
      <c r="B472" s="15"/>
      <c r="C472" s="15"/>
      <c r="D472" s="22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x14ac:dyDescent="0.25">
      <c r="A473" s="15"/>
      <c r="B473" s="15"/>
      <c r="C473" s="15"/>
      <c r="D473" s="22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x14ac:dyDescent="0.25">
      <c r="A474" s="15"/>
      <c r="B474" s="15"/>
      <c r="C474" s="15"/>
      <c r="D474" s="22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x14ac:dyDescent="0.25">
      <c r="A475" s="15"/>
      <c r="B475" s="15"/>
      <c r="C475" s="15"/>
      <c r="D475" s="22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x14ac:dyDescent="0.25">
      <c r="A476" s="15"/>
      <c r="B476" s="15"/>
      <c r="C476" s="15"/>
      <c r="D476" s="22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x14ac:dyDescent="0.25">
      <c r="A477" s="15"/>
      <c r="B477" s="15"/>
      <c r="C477" s="15"/>
      <c r="D477" s="22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x14ac:dyDescent="0.25">
      <c r="A478" s="15"/>
      <c r="B478" s="15"/>
      <c r="C478" s="15"/>
      <c r="D478" s="22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x14ac:dyDescent="0.25">
      <c r="A479" s="15"/>
      <c r="B479" s="15"/>
      <c r="C479" s="15"/>
      <c r="D479" s="22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x14ac:dyDescent="0.25">
      <c r="A480" s="15"/>
      <c r="B480" s="15"/>
      <c r="C480" s="15"/>
      <c r="D480" s="22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x14ac:dyDescent="0.25">
      <c r="A481" s="15"/>
      <c r="B481" s="15"/>
      <c r="C481" s="15"/>
      <c r="D481" s="22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x14ac:dyDescent="0.25">
      <c r="A482" s="15"/>
      <c r="B482" s="15"/>
      <c r="C482" s="15"/>
      <c r="D482" s="22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x14ac:dyDescent="0.25">
      <c r="A483" s="15"/>
      <c r="B483" s="15"/>
      <c r="C483" s="15"/>
      <c r="D483" s="22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x14ac:dyDescent="0.25">
      <c r="A484" s="15"/>
      <c r="B484" s="15"/>
      <c r="C484" s="15"/>
      <c r="D484" s="22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x14ac:dyDescent="0.25">
      <c r="A485" s="15"/>
      <c r="B485" s="15"/>
      <c r="C485" s="15"/>
      <c r="D485" s="22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x14ac:dyDescent="0.25">
      <c r="A486" s="15"/>
      <c r="B486" s="15"/>
      <c r="C486" s="15"/>
      <c r="D486" s="22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x14ac:dyDescent="0.25">
      <c r="A487" s="15"/>
      <c r="B487" s="15"/>
      <c r="C487" s="15"/>
      <c r="D487" s="22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x14ac:dyDescent="0.25">
      <c r="A488" s="15"/>
      <c r="B488" s="15"/>
      <c r="C488" s="15"/>
      <c r="D488" s="22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x14ac:dyDescent="0.25">
      <c r="A489" s="15"/>
      <c r="B489" s="15"/>
      <c r="C489" s="15"/>
      <c r="D489" s="22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x14ac:dyDescent="0.25">
      <c r="A490" s="15"/>
      <c r="B490" s="15"/>
      <c r="C490" s="15"/>
      <c r="D490" s="22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x14ac:dyDescent="0.25">
      <c r="A491" s="15"/>
      <c r="B491" s="15"/>
      <c r="C491" s="15"/>
      <c r="D491" s="22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x14ac:dyDescent="0.25">
      <c r="A492" s="15"/>
      <c r="B492" s="15"/>
      <c r="C492" s="15"/>
      <c r="D492" s="22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x14ac:dyDescent="0.25">
      <c r="A493" s="15"/>
      <c r="B493" s="15"/>
      <c r="C493" s="15"/>
      <c r="D493" s="22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x14ac:dyDescent="0.25">
      <c r="A494" s="15"/>
      <c r="B494" s="15"/>
      <c r="C494" s="15"/>
      <c r="D494" s="22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x14ac:dyDescent="0.25">
      <c r="A495" s="15"/>
      <c r="B495" s="15"/>
      <c r="C495" s="15"/>
      <c r="D495" s="22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x14ac:dyDescent="0.25">
      <c r="A496" s="15"/>
      <c r="B496" s="15"/>
      <c r="C496" s="15"/>
      <c r="D496" s="22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x14ac:dyDescent="0.25">
      <c r="A497" s="15"/>
      <c r="B497" s="15"/>
      <c r="C497" s="15"/>
      <c r="D497" s="22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x14ac:dyDescent="0.25">
      <c r="A498" s="15"/>
      <c r="B498" s="15"/>
      <c r="C498" s="15"/>
      <c r="D498" s="22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x14ac:dyDescent="0.25">
      <c r="A499" s="15"/>
      <c r="B499" s="15"/>
      <c r="C499" s="15"/>
      <c r="D499" s="22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x14ac:dyDescent="0.25">
      <c r="A500" s="15"/>
      <c r="B500" s="15"/>
      <c r="C500" s="15"/>
      <c r="D500" s="22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x14ac:dyDescent="0.25">
      <c r="A501" s="15"/>
      <c r="B501" s="15"/>
      <c r="C501" s="15"/>
      <c r="D501" s="22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x14ac:dyDescent="0.25">
      <c r="A502" s="15"/>
      <c r="B502" s="15"/>
      <c r="C502" s="15"/>
      <c r="D502" s="22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x14ac:dyDescent="0.25">
      <c r="A503" s="15"/>
      <c r="B503" s="15"/>
      <c r="C503" s="15"/>
      <c r="D503" s="22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x14ac:dyDescent="0.25">
      <c r="A504" s="15"/>
      <c r="B504" s="15"/>
      <c r="C504" s="15"/>
      <c r="D504" s="22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x14ac:dyDescent="0.25">
      <c r="A505" s="15"/>
      <c r="B505" s="15"/>
      <c r="C505" s="15"/>
      <c r="D505" s="22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x14ac:dyDescent="0.25">
      <c r="A506" s="15"/>
      <c r="B506" s="15"/>
      <c r="C506" s="15"/>
      <c r="D506" s="22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x14ac:dyDescent="0.25">
      <c r="A507" s="15"/>
      <c r="B507" s="15"/>
      <c r="C507" s="15"/>
      <c r="D507" s="22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x14ac:dyDescent="0.25">
      <c r="A508" s="15"/>
      <c r="B508" s="15"/>
      <c r="C508" s="15"/>
      <c r="D508" s="22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x14ac:dyDescent="0.25">
      <c r="A509" s="15"/>
      <c r="B509" s="15"/>
      <c r="C509" s="15"/>
      <c r="D509" s="22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x14ac:dyDescent="0.25">
      <c r="A510" s="15"/>
      <c r="B510" s="15"/>
      <c r="C510" s="15"/>
      <c r="D510" s="22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x14ac:dyDescent="0.25">
      <c r="A511" s="15"/>
      <c r="B511" s="15"/>
      <c r="C511" s="15"/>
      <c r="D511" s="22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x14ac:dyDescent="0.25">
      <c r="A512" s="15"/>
      <c r="B512" s="15"/>
      <c r="C512" s="15"/>
      <c r="D512" s="22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x14ac:dyDescent="0.25">
      <c r="A513" s="15"/>
      <c r="B513" s="15"/>
      <c r="C513" s="15"/>
      <c r="D513" s="22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x14ac:dyDescent="0.25">
      <c r="A514" s="15"/>
      <c r="B514" s="15"/>
      <c r="C514" s="15"/>
      <c r="D514" s="22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x14ac:dyDescent="0.25">
      <c r="A515" s="15"/>
      <c r="B515" s="15"/>
      <c r="C515" s="15"/>
      <c r="D515" s="22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x14ac:dyDescent="0.25">
      <c r="A516" s="15"/>
      <c r="B516" s="15"/>
      <c r="C516" s="15"/>
      <c r="D516" s="22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x14ac:dyDescent="0.25">
      <c r="A517" s="15"/>
      <c r="B517" s="15"/>
      <c r="C517" s="15"/>
      <c r="D517" s="22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x14ac:dyDescent="0.25">
      <c r="A518" s="15"/>
      <c r="B518" s="15"/>
      <c r="C518" s="15"/>
      <c r="D518" s="22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x14ac:dyDescent="0.25">
      <c r="A519" s="15"/>
      <c r="B519" s="15"/>
      <c r="C519" s="15"/>
      <c r="D519" s="22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x14ac:dyDescent="0.25">
      <c r="A520" s="15"/>
      <c r="B520" s="15"/>
      <c r="C520" s="15"/>
      <c r="D520" s="22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x14ac:dyDescent="0.25">
      <c r="A521" s="15"/>
      <c r="B521" s="15"/>
      <c r="C521" s="15"/>
      <c r="D521" s="22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x14ac:dyDescent="0.25">
      <c r="A522" s="15"/>
      <c r="B522" s="15"/>
      <c r="C522" s="15"/>
      <c r="D522" s="22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x14ac:dyDescent="0.25">
      <c r="A523" s="15"/>
      <c r="B523" s="15"/>
      <c r="C523" s="15"/>
      <c r="D523" s="22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x14ac:dyDescent="0.25">
      <c r="A524" s="15"/>
      <c r="B524" s="15"/>
      <c r="C524" s="15"/>
      <c r="D524" s="22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x14ac:dyDescent="0.25">
      <c r="A525" s="15"/>
      <c r="B525" s="15"/>
      <c r="C525" s="15"/>
      <c r="D525" s="22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x14ac:dyDescent="0.25">
      <c r="A526" s="15"/>
      <c r="B526" s="15"/>
      <c r="C526" s="15"/>
      <c r="D526" s="22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x14ac:dyDescent="0.25">
      <c r="A527" s="15"/>
      <c r="B527" s="15"/>
      <c r="C527" s="15"/>
      <c r="D527" s="22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x14ac:dyDescent="0.25">
      <c r="A528" s="15"/>
      <c r="B528" s="15"/>
      <c r="C528" s="15"/>
      <c r="D528" s="22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x14ac:dyDescent="0.25">
      <c r="A529" s="15"/>
      <c r="B529" s="15"/>
      <c r="C529" s="15"/>
      <c r="D529" s="22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x14ac:dyDescent="0.25">
      <c r="A530" s="15"/>
      <c r="B530" s="15"/>
      <c r="C530" s="15"/>
      <c r="D530" s="22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x14ac:dyDescent="0.25">
      <c r="A531" s="15"/>
      <c r="B531" s="15"/>
      <c r="C531" s="15"/>
      <c r="D531" s="22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x14ac:dyDescent="0.25">
      <c r="A532" s="15"/>
      <c r="B532" s="15"/>
      <c r="C532" s="15"/>
      <c r="D532" s="22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x14ac:dyDescent="0.25">
      <c r="A533" s="15"/>
      <c r="B533" s="15"/>
      <c r="C533" s="15"/>
      <c r="D533" s="22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x14ac:dyDescent="0.25">
      <c r="A534" s="15"/>
      <c r="B534" s="15"/>
      <c r="C534" s="15"/>
      <c r="D534" s="22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x14ac:dyDescent="0.25">
      <c r="A535" s="15"/>
      <c r="B535" s="15"/>
      <c r="C535" s="15"/>
      <c r="D535" s="22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x14ac:dyDescent="0.25">
      <c r="A536" s="15"/>
      <c r="B536" s="15"/>
      <c r="C536" s="15"/>
      <c r="D536" s="22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x14ac:dyDescent="0.25">
      <c r="A537" s="15"/>
      <c r="B537" s="15"/>
      <c r="C537" s="15"/>
      <c r="D537" s="22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x14ac:dyDescent="0.25">
      <c r="A538" s="15"/>
      <c r="B538" s="15"/>
      <c r="C538" s="15"/>
      <c r="D538" s="22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x14ac:dyDescent="0.25">
      <c r="A539" s="15"/>
      <c r="B539" s="15"/>
      <c r="C539" s="15"/>
      <c r="D539" s="22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x14ac:dyDescent="0.25">
      <c r="A540" s="15"/>
      <c r="B540" s="15"/>
      <c r="C540" s="15"/>
      <c r="D540" s="22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x14ac:dyDescent="0.25">
      <c r="A541" s="15"/>
      <c r="B541" s="15"/>
      <c r="C541" s="15"/>
      <c r="D541" s="22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x14ac:dyDescent="0.25">
      <c r="A542" s="15"/>
      <c r="B542" s="15"/>
      <c r="C542" s="15"/>
      <c r="D542" s="22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x14ac:dyDescent="0.25">
      <c r="A543" s="15"/>
      <c r="B543" s="15"/>
      <c r="C543" s="15"/>
      <c r="D543" s="22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x14ac:dyDescent="0.25">
      <c r="A544" s="15"/>
      <c r="B544" s="15"/>
      <c r="C544" s="15"/>
      <c r="D544" s="22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x14ac:dyDescent="0.25">
      <c r="A545" s="15"/>
      <c r="B545" s="15"/>
      <c r="C545" s="15"/>
      <c r="D545" s="22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x14ac:dyDescent="0.25">
      <c r="A546" s="15"/>
      <c r="B546" s="15"/>
      <c r="C546" s="15"/>
      <c r="D546" s="22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x14ac:dyDescent="0.25">
      <c r="A547" s="15"/>
      <c r="B547" s="15"/>
      <c r="C547" s="15"/>
      <c r="D547" s="22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x14ac:dyDescent="0.25">
      <c r="A548" s="15"/>
      <c r="B548" s="15"/>
      <c r="C548" s="15"/>
      <c r="D548" s="22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x14ac:dyDescent="0.25">
      <c r="A549" s="15"/>
      <c r="B549" s="15"/>
      <c r="C549" s="15"/>
      <c r="D549" s="22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x14ac:dyDescent="0.25">
      <c r="A550" s="15"/>
      <c r="B550" s="15"/>
      <c r="C550" s="15"/>
      <c r="D550" s="22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x14ac:dyDescent="0.25">
      <c r="A551" s="15"/>
      <c r="B551" s="15"/>
      <c r="C551" s="15"/>
      <c r="D551" s="22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x14ac:dyDescent="0.25">
      <c r="A552" s="15"/>
      <c r="B552" s="15"/>
      <c r="C552" s="15"/>
      <c r="D552" s="22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x14ac:dyDescent="0.25">
      <c r="A553" s="15"/>
      <c r="B553" s="15"/>
      <c r="C553" s="15"/>
      <c r="D553" s="22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x14ac:dyDescent="0.25">
      <c r="A554" s="15"/>
      <c r="B554" s="15"/>
      <c r="C554" s="15"/>
      <c r="D554" s="22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x14ac:dyDescent="0.25">
      <c r="A555" s="15"/>
      <c r="B555" s="15"/>
      <c r="C555" s="15"/>
      <c r="D555" s="22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x14ac:dyDescent="0.25">
      <c r="A556" s="15"/>
      <c r="B556" s="15"/>
      <c r="C556" s="15"/>
      <c r="D556" s="22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x14ac:dyDescent="0.25">
      <c r="A557" s="15"/>
      <c r="B557" s="15"/>
      <c r="C557" s="15"/>
      <c r="D557" s="22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x14ac:dyDescent="0.25">
      <c r="A558" s="15"/>
      <c r="B558" s="15"/>
      <c r="C558" s="15"/>
      <c r="D558" s="22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x14ac:dyDescent="0.25">
      <c r="A559" s="15"/>
      <c r="B559" s="15"/>
      <c r="C559" s="15"/>
      <c r="D559" s="22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x14ac:dyDescent="0.25">
      <c r="A560" s="15"/>
      <c r="B560" s="15"/>
      <c r="C560" s="15"/>
      <c r="D560" s="22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x14ac:dyDescent="0.25">
      <c r="A561" s="15"/>
      <c r="B561" s="15"/>
      <c r="C561" s="15"/>
      <c r="D561" s="22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x14ac:dyDescent="0.25">
      <c r="A562" s="15"/>
      <c r="B562" s="15"/>
      <c r="C562" s="15"/>
      <c r="D562" s="22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x14ac:dyDescent="0.25">
      <c r="A563" s="15"/>
      <c r="B563" s="15"/>
      <c r="C563" s="15"/>
      <c r="D563" s="22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x14ac:dyDescent="0.25">
      <c r="A564" s="15"/>
      <c r="B564" s="15"/>
      <c r="C564" s="15"/>
      <c r="D564" s="22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x14ac:dyDescent="0.25">
      <c r="A565" s="15"/>
      <c r="B565" s="15"/>
      <c r="C565" s="15"/>
      <c r="D565" s="22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x14ac:dyDescent="0.25">
      <c r="A566" s="15"/>
      <c r="B566" s="15"/>
      <c r="C566" s="15"/>
      <c r="D566" s="22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x14ac:dyDescent="0.25">
      <c r="A567" s="15"/>
      <c r="B567" s="15"/>
      <c r="C567" s="15"/>
      <c r="D567" s="22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x14ac:dyDescent="0.25">
      <c r="A568" s="15"/>
      <c r="B568" s="15"/>
      <c r="C568" s="15"/>
      <c r="D568" s="22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x14ac:dyDescent="0.25">
      <c r="A569" s="15"/>
      <c r="B569" s="15"/>
      <c r="C569" s="15"/>
      <c r="D569" s="22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x14ac:dyDescent="0.25">
      <c r="A570" s="15"/>
      <c r="B570" s="15"/>
      <c r="C570" s="15"/>
      <c r="D570" s="22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x14ac:dyDescent="0.25">
      <c r="A571" s="15"/>
      <c r="B571" s="15"/>
      <c r="C571" s="15"/>
      <c r="D571" s="22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x14ac:dyDescent="0.25">
      <c r="A572" s="15"/>
      <c r="B572" s="15"/>
      <c r="C572" s="15"/>
      <c r="D572" s="22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x14ac:dyDescent="0.25">
      <c r="A573" s="15"/>
      <c r="B573" s="15"/>
      <c r="C573" s="15"/>
      <c r="D573" s="22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x14ac:dyDescent="0.25">
      <c r="A574" s="15"/>
      <c r="B574" s="15"/>
      <c r="C574" s="15"/>
      <c r="D574" s="22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x14ac:dyDescent="0.25">
      <c r="A575" s="15"/>
      <c r="B575" s="15"/>
      <c r="C575" s="15"/>
      <c r="D575" s="22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x14ac:dyDescent="0.25">
      <c r="A576" s="15"/>
      <c r="B576" s="15"/>
      <c r="C576" s="15"/>
      <c r="D576" s="22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x14ac:dyDescent="0.25">
      <c r="A577" s="15"/>
      <c r="B577" s="15"/>
      <c r="C577" s="15"/>
      <c r="D577" s="22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x14ac:dyDescent="0.25">
      <c r="A578" s="15"/>
      <c r="B578" s="15"/>
      <c r="C578" s="15"/>
      <c r="D578" s="22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x14ac:dyDescent="0.25">
      <c r="A579" s="15"/>
      <c r="B579" s="15"/>
      <c r="C579" s="15"/>
      <c r="D579" s="22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x14ac:dyDescent="0.25">
      <c r="A580" s="15"/>
      <c r="B580" s="15"/>
      <c r="C580" s="15"/>
      <c r="D580" s="22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x14ac:dyDescent="0.25">
      <c r="A581" s="15"/>
      <c r="B581" s="15"/>
      <c r="C581" s="15"/>
      <c r="D581" s="22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x14ac:dyDescent="0.25">
      <c r="A582" s="15"/>
      <c r="B582" s="15"/>
      <c r="C582" s="15"/>
      <c r="D582" s="22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x14ac:dyDescent="0.25">
      <c r="A583" s="15"/>
      <c r="B583" s="15"/>
      <c r="C583" s="15"/>
      <c r="D583" s="22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x14ac:dyDescent="0.25">
      <c r="A584" s="15"/>
      <c r="B584" s="15"/>
      <c r="C584" s="15"/>
      <c r="D584" s="22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x14ac:dyDescent="0.25">
      <c r="A585" s="15"/>
      <c r="B585" s="15"/>
      <c r="C585" s="15"/>
      <c r="D585" s="22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x14ac:dyDescent="0.25">
      <c r="A586" s="15"/>
      <c r="B586" s="15"/>
      <c r="C586" s="15"/>
      <c r="D586" s="22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x14ac:dyDescent="0.25">
      <c r="A587" s="15"/>
      <c r="B587" s="15"/>
      <c r="C587" s="15"/>
      <c r="D587" s="22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x14ac:dyDescent="0.25">
      <c r="A588" s="15"/>
      <c r="B588" s="15"/>
      <c r="C588" s="15"/>
      <c r="D588" s="22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x14ac:dyDescent="0.25">
      <c r="A589" s="15"/>
      <c r="B589" s="15"/>
      <c r="C589" s="15"/>
      <c r="D589" s="22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x14ac:dyDescent="0.25">
      <c r="A590" s="15"/>
      <c r="B590" s="15"/>
      <c r="C590" s="15"/>
      <c r="D590" s="22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x14ac:dyDescent="0.25">
      <c r="A591" s="15"/>
      <c r="B591" s="15"/>
      <c r="C591" s="15"/>
      <c r="D591" s="22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x14ac:dyDescent="0.25">
      <c r="A592" s="15"/>
      <c r="B592" s="15"/>
      <c r="C592" s="15"/>
      <c r="D592" s="22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x14ac:dyDescent="0.25">
      <c r="A593" s="15"/>
      <c r="B593" s="15"/>
      <c r="C593" s="15"/>
      <c r="D593" s="22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x14ac:dyDescent="0.25">
      <c r="A594" s="15"/>
      <c r="B594" s="15"/>
      <c r="C594" s="15"/>
      <c r="D594" s="22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x14ac:dyDescent="0.25">
      <c r="A595" s="15"/>
      <c r="B595" s="15"/>
      <c r="C595" s="15"/>
      <c r="D595" s="22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x14ac:dyDescent="0.25">
      <c r="A596" s="15"/>
      <c r="B596" s="15"/>
      <c r="C596" s="15"/>
      <c r="D596" s="22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x14ac:dyDescent="0.25">
      <c r="A597" s="15"/>
      <c r="B597" s="15"/>
      <c r="C597" s="15"/>
      <c r="D597" s="22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x14ac:dyDescent="0.25">
      <c r="A598" s="15"/>
      <c r="B598" s="15"/>
      <c r="C598" s="15"/>
      <c r="D598" s="22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x14ac:dyDescent="0.25">
      <c r="A599" s="15"/>
      <c r="B599" s="15"/>
      <c r="C599" s="15"/>
      <c r="D599" s="22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x14ac:dyDescent="0.25">
      <c r="A600" s="15"/>
      <c r="B600" s="15"/>
      <c r="C600" s="15"/>
      <c r="D600" s="22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x14ac:dyDescent="0.25">
      <c r="A601" s="15"/>
      <c r="B601" s="15"/>
      <c r="C601" s="15"/>
      <c r="D601" s="22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x14ac:dyDescent="0.25">
      <c r="A602" s="15"/>
      <c r="B602" s="15"/>
      <c r="C602" s="15"/>
      <c r="D602" s="22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x14ac:dyDescent="0.25">
      <c r="A603" s="15"/>
      <c r="B603" s="15"/>
      <c r="C603" s="15"/>
      <c r="D603" s="22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x14ac:dyDescent="0.25">
      <c r="A604" s="15"/>
      <c r="B604" s="15"/>
      <c r="C604" s="15"/>
      <c r="D604" s="22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x14ac:dyDescent="0.25">
      <c r="A605" s="15"/>
      <c r="B605" s="15"/>
      <c r="C605" s="15"/>
      <c r="D605" s="22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x14ac:dyDescent="0.25">
      <c r="A606" s="15"/>
      <c r="B606" s="15"/>
      <c r="C606" s="15"/>
      <c r="D606" s="22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x14ac:dyDescent="0.25">
      <c r="A607" s="15"/>
      <c r="B607" s="15"/>
      <c r="C607" s="15"/>
      <c r="D607" s="22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x14ac:dyDescent="0.25">
      <c r="A608" s="15"/>
      <c r="B608" s="15"/>
      <c r="C608" s="15"/>
      <c r="D608" s="22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x14ac:dyDescent="0.25">
      <c r="A609" s="15"/>
      <c r="B609" s="15"/>
      <c r="C609" s="15"/>
      <c r="D609" s="22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x14ac:dyDescent="0.25">
      <c r="A610" s="15"/>
      <c r="B610" s="15"/>
      <c r="C610" s="15"/>
      <c r="D610" s="22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x14ac:dyDescent="0.25">
      <c r="A611" s="15"/>
      <c r="B611" s="15"/>
      <c r="C611" s="15"/>
      <c r="D611" s="22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x14ac:dyDescent="0.25">
      <c r="A612" s="15"/>
      <c r="B612" s="15"/>
      <c r="C612" s="15"/>
      <c r="D612" s="22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x14ac:dyDescent="0.25">
      <c r="A613" s="15"/>
      <c r="B613" s="15"/>
      <c r="C613" s="15"/>
      <c r="D613" s="22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x14ac:dyDescent="0.25">
      <c r="A614" s="15"/>
      <c r="B614" s="15"/>
      <c r="C614" s="15"/>
      <c r="D614" s="22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x14ac:dyDescent="0.25">
      <c r="A615" s="15"/>
      <c r="B615" s="15"/>
      <c r="C615" s="15"/>
      <c r="D615" s="22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x14ac:dyDescent="0.25">
      <c r="A616" s="15"/>
      <c r="B616" s="15"/>
      <c r="C616" s="15"/>
      <c r="D616" s="22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x14ac:dyDescent="0.25">
      <c r="A617" s="15"/>
      <c r="B617" s="15"/>
      <c r="C617" s="15"/>
      <c r="D617" s="22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x14ac:dyDescent="0.25">
      <c r="A618" s="15"/>
      <c r="B618" s="15"/>
      <c r="C618" s="15"/>
      <c r="D618" s="22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x14ac:dyDescent="0.25">
      <c r="A619" s="15"/>
      <c r="B619" s="15"/>
      <c r="C619" s="15"/>
      <c r="D619" s="22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x14ac:dyDescent="0.25">
      <c r="A620" s="15"/>
      <c r="B620" s="15"/>
      <c r="C620" s="15"/>
      <c r="D620" s="22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x14ac:dyDescent="0.25">
      <c r="A621" s="15"/>
      <c r="B621" s="15"/>
      <c r="C621" s="15"/>
      <c r="D621" s="22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x14ac:dyDescent="0.25">
      <c r="A622" s="15"/>
      <c r="B622" s="15"/>
      <c r="C622" s="15"/>
      <c r="D622" s="22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x14ac:dyDescent="0.25">
      <c r="A623" s="15"/>
      <c r="B623" s="15"/>
      <c r="C623" s="15"/>
      <c r="D623" s="22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x14ac:dyDescent="0.25">
      <c r="A624" s="15"/>
      <c r="B624" s="15"/>
      <c r="C624" s="15"/>
      <c r="D624" s="22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x14ac:dyDescent="0.25">
      <c r="A625" s="15"/>
      <c r="B625" s="15"/>
      <c r="C625" s="15"/>
      <c r="D625" s="22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x14ac:dyDescent="0.25">
      <c r="A626" s="15"/>
      <c r="B626" s="15"/>
      <c r="C626" s="15"/>
      <c r="D626" s="22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x14ac:dyDescent="0.25">
      <c r="A627" s="15"/>
      <c r="B627" s="15"/>
      <c r="C627" s="15"/>
      <c r="D627" s="22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x14ac:dyDescent="0.25">
      <c r="A628" s="15"/>
      <c r="B628" s="15"/>
      <c r="C628" s="15"/>
      <c r="D628" s="22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x14ac:dyDescent="0.25">
      <c r="A629" s="15"/>
      <c r="B629" s="15"/>
      <c r="C629" s="15"/>
      <c r="D629" s="22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x14ac:dyDescent="0.25">
      <c r="A630" s="15"/>
      <c r="B630" s="15"/>
      <c r="C630" s="15"/>
      <c r="D630" s="22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x14ac:dyDescent="0.25">
      <c r="A631" s="15"/>
      <c r="B631" s="15"/>
      <c r="C631" s="15"/>
      <c r="D631" s="22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x14ac:dyDescent="0.25">
      <c r="A632" s="15"/>
      <c r="B632" s="15"/>
      <c r="C632" s="15"/>
      <c r="D632" s="22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x14ac:dyDescent="0.25">
      <c r="A633" s="15"/>
      <c r="B633" s="15"/>
      <c r="C633" s="15"/>
      <c r="D633" s="22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x14ac:dyDescent="0.25">
      <c r="A634" s="15"/>
      <c r="B634" s="15"/>
      <c r="C634" s="15"/>
      <c r="D634" s="22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x14ac:dyDescent="0.25">
      <c r="A635" s="15"/>
      <c r="B635" s="15"/>
      <c r="C635" s="15"/>
      <c r="D635" s="22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x14ac:dyDescent="0.25">
      <c r="A636" s="15"/>
      <c r="B636" s="15"/>
      <c r="C636" s="15"/>
      <c r="D636" s="22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x14ac:dyDescent="0.25">
      <c r="A637" s="15"/>
      <c r="B637" s="15"/>
      <c r="C637" s="15"/>
      <c r="D637" s="22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x14ac:dyDescent="0.25">
      <c r="A638" s="15"/>
      <c r="B638" s="15"/>
      <c r="C638" s="15"/>
      <c r="D638" s="22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x14ac:dyDescent="0.25">
      <c r="A639" s="15"/>
      <c r="B639" s="15"/>
      <c r="C639" s="15"/>
      <c r="D639" s="22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x14ac:dyDescent="0.25">
      <c r="A640" s="15"/>
      <c r="B640" s="15"/>
      <c r="C640" s="15"/>
      <c r="D640" s="22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x14ac:dyDescent="0.25">
      <c r="A641" s="15"/>
      <c r="B641" s="15"/>
      <c r="C641" s="15"/>
      <c r="D641" s="22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x14ac:dyDescent="0.25">
      <c r="A642" s="15"/>
      <c r="B642" s="15"/>
      <c r="C642" s="15"/>
      <c r="D642" s="22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x14ac:dyDescent="0.25">
      <c r="A643" s="15"/>
      <c r="B643" s="15"/>
      <c r="C643" s="15"/>
      <c r="D643" s="22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x14ac:dyDescent="0.25">
      <c r="A644" s="15"/>
      <c r="B644" s="15"/>
      <c r="C644" s="15"/>
      <c r="D644" s="22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x14ac:dyDescent="0.25">
      <c r="A645" s="15"/>
      <c r="B645" s="15"/>
      <c r="C645" s="15"/>
      <c r="D645" s="22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x14ac:dyDescent="0.25">
      <c r="A646" s="15"/>
      <c r="B646" s="15"/>
      <c r="C646" s="15"/>
      <c r="D646" s="22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x14ac:dyDescent="0.25">
      <c r="A647" s="15"/>
      <c r="B647" s="15"/>
      <c r="C647" s="15"/>
      <c r="D647" s="22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x14ac:dyDescent="0.25">
      <c r="A648" s="15"/>
      <c r="B648" s="15"/>
      <c r="C648" s="15"/>
      <c r="D648" s="22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x14ac:dyDescent="0.25">
      <c r="A649" s="15"/>
      <c r="B649" s="15"/>
      <c r="C649" s="15"/>
      <c r="D649" s="22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x14ac:dyDescent="0.25">
      <c r="A650" s="15"/>
      <c r="B650" s="15"/>
      <c r="C650" s="15"/>
      <c r="D650" s="22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x14ac:dyDescent="0.25">
      <c r="A651" s="15"/>
      <c r="B651" s="15"/>
      <c r="C651" s="15"/>
      <c r="D651" s="22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x14ac:dyDescent="0.25">
      <c r="A652" s="15"/>
      <c r="B652" s="15"/>
      <c r="C652" s="15"/>
      <c r="D652" s="22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x14ac:dyDescent="0.25">
      <c r="A653" s="15"/>
      <c r="B653" s="15"/>
      <c r="C653" s="15"/>
      <c r="D653" s="22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x14ac:dyDescent="0.25">
      <c r="A654" s="15"/>
      <c r="B654" s="15"/>
      <c r="C654" s="15"/>
      <c r="D654" s="22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x14ac:dyDescent="0.25">
      <c r="A655" s="15"/>
      <c r="B655" s="15"/>
      <c r="C655" s="15"/>
      <c r="D655" s="22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x14ac:dyDescent="0.25">
      <c r="A656" s="15"/>
      <c r="B656" s="15"/>
      <c r="C656" s="15"/>
      <c r="D656" s="22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x14ac:dyDescent="0.25">
      <c r="A657" s="15"/>
      <c r="B657" s="15"/>
      <c r="C657" s="15"/>
      <c r="D657" s="22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x14ac:dyDescent="0.25">
      <c r="A658" s="15"/>
      <c r="B658" s="15"/>
      <c r="C658" s="15"/>
      <c r="D658" s="22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x14ac:dyDescent="0.25">
      <c r="A659" s="15"/>
      <c r="B659" s="15"/>
      <c r="C659" s="15"/>
      <c r="D659" s="22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x14ac:dyDescent="0.25">
      <c r="A660" s="15"/>
      <c r="B660" s="15"/>
      <c r="C660" s="15"/>
      <c r="D660" s="22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x14ac:dyDescent="0.25">
      <c r="A661" s="15"/>
      <c r="B661" s="15"/>
      <c r="C661" s="15"/>
      <c r="D661" s="22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x14ac:dyDescent="0.25">
      <c r="A662" s="15"/>
      <c r="B662" s="15"/>
      <c r="C662" s="15"/>
      <c r="D662" s="22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x14ac:dyDescent="0.25">
      <c r="A663" s="15"/>
      <c r="B663" s="15"/>
      <c r="C663" s="15"/>
      <c r="D663" s="22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x14ac:dyDescent="0.25">
      <c r="A664" s="15"/>
      <c r="B664" s="15"/>
      <c r="C664" s="15"/>
      <c r="D664" s="22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x14ac:dyDescent="0.25">
      <c r="A665" s="15"/>
      <c r="B665" s="15"/>
      <c r="C665" s="15"/>
      <c r="D665" s="22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x14ac:dyDescent="0.25">
      <c r="A666" s="15"/>
      <c r="B666" s="15"/>
      <c r="C666" s="15"/>
      <c r="D666" s="22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x14ac:dyDescent="0.25">
      <c r="A667" s="15"/>
      <c r="B667" s="15"/>
      <c r="C667" s="15"/>
      <c r="D667" s="22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x14ac:dyDescent="0.25">
      <c r="A668" s="15"/>
      <c r="B668" s="15"/>
      <c r="C668" s="15"/>
      <c r="D668" s="22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x14ac:dyDescent="0.25">
      <c r="A669" s="15"/>
      <c r="B669" s="15"/>
      <c r="C669" s="15"/>
      <c r="D669" s="22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x14ac:dyDescent="0.25">
      <c r="A670" s="15"/>
      <c r="B670" s="15"/>
      <c r="C670" s="15"/>
      <c r="D670" s="22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x14ac:dyDescent="0.25">
      <c r="A671" s="15"/>
      <c r="B671" s="15"/>
      <c r="C671" s="15"/>
      <c r="D671" s="22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x14ac:dyDescent="0.25">
      <c r="A672" s="15"/>
      <c r="B672" s="15"/>
      <c r="C672" s="15"/>
      <c r="D672" s="22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x14ac:dyDescent="0.25">
      <c r="A673" s="15"/>
      <c r="B673" s="15"/>
      <c r="C673" s="15"/>
      <c r="D673" s="22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x14ac:dyDescent="0.25">
      <c r="A674" s="15"/>
      <c r="B674" s="15"/>
      <c r="C674" s="15"/>
      <c r="D674" s="22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x14ac:dyDescent="0.25">
      <c r="A675" s="15"/>
      <c r="B675" s="15"/>
      <c r="C675" s="15"/>
      <c r="D675" s="22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x14ac:dyDescent="0.25">
      <c r="A676" s="15"/>
      <c r="B676" s="15"/>
      <c r="C676" s="15"/>
      <c r="D676" s="22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x14ac:dyDescent="0.25">
      <c r="A677" s="15"/>
      <c r="B677" s="15"/>
      <c r="C677" s="15"/>
      <c r="D677" s="22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x14ac:dyDescent="0.25">
      <c r="A678" s="15"/>
      <c r="B678" s="15"/>
      <c r="C678" s="15"/>
      <c r="D678" s="22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x14ac:dyDescent="0.25">
      <c r="A679" s="15"/>
      <c r="B679" s="15"/>
      <c r="C679" s="15"/>
      <c r="D679" s="22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x14ac:dyDescent="0.25">
      <c r="A680" s="15"/>
      <c r="B680" s="15"/>
      <c r="C680" s="15"/>
      <c r="D680" s="22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x14ac:dyDescent="0.25">
      <c r="A681" s="15"/>
      <c r="B681" s="15"/>
      <c r="C681" s="15"/>
      <c r="D681" s="22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x14ac:dyDescent="0.25">
      <c r="A682" s="15"/>
      <c r="B682" s="15"/>
      <c r="C682" s="15"/>
      <c r="D682" s="22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x14ac:dyDescent="0.25">
      <c r="A683" s="15"/>
      <c r="B683" s="15"/>
      <c r="C683" s="15"/>
      <c r="D683" s="22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x14ac:dyDescent="0.25">
      <c r="A684" s="15"/>
      <c r="B684" s="15"/>
      <c r="C684" s="15"/>
      <c r="D684" s="22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x14ac:dyDescent="0.25">
      <c r="A685" s="15"/>
      <c r="B685" s="15"/>
      <c r="C685" s="15"/>
      <c r="D685" s="22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x14ac:dyDescent="0.25">
      <c r="A686" s="15"/>
      <c r="B686" s="15"/>
      <c r="C686" s="15"/>
      <c r="D686" s="22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x14ac:dyDescent="0.25">
      <c r="A687" s="15"/>
      <c r="B687" s="15"/>
      <c r="C687" s="15"/>
      <c r="D687" s="22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x14ac:dyDescent="0.25">
      <c r="A688" s="15"/>
      <c r="B688" s="15"/>
      <c r="C688" s="15"/>
      <c r="D688" s="22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x14ac:dyDescent="0.25">
      <c r="A689" s="15"/>
      <c r="B689" s="15"/>
      <c r="C689" s="15"/>
      <c r="D689" s="22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x14ac:dyDescent="0.25">
      <c r="A690" s="15"/>
      <c r="B690" s="15"/>
      <c r="C690" s="15"/>
      <c r="D690" s="22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x14ac:dyDescent="0.25">
      <c r="A691" s="15"/>
      <c r="B691" s="15"/>
      <c r="C691" s="15"/>
      <c r="D691" s="22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x14ac:dyDescent="0.25">
      <c r="A692" s="15"/>
      <c r="B692" s="15"/>
      <c r="C692" s="15"/>
      <c r="D692" s="22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x14ac:dyDescent="0.25">
      <c r="A693" s="15"/>
      <c r="B693" s="15"/>
      <c r="C693" s="15"/>
      <c r="D693" s="22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x14ac:dyDescent="0.25">
      <c r="A694" s="15"/>
      <c r="B694" s="15"/>
      <c r="C694" s="15"/>
      <c r="D694" s="22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x14ac:dyDescent="0.25">
      <c r="A695" s="15"/>
      <c r="B695" s="15"/>
      <c r="C695" s="15"/>
      <c r="D695" s="22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x14ac:dyDescent="0.25">
      <c r="A696" s="15"/>
      <c r="B696" s="15"/>
      <c r="C696" s="15"/>
      <c r="D696" s="22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x14ac:dyDescent="0.25">
      <c r="A697" s="15"/>
      <c r="B697" s="15"/>
      <c r="C697" s="15"/>
      <c r="D697" s="22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x14ac:dyDescent="0.25">
      <c r="A698" s="15"/>
      <c r="B698" s="15"/>
      <c r="C698" s="15"/>
      <c r="D698" s="22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x14ac:dyDescent="0.25">
      <c r="A699" s="15"/>
      <c r="B699" s="15"/>
      <c r="C699" s="15"/>
      <c r="D699" s="22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x14ac:dyDescent="0.25">
      <c r="A700" s="15"/>
      <c r="B700" s="15"/>
      <c r="C700" s="15"/>
      <c r="D700" s="22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x14ac:dyDescent="0.25">
      <c r="A701" s="15"/>
      <c r="B701" s="15"/>
      <c r="C701" s="15"/>
      <c r="D701" s="22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x14ac:dyDescent="0.25">
      <c r="A702" s="15"/>
      <c r="B702" s="15"/>
      <c r="C702" s="15"/>
      <c r="D702" s="22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x14ac:dyDescent="0.25">
      <c r="A703" s="15"/>
      <c r="B703" s="15"/>
      <c r="C703" s="15"/>
      <c r="D703" s="22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x14ac:dyDescent="0.25">
      <c r="A704" s="15"/>
      <c r="B704" s="15"/>
      <c r="C704" s="15"/>
      <c r="D704" s="22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x14ac:dyDescent="0.25">
      <c r="A705" s="15"/>
      <c r="B705" s="15"/>
      <c r="C705" s="15"/>
      <c r="D705" s="22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x14ac:dyDescent="0.25">
      <c r="A706" s="15"/>
      <c r="B706" s="15"/>
      <c r="C706" s="15"/>
      <c r="D706" s="22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x14ac:dyDescent="0.25">
      <c r="A707" s="15"/>
      <c r="B707" s="15"/>
      <c r="C707" s="15"/>
      <c r="D707" s="22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x14ac:dyDescent="0.25">
      <c r="A708" s="15"/>
      <c r="B708" s="15"/>
      <c r="C708" s="15"/>
      <c r="D708" s="22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x14ac:dyDescent="0.25">
      <c r="A709" s="15"/>
      <c r="B709" s="15"/>
      <c r="C709" s="15"/>
      <c r="D709" s="22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x14ac:dyDescent="0.25">
      <c r="A710" s="15"/>
      <c r="B710" s="15"/>
      <c r="C710" s="15"/>
      <c r="D710" s="22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x14ac:dyDescent="0.25">
      <c r="A711" s="15"/>
      <c r="B711" s="15"/>
      <c r="C711" s="15"/>
      <c r="D711" s="22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x14ac:dyDescent="0.25">
      <c r="A712" s="15"/>
      <c r="B712" s="15"/>
      <c r="C712" s="15"/>
      <c r="D712" s="22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x14ac:dyDescent="0.25">
      <c r="A713" s="15"/>
      <c r="B713" s="15"/>
      <c r="C713" s="15"/>
      <c r="D713" s="22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x14ac:dyDescent="0.25">
      <c r="A714" s="15"/>
      <c r="B714" s="15"/>
      <c r="C714" s="15"/>
      <c r="D714" s="22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x14ac:dyDescent="0.25">
      <c r="A715" s="15"/>
      <c r="B715" s="15"/>
      <c r="C715" s="15"/>
      <c r="D715" s="22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x14ac:dyDescent="0.25">
      <c r="A716" s="15"/>
      <c r="B716" s="15"/>
      <c r="C716" s="15"/>
      <c r="D716" s="22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x14ac:dyDescent="0.25">
      <c r="A717" s="15"/>
      <c r="B717" s="15"/>
      <c r="C717" s="15"/>
      <c r="D717" s="22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x14ac:dyDescent="0.25">
      <c r="A718" s="15"/>
      <c r="B718" s="15"/>
      <c r="C718" s="15"/>
      <c r="D718" s="22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x14ac:dyDescent="0.25">
      <c r="A719" s="15"/>
      <c r="B719" s="15"/>
      <c r="C719" s="15"/>
      <c r="D719" s="22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x14ac:dyDescent="0.25">
      <c r="A720" s="15"/>
      <c r="B720" s="15"/>
      <c r="C720" s="15"/>
      <c r="D720" s="22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x14ac:dyDescent="0.25">
      <c r="A721" s="15"/>
      <c r="B721" s="15"/>
      <c r="C721" s="15"/>
      <c r="D721" s="22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x14ac:dyDescent="0.25">
      <c r="A722" s="15"/>
      <c r="B722" s="15"/>
      <c r="C722" s="15"/>
      <c r="D722" s="22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x14ac:dyDescent="0.25">
      <c r="A723" s="15"/>
      <c r="B723" s="15"/>
      <c r="C723" s="15"/>
      <c r="D723" s="22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x14ac:dyDescent="0.25">
      <c r="A724" s="15"/>
      <c r="B724" s="15"/>
      <c r="C724" s="15"/>
      <c r="D724" s="22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x14ac:dyDescent="0.25">
      <c r="A725" s="15"/>
      <c r="B725" s="15"/>
      <c r="C725" s="15"/>
      <c r="D725" s="22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x14ac:dyDescent="0.25">
      <c r="A726" s="15"/>
      <c r="B726" s="15"/>
      <c r="C726" s="15"/>
      <c r="D726" s="22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x14ac:dyDescent="0.25">
      <c r="A727" s="15"/>
      <c r="B727" s="15"/>
      <c r="C727" s="15"/>
      <c r="D727" s="22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x14ac:dyDescent="0.25">
      <c r="A728" s="15"/>
      <c r="B728" s="15"/>
      <c r="C728" s="15"/>
      <c r="D728" s="22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x14ac:dyDescent="0.25">
      <c r="A729" s="15"/>
      <c r="B729" s="15"/>
      <c r="C729" s="15"/>
      <c r="D729" s="22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x14ac:dyDescent="0.25">
      <c r="A730" s="15"/>
      <c r="B730" s="15"/>
      <c r="C730" s="15"/>
      <c r="D730" s="22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x14ac:dyDescent="0.25">
      <c r="A731" s="15"/>
      <c r="B731" s="15"/>
      <c r="C731" s="15"/>
      <c r="D731" s="22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x14ac:dyDescent="0.25">
      <c r="A732" s="15"/>
      <c r="B732" s="15"/>
      <c r="C732" s="15"/>
      <c r="D732" s="22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x14ac:dyDescent="0.25">
      <c r="A733" s="15"/>
      <c r="B733" s="15"/>
      <c r="C733" s="15"/>
      <c r="D733" s="22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x14ac:dyDescent="0.25">
      <c r="A734" s="15"/>
      <c r="B734" s="15"/>
      <c r="C734" s="15"/>
      <c r="D734" s="22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x14ac:dyDescent="0.25">
      <c r="A735" s="15"/>
      <c r="B735" s="15"/>
      <c r="C735" s="15"/>
      <c r="D735" s="22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x14ac:dyDescent="0.25">
      <c r="A736" s="15"/>
      <c r="B736" s="15"/>
      <c r="C736" s="15"/>
      <c r="D736" s="22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x14ac:dyDescent="0.25">
      <c r="A737" s="15"/>
      <c r="B737" s="15"/>
      <c r="C737" s="15"/>
      <c r="D737" s="22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x14ac:dyDescent="0.25">
      <c r="A738" s="15"/>
      <c r="B738" s="15"/>
      <c r="C738" s="15"/>
      <c r="D738" s="22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x14ac:dyDescent="0.25">
      <c r="A739" s="15"/>
      <c r="B739" s="15"/>
      <c r="C739" s="15"/>
      <c r="D739" s="22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x14ac:dyDescent="0.25">
      <c r="A740" s="15"/>
      <c r="B740" s="15"/>
      <c r="C740" s="15"/>
      <c r="D740" s="22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x14ac:dyDescent="0.25">
      <c r="A741" s="15"/>
      <c r="B741" s="15"/>
      <c r="C741" s="15"/>
      <c r="D741" s="22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x14ac:dyDescent="0.25">
      <c r="A742" s="15"/>
      <c r="B742" s="15"/>
      <c r="C742" s="15"/>
      <c r="D742" s="22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x14ac:dyDescent="0.25">
      <c r="A743" s="15"/>
      <c r="B743" s="15"/>
      <c r="C743" s="15"/>
      <c r="D743" s="22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x14ac:dyDescent="0.25">
      <c r="A744" s="15"/>
      <c r="B744" s="15"/>
      <c r="C744" s="15"/>
      <c r="D744" s="22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x14ac:dyDescent="0.25">
      <c r="A745" s="15"/>
      <c r="B745" s="15"/>
      <c r="C745" s="15"/>
      <c r="D745" s="22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x14ac:dyDescent="0.25">
      <c r="A746" s="15"/>
      <c r="B746" s="15"/>
      <c r="C746" s="15"/>
      <c r="D746" s="22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x14ac:dyDescent="0.25">
      <c r="A747" s="15"/>
      <c r="B747" s="15"/>
      <c r="C747" s="15"/>
      <c r="D747" s="22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x14ac:dyDescent="0.25">
      <c r="A748" s="15"/>
      <c r="B748" s="15"/>
      <c r="C748" s="15"/>
      <c r="D748" s="22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x14ac:dyDescent="0.25">
      <c r="A749" s="15"/>
      <c r="B749" s="15"/>
      <c r="C749" s="15"/>
      <c r="D749" s="22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x14ac:dyDescent="0.25">
      <c r="A750" s="15"/>
      <c r="B750" s="15"/>
      <c r="C750" s="15"/>
      <c r="D750" s="22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x14ac:dyDescent="0.25">
      <c r="A751" s="15"/>
      <c r="B751" s="15"/>
      <c r="C751" s="15"/>
      <c r="D751" s="22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x14ac:dyDescent="0.25">
      <c r="A752" s="15"/>
      <c r="B752" s="15"/>
      <c r="C752" s="15"/>
      <c r="D752" s="22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x14ac:dyDescent="0.25">
      <c r="A753" s="15"/>
      <c r="B753" s="15"/>
      <c r="C753" s="15"/>
      <c r="D753" s="22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x14ac:dyDescent="0.25">
      <c r="A754" s="15"/>
      <c r="B754" s="15"/>
      <c r="C754" s="15"/>
      <c r="D754" s="22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x14ac:dyDescent="0.25">
      <c r="A755" s="15"/>
      <c r="B755" s="15"/>
      <c r="C755" s="15"/>
      <c r="D755" s="22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x14ac:dyDescent="0.25">
      <c r="A756" s="15"/>
      <c r="B756" s="15"/>
      <c r="C756" s="15"/>
      <c r="D756" s="22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x14ac:dyDescent="0.25">
      <c r="A757" s="15"/>
      <c r="B757" s="15"/>
      <c r="C757" s="15"/>
      <c r="D757" s="22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x14ac:dyDescent="0.25">
      <c r="A758" s="15"/>
      <c r="B758" s="15"/>
      <c r="C758" s="15"/>
      <c r="D758" s="22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x14ac:dyDescent="0.25">
      <c r="A759" s="15"/>
      <c r="B759" s="15"/>
      <c r="C759" s="15"/>
      <c r="D759" s="22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x14ac:dyDescent="0.25">
      <c r="A760" s="15"/>
      <c r="B760" s="15"/>
      <c r="C760" s="15"/>
      <c r="D760" s="22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x14ac:dyDescent="0.25">
      <c r="A761" s="15"/>
      <c r="B761" s="15"/>
      <c r="C761" s="15"/>
      <c r="D761" s="22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x14ac:dyDescent="0.25">
      <c r="A762" s="15"/>
      <c r="B762" s="15"/>
      <c r="C762" s="15"/>
      <c r="D762" s="22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x14ac:dyDescent="0.25">
      <c r="A763" s="15"/>
      <c r="B763" s="15"/>
      <c r="C763" s="15"/>
      <c r="D763" s="22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x14ac:dyDescent="0.25">
      <c r="A764" s="15"/>
      <c r="B764" s="15"/>
      <c r="C764" s="15"/>
      <c r="D764" s="22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x14ac:dyDescent="0.25">
      <c r="A765" s="15"/>
      <c r="B765" s="15"/>
      <c r="C765" s="15"/>
      <c r="D765" s="22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x14ac:dyDescent="0.25">
      <c r="A766" s="15"/>
      <c r="B766" s="15"/>
      <c r="C766" s="15"/>
      <c r="D766" s="22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x14ac:dyDescent="0.25">
      <c r="A767" s="15"/>
      <c r="B767" s="15"/>
      <c r="C767" s="15"/>
      <c r="D767" s="22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x14ac:dyDescent="0.25">
      <c r="A768" s="15"/>
      <c r="B768" s="15"/>
      <c r="C768" s="15"/>
      <c r="D768" s="22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x14ac:dyDescent="0.25">
      <c r="A769" s="15"/>
      <c r="B769" s="15"/>
      <c r="C769" s="15"/>
      <c r="D769" s="22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x14ac:dyDescent="0.25">
      <c r="A770" s="15"/>
      <c r="B770" s="15"/>
      <c r="C770" s="15"/>
      <c r="D770" s="22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x14ac:dyDescent="0.25">
      <c r="A771" s="15"/>
      <c r="B771" s="15"/>
      <c r="C771" s="15"/>
      <c r="D771" s="22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x14ac:dyDescent="0.25">
      <c r="A772" s="15"/>
      <c r="B772" s="15"/>
      <c r="C772" s="15"/>
      <c r="D772" s="22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x14ac:dyDescent="0.25">
      <c r="A773" s="15"/>
      <c r="B773" s="15"/>
      <c r="C773" s="15"/>
      <c r="D773" s="22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x14ac:dyDescent="0.25">
      <c r="A774" s="15"/>
      <c r="B774" s="15"/>
      <c r="C774" s="15"/>
      <c r="D774" s="22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x14ac:dyDescent="0.25">
      <c r="A775" s="15"/>
      <c r="B775" s="15"/>
      <c r="C775" s="15"/>
      <c r="D775" s="22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x14ac:dyDescent="0.25">
      <c r="A776" s="15"/>
      <c r="B776" s="15"/>
      <c r="C776" s="15"/>
      <c r="D776" s="22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x14ac:dyDescent="0.25">
      <c r="A777" s="15"/>
      <c r="B777" s="15"/>
      <c r="C777" s="15"/>
      <c r="D777" s="22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x14ac:dyDescent="0.25">
      <c r="A778" s="15"/>
      <c r="B778" s="15"/>
      <c r="C778" s="15"/>
      <c r="D778" s="22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x14ac:dyDescent="0.25">
      <c r="A779" s="15"/>
      <c r="B779" s="15"/>
      <c r="C779" s="15"/>
      <c r="D779" s="22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x14ac:dyDescent="0.25">
      <c r="A780" s="15"/>
      <c r="B780" s="15"/>
      <c r="C780" s="15"/>
      <c r="D780" s="22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x14ac:dyDescent="0.25">
      <c r="A781" s="15"/>
      <c r="B781" s="15"/>
      <c r="C781" s="15"/>
      <c r="D781" s="22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x14ac:dyDescent="0.25">
      <c r="A782" s="15"/>
      <c r="B782" s="15"/>
      <c r="C782" s="15"/>
      <c r="D782" s="22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x14ac:dyDescent="0.25">
      <c r="A783" s="15"/>
      <c r="B783" s="15"/>
      <c r="C783" s="15"/>
      <c r="D783" s="22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x14ac:dyDescent="0.25">
      <c r="A784" s="15"/>
      <c r="B784" s="15"/>
      <c r="C784" s="15"/>
      <c r="D784" s="22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x14ac:dyDescent="0.25">
      <c r="A785" s="15"/>
      <c r="B785" s="15"/>
      <c r="C785" s="15"/>
      <c r="D785" s="22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x14ac:dyDescent="0.25">
      <c r="A786" s="15"/>
      <c r="B786" s="15"/>
      <c r="C786" s="15"/>
      <c r="D786" s="22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x14ac:dyDescent="0.25">
      <c r="A787" s="15"/>
      <c r="B787" s="15"/>
      <c r="C787" s="15"/>
      <c r="D787" s="22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x14ac:dyDescent="0.25">
      <c r="A788" s="15"/>
      <c r="B788" s="15"/>
      <c r="C788" s="15"/>
      <c r="D788" s="22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x14ac:dyDescent="0.25">
      <c r="A789" s="15"/>
      <c r="B789" s="15"/>
      <c r="C789" s="15"/>
      <c r="D789" s="22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x14ac:dyDescent="0.25">
      <c r="A790" s="15"/>
      <c r="B790" s="15"/>
      <c r="C790" s="15"/>
      <c r="D790" s="22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x14ac:dyDescent="0.25">
      <c r="A791" s="15"/>
      <c r="B791" s="15"/>
      <c r="C791" s="15"/>
      <c r="D791" s="22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x14ac:dyDescent="0.25">
      <c r="A792" s="15"/>
      <c r="B792" s="15"/>
      <c r="C792" s="15"/>
      <c r="D792" s="22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x14ac:dyDescent="0.25">
      <c r="A793" s="15"/>
      <c r="B793" s="15"/>
      <c r="C793" s="15"/>
      <c r="D793" s="22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x14ac:dyDescent="0.25">
      <c r="A794" s="15"/>
      <c r="B794" s="15"/>
      <c r="C794" s="15"/>
      <c r="D794" s="22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x14ac:dyDescent="0.25">
      <c r="A795" s="15"/>
      <c r="B795" s="15"/>
      <c r="C795" s="15"/>
      <c r="D795" s="22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x14ac:dyDescent="0.25">
      <c r="A796" s="15"/>
      <c r="B796" s="15"/>
      <c r="C796" s="15"/>
      <c r="D796" s="22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x14ac:dyDescent="0.25">
      <c r="A797" s="15"/>
      <c r="B797" s="15"/>
      <c r="C797" s="15"/>
      <c r="D797" s="22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x14ac:dyDescent="0.25">
      <c r="A798" s="15"/>
      <c r="B798" s="15"/>
      <c r="C798" s="15"/>
      <c r="D798" s="22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x14ac:dyDescent="0.25">
      <c r="A799" s="15"/>
      <c r="B799" s="15"/>
      <c r="C799" s="15"/>
      <c r="D799" s="22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x14ac:dyDescent="0.25">
      <c r="A800" s="15"/>
      <c r="B800" s="15"/>
      <c r="C800" s="15"/>
      <c r="D800" s="22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x14ac:dyDescent="0.25">
      <c r="A801" s="15"/>
      <c r="B801" s="15"/>
      <c r="C801" s="15"/>
      <c r="D801" s="22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x14ac:dyDescent="0.25">
      <c r="A802" s="15"/>
      <c r="B802" s="15"/>
      <c r="C802" s="15"/>
      <c r="D802" s="22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x14ac:dyDescent="0.25">
      <c r="A803" s="15"/>
      <c r="B803" s="15"/>
      <c r="C803" s="15"/>
      <c r="D803" s="22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x14ac:dyDescent="0.25">
      <c r="A804" s="15"/>
      <c r="B804" s="15"/>
      <c r="C804" s="15"/>
      <c r="D804" s="22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x14ac:dyDescent="0.25">
      <c r="A805" s="15"/>
      <c r="B805" s="15"/>
      <c r="C805" s="15"/>
      <c r="D805" s="22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x14ac:dyDescent="0.25">
      <c r="A806" s="15"/>
      <c r="B806" s="15"/>
      <c r="C806" s="15"/>
      <c r="D806" s="22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x14ac:dyDescent="0.25">
      <c r="A807" s="15"/>
      <c r="B807" s="15"/>
      <c r="C807" s="15"/>
      <c r="D807" s="22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x14ac:dyDescent="0.25">
      <c r="A808" s="15"/>
      <c r="B808" s="15"/>
      <c r="C808" s="15"/>
      <c r="D808" s="22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x14ac:dyDescent="0.25">
      <c r="A809" s="15"/>
      <c r="B809" s="15"/>
      <c r="C809" s="15"/>
      <c r="D809" s="22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x14ac:dyDescent="0.25">
      <c r="A810" s="15"/>
      <c r="B810" s="15"/>
      <c r="C810" s="15"/>
      <c r="D810" s="22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x14ac:dyDescent="0.25">
      <c r="A811" s="15"/>
      <c r="B811" s="15"/>
      <c r="C811" s="15"/>
      <c r="D811" s="22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x14ac:dyDescent="0.25">
      <c r="A812" s="15"/>
      <c r="B812" s="15"/>
      <c r="C812" s="15"/>
      <c r="D812" s="22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x14ac:dyDescent="0.25">
      <c r="A813" s="15"/>
      <c r="B813" s="15"/>
      <c r="C813" s="15"/>
      <c r="D813" s="22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x14ac:dyDescent="0.25">
      <c r="A814" s="15"/>
      <c r="B814" s="15"/>
      <c r="C814" s="15"/>
      <c r="D814" s="22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x14ac:dyDescent="0.25">
      <c r="A815" s="15"/>
      <c r="B815" s="15"/>
      <c r="C815" s="15"/>
      <c r="D815" s="22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x14ac:dyDescent="0.25">
      <c r="A816" s="15"/>
      <c r="B816" s="15"/>
      <c r="C816" s="15"/>
      <c r="D816" s="22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x14ac:dyDescent="0.25">
      <c r="A817" s="15"/>
      <c r="B817" s="15"/>
      <c r="C817" s="15"/>
      <c r="D817" s="22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x14ac:dyDescent="0.25">
      <c r="A818" s="15"/>
      <c r="B818" s="15"/>
      <c r="C818" s="15"/>
      <c r="D818" s="22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x14ac:dyDescent="0.25">
      <c r="A819" s="15"/>
      <c r="B819" s="15"/>
      <c r="C819" s="15"/>
      <c r="D819" s="22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x14ac:dyDescent="0.25">
      <c r="A820" s="15"/>
      <c r="B820" s="15"/>
      <c r="C820" s="15"/>
      <c r="D820" s="22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x14ac:dyDescent="0.25">
      <c r="A821" s="15"/>
      <c r="B821" s="15"/>
      <c r="C821" s="15"/>
      <c r="D821" s="22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x14ac:dyDescent="0.25">
      <c r="A822" s="15"/>
      <c r="B822" s="15"/>
      <c r="C822" s="15"/>
      <c r="D822" s="22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x14ac:dyDescent="0.25">
      <c r="A823" s="15"/>
      <c r="B823" s="15"/>
      <c r="C823" s="15"/>
      <c r="D823" s="22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x14ac:dyDescent="0.25">
      <c r="A824" s="15"/>
      <c r="B824" s="15"/>
      <c r="C824" s="15"/>
      <c r="D824" s="22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x14ac:dyDescent="0.25">
      <c r="A825" s="15"/>
      <c r="B825" s="15"/>
      <c r="C825" s="15"/>
      <c r="D825" s="22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x14ac:dyDescent="0.25">
      <c r="A826" s="15"/>
      <c r="B826" s="15"/>
      <c r="C826" s="15"/>
      <c r="D826" s="22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x14ac:dyDescent="0.25">
      <c r="A827" s="15"/>
      <c r="B827" s="15"/>
      <c r="C827" s="15"/>
      <c r="D827" s="22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x14ac:dyDescent="0.25">
      <c r="A828" s="15"/>
      <c r="B828" s="15"/>
      <c r="C828" s="15"/>
      <c r="D828" s="22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x14ac:dyDescent="0.25">
      <c r="A829" s="15"/>
      <c r="B829" s="15"/>
      <c r="C829" s="15"/>
      <c r="D829" s="22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x14ac:dyDescent="0.25">
      <c r="A830" s="15"/>
      <c r="B830" s="15"/>
      <c r="C830" s="15"/>
      <c r="D830" s="22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x14ac:dyDescent="0.25">
      <c r="A831" s="15"/>
      <c r="B831" s="15"/>
      <c r="C831" s="15"/>
      <c r="D831" s="22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x14ac:dyDescent="0.25">
      <c r="A832" s="15"/>
      <c r="B832" s="15"/>
      <c r="C832" s="15"/>
      <c r="D832" s="22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x14ac:dyDescent="0.25">
      <c r="A833" s="15"/>
      <c r="B833" s="15"/>
      <c r="C833" s="15"/>
      <c r="D833" s="22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x14ac:dyDescent="0.25">
      <c r="A834" s="15"/>
      <c r="B834" s="15"/>
      <c r="C834" s="15"/>
      <c r="D834" s="22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x14ac:dyDescent="0.25">
      <c r="A835" s="15"/>
      <c r="B835" s="15"/>
      <c r="C835" s="15"/>
      <c r="D835" s="22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x14ac:dyDescent="0.25">
      <c r="A836" s="15"/>
      <c r="B836" s="15"/>
      <c r="C836" s="15"/>
      <c r="D836" s="22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x14ac:dyDescent="0.25">
      <c r="A837" s="15"/>
      <c r="B837" s="15"/>
      <c r="C837" s="15"/>
      <c r="D837" s="22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x14ac:dyDescent="0.25">
      <c r="A838" s="15"/>
      <c r="B838" s="15"/>
      <c r="C838" s="15"/>
      <c r="D838" s="22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x14ac:dyDescent="0.25">
      <c r="A839" s="15"/>
      <c r="B839" s="15"/>
      <c r="C839" s="15"/>
      <c r="D839" s="22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x14ac:dyDescent="0.25">
      <c r="A840" s="15"/>
      <c r="B840" s="15"/>
      <c r="C840" s="15"/>
      <c r="D840" s="22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x14ac:dyDescent="0.25">
      <c r="A841" s="15"/>
      <c r="B841" s="15"/>
      <c r="C841" s="15"/>
      <c r="D841" s="22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x14ac:dyDescent="0.25">
      <c r="A842" s="15"/>
      <c r="B842" s="15"/>
      <c r="C842" s="15"/>
      <c r="D842" s="22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x14ac:dyDescent="0.25">
      <c r="A843" s="15"/>
      <c r="B843" s="15"/>
      <c r="C843" s="15"/>
      <c r="D843" s="22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x14ac:dyDescent="0.25">
      <c r="A844" s="15"/>
      <c r="B844" s="15"/>
      <c r="C844" s="15"/>
      <c r="D844" s="22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x14ac:dyDescent="0.25">
      <c r="A845" s="15"/>
      <c r="B845" s="15"/>
      <c r="C845" s="15"/>
      <c r="D845" s="22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x14ac:dyDescent="0.25">
      <c r="A846" s="15"/>
      <c r="B846" s="15"/>
      <c r="C846" s="15"/>
      <c r="D846" s="22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x14ac:dyDescent="0.25">
      <c r="A847" s="15"/>
      <c r="B847" s="15"/>
      <c r="C847" s="15"/>
      <c r="D847" s="22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x14ac:dyDescent="0.25">
      <c r="A848" s="15"/>
      <c r="B848" s="15"/>
      <c r="C848" s="15"/>
      <c r="D848" s="22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x14ac:dyDescent="0.25">
      <c r="A849" s="15"/>
      <c r="B849" s="15"/>
      <c r="C849" s="15"/>
      <c r="D849" s="22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x14ac:dyDescent="0.25">
      <c r="A850" s="15"/>
      <c r="B850" s="15"/>
      <c r="C850" s="15"/>
      <c r="D850" s="22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x14ac:dyDescent="0.25">
      <c r="A851" s="15"/>
      <c r="B851" s="15"/>
      <c r="C851" s="15"/>
      <c r="D851" s="22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x14ac:dyDescent="0.25">
      <c r="A852" s="15"/>
      <c r="B852" s="15"/>
      <c r="C852" s="15"/>
      <c r="D852" s="22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x14ac:dyDescent="0.25">
      <c r="A853" s="15"/>
      <c r="B853" s="15"/>
      <c r="C853" s="15"/>
      <c r="D853" s="22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x14ac:dyDescent="0.25">
      <c r="A854" s="15"/>
      <c r="B854" s="15"/>
      <c r="C854" s="15"/>
      <c r="D854" s="22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x14ac:dyDescent="0.25">
      <c r="A855" s="15"/>
      <c r="B855" s="15"/>
      <c r="C855" s="15"/>
      <c r="D855" s="22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x14ac:dyDescent="0.25">
      <c r="A856" s="15"/>
      <c r="B856" s="15"/>
      <c r="C856" s="15"/>
      <c r="D856" s="22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x14ac:dyDescent="0.25">
      <c r="A857" s="15"/>
      <c r="B857" s="15"/>
      <c r="C857" s="15"/>
      <c r="D857" s="22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x14ac:dyDescent="0.25">
      <c r="A858" s="15"/>
      <c r="B858" s="15"/>
      <c r="C858" s="15"/>
      <c r="D858" s="22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x14ac:dyDescent="0.25">
      <c r="A859" s="15"/>
      <c r="B859" s="15"/>
      <c r="C859" s="15"/>
      <c r="D859" s="22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x14ac:dyDescent="0.25">
      <c r="A860" s="15"/>
      <c r="B860" s="15"/>
      <c r="C860" s="15"/>
      <c r="D860" s="22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x14ac:dyDescent="0.25">
      <c r="A861" s="15"/>
      <c r="B861" s="15"/>
      <c r="C861" s="15"/>
      <c r="D861" s="22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x14ac:dyDescent="0.25">
      <c r="A862" s="15"/>
      <c r="B862" s="15"/>
      <c r="C862" s="15"/>
      <c r="D862" s="22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x14ac:dyDescent="0.25">
      <c r="A863" s="15"/>
      <c r="B863" s="15"/>
      <c r="C863" s="15"/>
      <c r="D863" s="22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x14ac:dyDescent="0.25">
      <c r="A864" s="15"/>
      <c r="B864" s="15"/>
      <c r="C864" s="15"/>
      <c r="D864" s="22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x14ac:dyDescent="0.25">
      <c r="A865" s="15"/>
      <c r="B865" s="15"/>
      <c r="C865" s="15"/>
      <c r="D865" s="22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x14ac:dyDescent="0.25">
      <c r="A866" s="15"/>
      <c r="B866" s="15"/>
      <c r="C866" s="15"/>
      <c r="D866" s="22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x14ac:dyDescent="0.25">
      <c r="A867" s="15"/>
      <c r="B867" s="15"/>
      <c r="C867" s="15"/>
      <c r="D867" s="22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x14ac:dyDescent="0.25">
      <c r="A868" s="15"/>
      <c r="B868" s="15"/>
      <c r="C868" s="15"/>
      <c r="D868" s="22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x14ac:dyDescent="0.25">
      <c r="A869" s="15"/>
      <c r="B869" s="15"/>
      <c r="C869" s="15"/>
      <c r="D869" s="22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x14ac:dyDescent="0.25">
      <c r="A870" s="15"/>
      <c r="B870" s="15"/>
      <c r="C870" s="15"/>
      <c r="D870" s="22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x14ac:dyDescent="0.25">
      <c r="A871" s="15"/>
      <c r="B871" s="15"/>
      <c r="C871" s="15"/>
      <c r="D871" s="22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x14ac:dyDescent="0.25">
      <c r="A872" s="15"/>
      <c r="B872" s="15"/>
      <c r="C872" s="15"/>
      <c r="D872" s="22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x14ac:dyDescent="0.25">
      <c r="A873" s="15"/>
      <c r="B873" s="15"/>
      <c r="C873" s="15"/>
      <c r="D873" s="22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x14ac:dyDescent="0.25">
      <c r="A874" s="15"/>
      <c r="B874" s="15"/>
      <c r="C874" s="15"/>
      <c r="D874" s="22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x14ac:dyDescent="0.25">
      <c r="A875" s="15"/>
      <c r="B875" s="15"/>
      <c r="C875" s="15"/>
      <c r="D875" s="22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x14ac:dyDescent="0.25">
      <c r="A876" s="15"/>
      <c r="B876" s="15"/>
      <c r="C876" s="15"/>
      <c r="D876" s="22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x14ac:dyDescent="0.25">
      <c r="A877" s="15"/>
      <c r="B877" s="15"/>
      <c r="C877" s="15"/>
      <c r="D877" s="22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x14ac:dyDescent="0.25">
      <c r="A878" s="15"/>
      <c r="B878" s="15"/>
      <c r="C878" s="15"/>
      <c r="D878" s="22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x14ac:dyDescent="0.25">
      <c r="A879" s="15"/>
      <c r="B879" s="15"/>
      <c r="C879" s="15"/>
      <c r="D879" s="22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x14ac:dyDescent="0.25">
      <c r="A880" s="15"/>
      <c r="B880" s="15"/>
      <c r="C880" s="15"/>
      <c r="D880" s="22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x14ac:dyDescent="0.25">
      <c r="A881" s="15"/>
      <c r="B881" s="15"/>
      <c r="C881" s="15"/>
      <c r="D881" s="22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x14ac:dyDescent="0.25">
      <c r="A882" s="15"/>
      <c r="B882" s="15"/>
      <c r="C882" s="15"/>
      <c r="D882" s="22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x14ac:dyDescent="0.25">
      <c r="A883" s="15"/>
      <c r="B883" s="15"/>
      <c r="C883" s="15"/>
      <c r="D883" s="22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x14ac:dyDescent="0.25">
      <c r="A884" s="15"/>
      <c r="B884" s="15"/>
      <c r="C884" s="15"/>
      <c r="D884" s="22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x14ac:dyDescent="0.25">
      <c r="A885" s="15"/>
      <c r="B885" s="15"/>
      <c r="C885" s="15"/>
      <c r="D885" s="22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x14ac:dyDescent="0.25">
      <c r="A886" s="15"/>
      <c r="B886" s="15"/>
      <c r="C886" s="15"/>
      <c r="D886" s="22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x14ac:dyDescent="0.25">
      <c r="A887" s="15"/>
      <c r="B887" s="15"/>
      <c r="C887" s="15"/>
      <c r="D887" s="22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x14ac:dyDescent="0.25">
      <c r="A888" s="15"/>
      <c r="B888" s="15"/>
      <c r="C888" s="15"/>
      <c r="D888" s="22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x14ac:dyDescent="0.25">
      <c r="A889" s="15"/>
      <c r="B889" s="15"/>
      <c r="C889" s="15"/>
      <c r="D889" s="22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x14ac:dyDescent="0.25">
      <c r="A890" s="15"/>
      <c r="B890" s="15"/>
      <c r="C890" s="15"/>
      <c r="D890" s="22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x14ac:dyDescent="0.25">
      <c r="A891" s="15"/>
      <c r="B891" s="15"/>
      <c r="C891" s="15"/>
      <c r="D891" s="22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x14ac:dyDescent="0.25">
      <c r="A892" s="15"/>
      <c r="B892" s="15"/>
      <c r="C892" s="15"/>
      <c r="D892" s="22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x14ac:dyDescent="0.25">
      <c r="A893" s="15"/>
      <c r="B893" s="15"/>
      <c r="C893" s="15"/>
      <c r="D893" s="22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x14ac:dyDescent="0.25">
      <c r="A894" s="15"/>
      <c r="B894" s="15"/>
      <c r="C894" s="15"/>
      <c r="D894" s="22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x14ac:dyDescent="0.25">
      <c r="A895" s="15"/>
      <c r="B895" s="15"/>
      <c r="C895" s="15"/>
      <c r="D895" s="22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x14ac:dyDescent="0.25">
      <c r="A896" s="15"/>
      <c r="B896" s="15"/>
      <c r="C896" s="15"/>
      <c r="D896" s="22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x14ac:dyDescent="0.25">
      <c r="A897" s="15"/>
      <c r="B897" s="15"/>
      <c r="C897" s="15"/>
      <c r="D897" s="22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x14ac:dyDescent="0.25">
      <c r="A898" s="15"/>
      <c r="B898" s="15"/>
      <c r="C898" s="15"/>
      <c r="D898" s="22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x14ac:dyDescent="0.25">
      <c r="A899" s="15"/>
      <c r="B899" s="15"/>
      <c r="C899" s="15"/>
      <c r="D899" s="22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x14ac:dyDescent="0.25">
      <c r="A900" s="15"/>
      <c r="B900" s="15"/>
      <c r="C900" s="15"/>
      <c r="D900" s="22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x14ac:dyDescent="0.25">
      <c r="A901" s="15"/>
      <c r="B901" s="15"/>
      <c r="C901" s="15"/>
      <c r="D901" s="22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x14ac:dyDescent="0.25">
      <c r="A902" s="15"/>
      <c r="B902" s="15"/>
      <c r="C902" s="15"/>
      <c r="D902" s="22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x14ac:dyDescent="0.25">
      <c r="A903" s="15"/>
      <c r="B903" s="15"/>
      <c r="C903" s="15"/>
      <c r="D903" s="22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x14ac:dyDescent="0.25">
      <c r="A904" s="15"/>
      <c r="B904" s="15"/>
      <c r="C904" s="15"/>
      <c r="D904" s="22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x14ac:dyDescent="0.25">
      <c r="A905" s="15"/>
      <c r="B905" s="15"/>
      <c r="C905" s="15"/>
      <c r="D905" s="22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x14ac:dyDescent="0.25">
      <c r="A906" s="15"/>
      <c r="B906" s="15"/>
      <c r="C906" s="15"/>
      <c r="D906" s="22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x14ac:dyDescent="0.25">
      <c r="A907" s="15"/>
      <c r="B907" s="15"/>
      <c r="C907" s="15"/>
      <c r="D907" s="22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x14ac:dyDescent="0.25">
      <c r="A908" s="15"/>
      <c r="B908" s="15"/>
      <c r="C908" s="15"/>
      <c r="D908" s="22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x14ac:dyDescent="0.25">
      <c r="A909" s="15"/>
      <c r="B909" s="15"/>
      <c r="C909" s="15"/>
      <c r="D909" s="22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x14ac:dyDescent="0.25">
      <c r="A910" s="15"/>
      <c r="B910" s="15"/>
      <c r="C910" s="15"/>
      <c r="D910" s="22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x14ac:dyDescent="0.25">
      <c r="A911" s="15"/>
      <c r="B911" s="15"/>
      <c r="C911" s="15"/>
      <c r="D911" s="22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x14ac:dyDescent="0.25">
      <c r="A912" s="15"/>
      <c r="B912" s="15"/>
      <c r="C912" s="15"/>
      <c r="D912" s="22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x14ac:dyDescent="0.25">
      <c r="A913" s="15"/>
      <c r="B913" s="15"/>
      <c r="C913" s="15"/>
      <c r="D913" s="22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x14ac:dyDescent="0.25">
      <c r="A914" s="15"/>
      <c r="B914" s="15"/>
      <c r="C914" s="15"/>
      <c r="D914" s="22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x14ac:dyDescent="0.25">
      <c r="A915" s="15"/>
      <c r="B915" s="15"/>
      <c r="C915" s="15"/>
      <c r="D915" s="22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x14ac:dyDescent="0.25">
      <c r="A916" s="15"/>
      <c r="B916" s="15"/>
      <c r="C916" s="15"/>
      <c r="D916" s="22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x14ac:dyDescent="0.25">
      <c r="A917" s="15"/>
      <c r="B917" s="15"/>
      <c r="C917" s="15"/>
      <c r="D917" s="22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x14ac:dyDescent="0.25">
      <c r="A918" s="15"/>
      <c r="B918" s="15"/>
      <c r="C918" s="15"/>
      <c r="D918" s="22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x14ac:dyDescent="0.25">
      <c r="A919" s="15"/>
      <c r="B919" s="15"/>
      <c r="C919" s="15"/>
      <c r="D919" s="22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x14ac:dyDescent="0.25">
      <c r="A920" s="15"/>
      <c r="B920" s="15"/>
      <c r="C920" s="15"/>
      <c r="D920" s="22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x14ac:dyDescent="0.25">
      <c r="A921" s="15"/>
      <c r="B921" s="15"/>
      <c r="C921" s="15"/>
      <c r="D921" s="22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x14ac:dyDescent="0.25">
      <c r="A922" s="15"/>
      <c r="B922" s="15"/>
      <c r="C922" s="15"/>
      <c r="D922" s="22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x14ac:dyDescent="0.25">
      <c r="A923" s="15"/>
      <c r="B923" s="15"/>
      <c r="C923" s="15"/>
      <c r="D923" s="22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x14ac:dyDescent="0.25">
      <c r="A924" s="15"/>
      <c r="B924" s="15"/>
      <c r="C924" s="15"/>
      <c r="D924" s="22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x14ac:dyDescent="0.25">
      <c r="A925" s="15"/>
      <c r="B925" s="15"/>
      <c r="C925" s="15"/>
      <c r="D925" s="22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x14ac:dyDescent="0.25">
      <c r="A926" s="15"/>
      <c r="B926" s="15"/>
      <c r="C926" s="15"/>
      <c r="D926" s="22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x14ac:dyDescent="0.25">
      <c r="A927" s="15"/>
      <c r="B927" s="15"/>
      <c r="C927" s="15"/>
      <c r="D927" s="22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x14ac:dyDescent="0.25">
      <c r="A928" s="15"/>
      <c r="B928" s="15"/>
      <c r="C928" s="15"/>
      <c r="D928" s="22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x14ac:dyDescent="0.25">
      <c r="A929" s="15"/>
      <c r="B929" s="15"/>
      <c r="C929" s="15"/>
      <c r="D929" s="22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x14ac:dyDescent="0.25">
      <c r="A930" s="15"/>
      <c r="B930" s="15"/>
      <c r="C930" s="15"/>
      <c r="D930" s="22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x14ac:dyDescent="0.25">
      <c r="A931" s="15"/>
      <c r="B931" s="15"/>
      <c r="C931" s="15"/>
      <c r="D931" s="22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x14ac:dyDescent="0.25">
      <c r="A932" s="15"/>
      <c r="B932" s="15"/>
      <c r="C932" s="15"/>
      <c r="D932" s="22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x14ac:dyDescent="0.25">
      <c r="A933" s="15"/>
      <c r="B933" s="15"/>
      <c r="C933" s="15"/>
      <c r="D933" s="22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x14ac:dyDescent="0.25">
      <c r="A934" s="15"/>
      <c r="B934" s="15"/>
      <c r="C934" s="15"/>
      <c r="D934" s="22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x14ac:dyDescent="0.25">
      <c r="A935" s="15"/>
      <c r="B935" s="15"/>
      <c r="C935" s="15"/>
      <c r="D935" s="22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x14ac:dyDescent="0.25">
      <c r="A936" s="15"/>
      <c r="B936" s="15"/>
      <c r="C936" s="15"/>
      <c r="D936" s="22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x14ac:dyDescent="0.25">
      <c r="A937" s="15"/>
      <c r="B937" s="15"/>
      <c r="C937" s="15"/>
      <c r="D937" s="22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x14ac:dyDescent="0.25">
      <c r="A938" s="15"/>
      <c r="B938" s="15"/>
      <c r="C938" s="15"/>
      <c r="D938" s="22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x14ac:dyDescent="0.25">
      <c r="A939" s="15"/>
      <c r="B939" s="15"/>
      <c r="C939" s="15"/>
      <c r="D939" s="22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x14ac:dyDescent="0.25">
      <c r="A940" s="15"/>
      <c r="B940" s="15"/>
      <c r="C940" s="15"/>
      <c r="D940" s="22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x14ac:dyDescent="0.25">
      <c r="A941" s="15"/>
      <c r="B941" s="15"/>
      <c r="C941" s="15"/>
      <c r="D941" s="22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x14ac:dyDescent="0.25">
      <c r="A942" s="15"/>
      <c r="B942" s="15"/>
      <c r="C942" s="15"/>
      <c r="D942" s="22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x14ac:dyDescent="0.25">
      <c r="A943" s="15"/>
      <c r="B943" s="15"/>
      <c r="C943" s="15"/>
      <c r="D943" s="22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x14ac:dyDescent="0.25">
      <c r="A944" s="15"/>
      <c r="B944" s="15"/>
      <c r="C944" s="15"/>
      <c r="D944" s="22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x14ac:dyDescent="0.25">
      <c r="A945" s="15"/>
      <c r="B945" s="15"/>
      <c r="C945" s="15"/>
      <c r="D945" s="22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x14ac:dyDescent="0.25">
      <c r="A946" s="15"/>
      <c r="B946" s="15"/>
      <c r="C946" s="15"/>
      <c r="D946" s="22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x14ac:dyDescent="0.25">
      <c r="A947" s="15"/>
      <c r="B947" s="15"/>
      <c r="C947" s="15"/>
      <c r="D947" s="22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x14ac:dyDescent="0.25">
      <c r="A948" s="15"/>
      <c r="B948" s="15"/>
      <c r="C948" s="15"/>
      <c r="D948" s="22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x14ac:dyDescent="0.25">
      <c r="A949" s="15"/>
      <c r="B949" s="15"/>
      <c r="C949" s="15"/>
      <c r="D949" s="22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x14ac:dyDescent="0.25">
      <c r="A950" s="15"/>
      <c r="B950" s="15"/>
      <c r="C950" s="15"/>
      <c r="D950" s="22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x14ac:dyDescent="0.25">
      <c r="A951" s="15"/>
      <c r="B951" s="15"/>
      <c r="C951" s="15"/>
      <c r="D951" s="22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x14ac:dyDescent="0.25">
      <c r="A952" s="15"/>
      <c r="B952" s="15"/>
      <c r="C952" s="15"/>
      <c r="D952" s="22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x14ac:dyDescent="0.25">
      <c r="A953" s="15"/>
      <c r="B953" s="15"/>
      <c r="C953" s="15"/>
      <c r="D953" s="22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x14ac:dyDescent="0.25">
      <c r="A954" s="15"/>
      <c r="B954" s="15"/>
      <c r="C954" s="15"/>
      <c r="D954" s="22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x14ac:dyDescent="0.25">
      <c r="A955" s="15"/>
      <c r="B955" s="15"/>
      <c r="C955" s="15"/>
      <c r="D955" s="22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x14ac:dyDescent="0.25">
      <c r="A956" s="15"/>
      <c r="B956" s="15"/>
      <c r="C956" s="15"/>
      <c r="D956" s="22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x14ac:dyDescent="0.25">
      <c r="A957" s="15"/>
      <c r="B957" s="15"/>
      <c r="C957" s="15"/>
      <c r="D957" s="22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x14ac:dyDescent="0.25">
      <c r="A958" s="15"/>
      <c r="B958" s="15"/>
      <c r="C958" s="15"/>
      <c r="D958" s="22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x14ac:dyDescent="0.25">
      <c r="A959" s="15"/>
      <c r="B959" s="15"/>
      <c r="C959" s="15"/>
      <c r="D959" s="22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x14ac:dyDescent="0.25">
      <c r="A960" s="15"/>
      <c r="B960" s="15"/>
      <c r="C960" s="15"/>
      <c r="D960" s="22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x14ac:dyDescent="0.25">
      <c r="A961" s="15"/>
      <c r="B961" s="15"/>
      <c r="C961" s="15"/>
      <c r="D961" s="22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x14ac:dyDescent="0.25">
      <c r="A962" s="15"/>
      <c r="B962" s="15"/>
      <c r="C962" s="15"/>
      <c r="D962" s="22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x14ac:dyDescent="0.25">
      <c r="A963" s="15"/>
      <c r="B963" s="15"/>
      <c r="C963" s="15"/>
      <c r="D963" s="22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x14ac:dyDescent="0.25">
      <c r="A964" s="15"/>
      <c r="B964" s="15"/>
      <c r="C964" s="15"/>
      <c r="D964" s="22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x14ac:dyDescent="0.25">
      <c r="A965" s="15"/>
      <c r="B965" s="15"/>
      <c r="C965" s="15"/>
      <c r="D965" s="22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x14ac:dyDescent="0.25">
      <c r="A966" s="15"/>
      <c r="B966" s="15"/>
      <c r="C966" s="15"/>
      <c r="D966" s="22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x14ac:dyDescent="0.25">
      <c r="A967" s="15"/>
      <c r="B967" s="15"/>
      <c r="C967" s="15"/>
      <c r="D967" s="22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x14ac:dyDescent="0.25">
      <c r="A968" s="15"/>
      <c r="B968" s="15"/>
      <c r="C968" s="15"/>
      <c r="D968" s="22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x14ac:dyDescent="0.25">
      <c r="A969" s="15"/>
      <c r="B969" s="15"/>
      <c r="C969" s="15"/>
      <c r="D969" s="22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x14ac:dyDescent="0.25">
      <c r="A970" s="15"/>
      <c r="B970" s="15"/>
      <c r="C970" s="15"/>
      <c r="D970" s="22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x14ac:dyDescent="0.25">
      <c r="A971" s="15"/>
      <c r="B971" s="15"/>
      <c r="C971" s="15"/>
      <c r="D971" s="22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x14ac:dyDescent="0.25">
      <c r="A972" s="15"/>
      <c r="B972" s="15"/>
      <c r="C972" s="15"/>
      <c r="D972" s="22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x14ac:dyDescent="0.25">
      <c r="A973" s="15"/>
      <c r="B973" s="15"/>
      <c r="C973" s="15"/>
      <c r="D973" s="22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x14ac:dyDescent="0.25">
      <c r="A974" s="15"/>
      <c r="B974" s="15"/>
      <c r="C974" s="15"/>
      <c r="D974" s="22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x14ac:dyDescent="0.25">
      <c r="A975" s="15"/>
      <c r="B975" s="15"/>
      <c r="C975" s="15"/>
      <c r="D975" s="22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x14ac:dyDescent="0.25">
      <c r="A976" s="15"/>
      <c r="B976" s="15"/>
      <c r="C976" s="15"/>
      <c r="D976" s="22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x14ac:dyDescent="0.25">
      <c r="A977" s="15"/>
      <c r="B977" s="15"/>
      <c r="C977" s="15"/>
      <c r="D977" s="22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x14ac:dyDescent="0.25">
      <c r="A978" s="15"/>
      <c r="B978" s="15"/>
      <c r="C978" s="15"/>
      <c r="D978" s="22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x14ac:dyDescent="0.25">
      <c r="A979" s="15"/>
      <c r="B979" s="15"/>
      <c r="C979" s="15"/>
      <c r="D979" s="22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x14ac:dyDescent="0.25">
      <c r="A980" s="15"/>
      <c r="B980" s="15"/>
      <c r="C980" s="15"/>
      <c r="D980" s="22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x14ac:dyDescent="0.25">
      <c r="A981" s="15"/>
      <c r="B981" s="15"/>
      <c r="C981" s="15"/>
      <c r="D981" s="22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x14ac:dyDescent="0.25">
      <c r="A982" s="15"/>
      <c r="B982" s="15"/>
      <c r="C982" s="15"/>
      <c r="D982" s="22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x14ac:dyDescent="0.25">
      <c r="A983" s="15"/>
      <c r="B983" s="15"/>
      <c r="C983" s="15"/>
      <c r="D983" s="22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x14ac:dyDescent="0.25">
      <c r="A984" s="15"/>
      <c r="B984" s="15"/>
      <c r="C984" s="15"/>
      <c r="D984" s="22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x14ac:dyDescent="0.25">
      <c r="A985" s="15"/>
      <c r="B985" s="15"/>
      <c r="C985" s="15"/>
      <c r="D985" s="22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x14ac:dyDescent="0.25">
      <c r="A986" s="15"/>
      <c r="B986" s="15"/>
      <c r="C986" s="15"/>
      <c r="D986" s="22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x14ac:dyDescent="0.25">
      <c r="A987" s="15"/>
      <c r="B987" s="15"/>
      <c r="C987" s="15"/>
      <c r="D987" s="22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x14ac:dyDescent="0.25">
      <c r="A988" s="15"/>
      <c r="B988" s="15"/>
      <c r="C988" s="15"/>
      <c r="D988" s="22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x14ac:dyDescent="0.25">
      <c r="A989" s="15"/>
      <c r="B989" s="15"/>
      <c r="C989" s="15"/>
      <c r="D989" s="22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x14ac:dyDescent="0.25">
      <c r="A990" s="15"/>
      <c r="B990" s="15"/>
      <c r="C990" s="15"/>
      <c r="D990" s="22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x14ac:dyDescent="0.25">
      <c r="A991" s="15"/>
      <c r="B991" s="15"/>
      <c r="C991" s="15"/>
      <c r="D991" s="22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x14ac:dyDescent="0.25">
      <c r="A992" s="15"/>
      <c r="B992" s="15"/>
      <c r="C992" s="15"/>
      <c r="D992" s="22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x14ac:dyDescent="0.25">
      <c r="A993" s="15"/>
      <c r="B993" s="15"/>
      <c r="C993" s="15"/>
      <c r="D993" s="22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x14ac:dyDescent="0.25">
      <c r="A994" s="15"/>
      <c r="B994" s="15"/>
      <c r="C994" s="15"/>
      <c r="D994" s="22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x14ac:dyDescent="0.25">
      <c r="A995" s="15"/>
      <c r="B995" s="15"/>
      <c r="C995" s="15"/>
      <c r="D995" s="22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x14ac:dyDescent="0.25">
      <c r="A996" s="15"/>
      <c r="B996" s="15"/>
      <c r="C996" s="15"/>
      <c r="D996" s="22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x14ac:dyDescent="0.25">
      <c r="A997" s="15"/>
      <c r="B997" s="15"/>
      <c r="C997" s="15"/>
      <c r="D997" s="22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x14ac:dyDescent="0.25">
      <c r="A998" s="15"/>
      <c r="B998" s="15"/>
      <c r="C998" s="15"/>
      <c r="D998" s="22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x14ac:dyDescent="0.25">
      <c r="A999" s="15"/>
      <c r="B999" s="15"/>
      <c r="C999" s="15"/>
      <c r="D999" s="22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x14ac:dyDescent="0.25">
      <c r="A1000" s="15"/>
      <c r="B1000" s="15"/>
      <c r="C1000" s="15"/>
      <c r="D1000" s="22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7"/>
  <sheetViews>
    <sheetView workbookViewId="0"/>
  </sheetViews>
  <sheetFormatPr baseColWidth="10" defaultColWidth="12.625" defaultRowHeight="15" customHeight="1" x14ac:dyDescent="0.2"/>
  <cols>
    <col min="1" max="26" width="9.375" customWidth="1"/>
  </cols>
  <sheetData>
    <row r="1" spans="1:26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x14ac:dyDescent="0.25">
      <c r="A2" s="3" t="s">
        <v>11</v>
      </c>
      <c r="B2" s="3" t="s">
        <v>12</v>
      </c>
      <c r="C2" s="24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 t="s">
        <v>20</v>
      </c>
      <c r="K2" s="3" t="s">
        <v>21</v>
      </c>
      <c r="L2" s="3" t="s">
        <v>22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27</v>
      </c>
      <c r="R2" s="3" t="s">
        <v>28</v>
      </c>
      <c r="S2" s="15"/>
      <c r="T2" s="15"/>
      <c r="U2" s="15"/>
      <c r="V2" s="15"/>
      <c r="W2" s="15"/>
      <c r="X2" s="15"/>
      <c r="Y2" s="15"/>
      <c r="Z2" s="15"/>
    </row>
    <row r="3" spans="1:26" x14ac:dyDescent="0.25">
      <c r="A3" s="24">
        <v>43923</v>
      </c>
      <c r="B3" s="3">
        <v>21</v>
      </c>
      <c r="C3" s="3">
        <v>24</v>
      </c>
      <c r="D3" s="3">
        <v>30</v>
      </c>
      <c r="E3" s="3">
        <v>77</v>
      </c>
      <c r="F3" s="3">
        <v>218</v>
      </c>
      <c r="G3" s="3">
        <v>409</v>
      </c>
      <c r="H3" s="3">
        <v>480</v>
      </c>
      <c r="I3" s="3">
        <v>419</v>
      </c>
      <c r="J3" s="3">
        <v>368</v>
      </c>
      <c r="K3" s="3">
        <v>327</v>
      </c>
      <c r="L3" s="3">
        <v>281</v>
      </c>
      <c r="M3" s="3">
        <v>240</v>
      </c>
      <c r="N3" s="3">
        <v>181</v>
      </c>
      <c r="O3" s="3">
        <v>115</v>
      </c>
      <c r="P3" s="3">
        <v>91</v>
      </c>
      <c r="Q3" s="3">
        <v>64</v>
      </c>
      <c r="R3" s="3">
        <v>53</v>
      </c>
      <c r="S3" s="15"/>
      <c r="T3" s="15"/>
      <c r="U3" s="15"/>
      <c r="V3" s="15"/>
      <c r="W3" s="15"/>
      <c r="X3" s="15"/>
      <c r="Y3" s="15"/>
      <c r="Z3" s="15"/>
    </row>
    <row r="4" spans="1:26" x14ac:dyDescent="0.25">
      <c r="A4" s="24">
        <v>43930</v>
      </c>
      <c r="B4" s="3">
        <v>60</v>
      </c>
      <c r="C4" s="3">
        <v>51</v>
      </c>
      <c r="D4" s="3">
        <v>76</v>
      </c>
      <c r="E4" s="3">
        <v>154</v>
      </c>
      <c r="F4" s="3">
        <v>426</v>
      </c>
      <c r="G4" s="3">
        <v>769</v>
      </c>
      <c r="H4" s="3">
        <v>818</v>
      </c>
      <c r="I4" s="3">
        <v>730</v>
      </c>
      <c r="J4" s="3">
        <v>641</v>
      </c>
      <c r="K4" s="3">
        <v>586</v>
      </c>
      <c r="L4" s="3">
        <v>530</v>
      </c>
      <c r="M4" s="3">
        <v>445</v>
      </c>
      <c r="N4" s="3">
        <v>326</v>
      </c>
      <c r="O4" s="3">
        <v>218</v>
      </c>
      <c r="P4" s="3">
        <v>182</v>
      </c>
      <c r="Q4" s="3">
        <v>127</v>
      </c>
      <c r="R4" s="3">
        <v>153</v>
      </c>
      <c r="S4" s="15"/>
      <c r="T4" s="15"/>
      <c r="U4" s="15"/>
      <c r="V4" s="15"/>
      <c r="W4" s="15"/>
      <c r="X4" s="15"/>
      <c r="Y4" s="15"/>
      <c r="Z4" s="15"/>
    </row>
    <row r="5" spans="1:26" x14ac:dyDescent="0.25">
      <c r="A5" s="24">
        <v>43937</v>
      </c>
      <c r="B5" s="3">
        <v>112</v>
      </c>
      <c r="C5" s="3">
        <v>86</v>
      </c>
      <c r="D5" s="3">
        <v>128</v>
      </c>
      <c r="E5" s="3">
        <v>239</v>
      </c>
      <c r="F5" s="3">
        <v>643</v>
      </c>
      <c r="G5" s="3">
        <v>1132</v>
      </c>
      <c r="H5" s="3">
        <v>1181</v>
      </c>
      <c r="I5" s="3">
        <v>1034</v>
      </c>
      <c r="J5" s="3">
        <v>927</v>
      </c>
      <c r="K5" s="3">
        <v>854</v>
      </c>
      <c r="L5" s="3">
        <v>751</v>
      </c>
      <c r="M5" s="3">
        <v>657</v>
      </c>
      <c r="N5" s="3">
        <v>492</v>
      </c>
      <c r="O5" s="3">
        <v>327</v>
      </c>
      <c r="P5" s="3">
        <v>267</v>
      </c>
      <c r="Q5" s="3">
        <v>184</v>
      </c>
      <c r="R5" s="3">
        <v>238</v>
      </c>
      <c r="S5" s="15"/>
      <c r="T5" s="15"/>
      <c r="U5" s="15"/>
      <c r="V5" s="15"/>
      <c r="W5" s="15"/>
      <c r="X5" s="15"/>
      <c r="Y5" s="15"/>
      <c r="Z5" s="15"/>
    </row>
    <row r="6" spans="1:26" x14ac:dyDescent="0.25">
      <c r="A6" s="24">
        <v>43944</v>
      </c>
      <c r="B6" s="3">
        <v>192</v>
      </c>
      <c r="C6" s="3">
        <v>143</v>
      </c>
      <c r="D6" s="3">
        <v>205</v>
      </c>
      <c r="E6" s="3">
        <v>338</v>
      </c>
      <c r="F6" s="3">
        <v>880</v>
      </c>
      <c r="G6" s="3">
        <v>1526</v>
      </c>
      <c r="H6" s="3">
        <v>1539</v>
      </c>
      <c r="I6" s="3">
        <v>1355</v>
      </c>
      <c r="J6" s="3">
        <v>1172</v>
      </c>
      <c r="K6" s="3">
        <v>1089</v>
      </c>
      <c r="L6" s="3">
        <v>969</v>
      </c>
      <c r="M6" s="3">
        <v>860</v>
      </c>
      <c r="N6" s="3">
        <v>619</v>
      </c>
      <c r="O6" s="3">
        <v>429</v>
      </c>
      <c r="P6" s="3">
        <v>324</v>
      </c>
      <c r="Q6" s="3">
        <v>248</v>
      </c>
      <c r="R6" s="3">
        <v>326</v>
      </c>
      <c r="S6" s="15"/>
      <c r="T6" s="15"/>
      <c r="U6" s="15"/>
      <c r="V6" s="15"/>
      <c r="W6" s="15"/>
      <c r="X6" s="15"/>
      <c r="Y6" s="15"/>
      <c r="Z6" s="15"/>
    </row>
    <row r="7" spans="1:26" x14ac:dyDescent="0.25">
      <c r="A7" s="24">
        <v>43951</v>
      </c>
      <c r="B7" s="3">
        <v>313</v>
      </c>
      <c r="C7" s="3">
        <v>238</v>
      </c>
      <c r="D7" s="3">
        <v>314</v>
      </c>
      <c r="E7" s="3">
        <v>501</v>
      </c>
      <c r="F7" s="3">
        <v>1292</v>
      </c>
      <c r="G7" s="3">
        <v>2164</v>
      </c>
      <c r="H7" s="3">
        <v>2165</v>
      </c>
      <c r="I7" s="3">
        <v>1854</v>
      </c>
      <c r="J7" s="3">
        <v>1592</v>
      </c>
      <c r="K7" s="3">
        <v>1446</v>
      </c>
      <c r="L7" s="3">
        <v>1323</v>
      </c>
      <c r="M7" s="3">
        <v>1184</v>
      </c>
      <c r="N7" s="3">
        <v>799</v>
      </c>
      <c r="O7" s="3">
        <v>588</v>
      </c>
      <c r="P7" s="3">
        <v>430</v>
      </c>
      <c r="Q7" s="3">
        <v>316</v>
      </c>
      <c r="R7" s="3">
        <v>489</v>
      </c>
      <c r="S7" s="15"/>
      <c r="T7" s="15"/>
      <c r="U7" s="15"/>
      <c r="V7" s="15"/>
      <c r="W7" s="15"/>
      <c r="X7" s="15"/>
      <c r="Y7" s="15"/>
      <c r="Z7" s="15"/>
    </row>
    <row r="8" spans="1:26" x14ac:dyDescent="0.25">
      <c r="A8" s="24">
        <v>43958</v>
      </c>
      <c r="B8" s="3">
        <v>552</v>
      </c>
      <c r="C8" s="3">
        <v>388</v>
      </c>
      <c r="D8" s="3">
        <v>502</v>
      </c>
      <c r="E8" s="3">
        <v>802</v>
      </c>
      <c r="F8" s="3">
        <v>2024</v>
      </c>
      <c r="G8" s="3">
        <v>3362</v>
      </c>
      <c r="H8" s="3">
        <v>3346</v>
      </c>
      <c r="I8" s="3">
        <v>2774</v>
      </c>
      <c r="J8" s="3">
        <v>2391</v>
      </c>
      <c r="K8" s="3">
        <v>2165</v>
      </c>
      <c r="L8" s="3">
        <v>1984</v>
      </c>
      <c r="M8" s="3">
        <v>1784</v>
      </c>
      <c r="N8" s="3">
        <v>1271</v>
      </c>
      <c r="O8" s="3">
        <v>867</v>
      </c>
      <c r="P8" s="3">
        <v>596</v>
      </c>
      <c r="Q8" s="3">
        <v>456</v>
      </c>
      <c r="R8" s="3">
        <v>688</v>
      </c>
      <c r="S8" s="15"/>
      <c r="T8" s="15"/>
      <c r="U8" s="15"/>
      <c r="V8" s="15"/>
      <c r="W8" s="15"/>
      <c r="X8" s="15"/>
      <c r="Y8" s="15"/>
      <c r="Z8" s="15"/>
    </row>
    <row r="9" spans="1:26" x14ac:dyDescent="0.25">
      <c r="A9" s="24">
        <v>43965</v>
      </c>
      <c r="B9" s="3">
        <v>908</v>
      </c>
      <c r="C9" s="3">
        <v>680</v>
      </c>
      <c r="D9" s="3">
        <v>815</v>
      </c>
      <c r="E9" s="3">
        <v>1285</v>
      </c>
      <c r="F9" s="3">
        <v>3066</v>
      </c>
      <c r="G9" s="3">
        <v>5195</v>
      </c>
      <c r="H9" s="3">
        <v>5148</v>
      </c>
      <c r="I9" s="3">
        <v>4209</v>
      </c>
      <c r="J9" s="3">
        <v>3544</v>
      </c>
      <c r="K9" s="3">
        <v>3277</v>
      </c>
      <c r="L9" s="3">
        <v>2978</v>
      </c>
      <c r="M9" s="3">
        <v>2696</v>
      </c>
      <c r="N9" s="3">
        <v>1957</v>
      </c>
      <c r="O9" s="3">
        <v>1233</v>
      </c>
      <c r="P9" s="3">
        <v>891</v>
      </c>
      <c r="Q9" s="3">
        <v>650</v>
      </c>
      <c r="R9" s="3">
        <v>979</v>
      </c>
      <c r="S9" s="15"/>
      <c r="T9" s="15"/>
      <c r="U9" s="15"/>
      <c r="V9" s="15"/>
      <c r="W9" s="15"/>
      <c r="X9" s="15"/>
      <c r="Y9" s="15"/>
      <c r="Z9" s="15"/>
    </row>
    <row r="10" spans="1:26" x14ac:dyDescent="0.25">
      <c r="A10" s="24">
        <v>43972</v>
      </c>
      <c r="B10" s="3">
        <v>1411</v>
      </c>
      <c r="C10" s="3">
        <v>1077</v>
      </c>
      <c r="D10" s="3">
        <v>1199</v>
      </c>
      <c r="E10" s="3">
        <v>1980</v>
      </c>
      <c r="F10" s="3">
        <v>4806</v>
      </c>
      <c r="G10" s="3">
        <v>8142</v>
      </c>
      <c r="H10" s="3">
        <v>8119</v>
      </c>
      <c r="I10" s="3">
        <v>6514</v>
      </c>
      <c r="J10" s="3">
        <v>5403</v>
      </c>
      <c r="K10" s="3">
        <v>5271</v>
      </c>
      <c r="L10" s="3">
        <v>4813</v>
      </c>
      <c r="M10" s="3">
        <v>4265</v>
      </c>
      <c r="N10" s="3">
        <v>3119</v>
      </c>
      <c r="O10" s="3">
        <v>1942</v>
      </c>
      <c r="P10" s="3">
        <v>1383</v>
      </c>
      <c r="Q10" s="3">
        <v>989</v>
      </c>
      <c r="R10" s="3">
        <v>1415</v>
      </c>
      <c r="S10" s="15"/>
      <c r="T10" s="15"/>
      <c r="U10" s="15"/>
      <c r="V10" s="15"/>
      <c r="W10" s="15"/>
      <c r="X10" s="15"/>
      <c r="Y10" s="15"/>
      <c r="Z10" s="15"/>
    </row>
    <row r="11" spans="1:26" x14ac:dyDescent="0.25">
      <c r="A11" s="24">
        <v>43979</v>
      </c>
      <c r="B11" s="3">
        <v>1961</v>
      </c>
      <c r="C11" s="3">
        <v>1451</v>
      </c>
      <c r="D11" s="3">
        <v>1665</v>
      </c>
      <c r="E11" s="3">
        <v>2842</v>
      </c>
      <c r="F11" s="3">
        <v>7098</v>
      </c>
      <c r="G11" s="3">
        <v>11862</v>
      </c>
      <c r="H11" s="3">
        <v>11792</v>
      </c>
      <c r="I11" s="3">
        <v>9575</v>
      </c>
      <c r="J11" s="3">
        <v>7910</v>
      </c>
      <c r="K11" s="3">
        <v>7755</v>
      </c>
      <c r="L11" s="3">
        <v>7113</v>
      </c>
      <c r="M11" s="3">
        <v>6412</v>
      </c>
      <c r="N11" s="3">
        <v>4635</v>
      </c>
      <c r="O11" s="3">
        <v>2880</v>
      </c>
      <c r="P11" s="3">
        <v>2047</v>
      </c>
      <c r="Q11" s="3">
        <v>1501</v>
      </c>
      <c r="R11" s="3">
        <v>2135</v>
      </c>
      <c r="S11" s="15"/>
      <c r="T11" s="15"/>
      <c r="U11" s="15"/>
      <c r="V11" s="15"/>
      <c r="W11" s="15"/>
      <c r="X11" s="15"/>
      <c r="Y11" s="15"/>
      <c r="Z11" s="15"/>
    </row>
    <row r="12" spans="1:26" x14ac:dyDescent="0.25">
      <c r="A12" s="24">
        <v>43986</v>
      </c>
      <c r="B12" s="3">
        <v>2456</v>
      </c>
      <c r="C12" s="3">
        <v>1815</v>
      </c>
      <c r="D12" s="3">
        <v>2129</v>
      </c>
      <c r="E12" s="3">
        <v>3777</v>
      </c>
      <c r="F12" s="3">
        <v>9592</v>
      </c>
      <c r="G12" s="3">
        <v>15859</v>
      </c>
      <c r="H12" s="3">
        <v>15839</v>
      </c>
      <c r="I12" s="3">
        <v>12900</v>
      </c>
      <c r="J12" s="3">
        <v>10654</v>
      </c>
      <c r="K12" s="3">
        <v>10538</v>
      </c>
      <c r="L12" s="3">
        <v>9732</v>
      </c>
      <c r="M12" s="3">
        <v>8823</v>
      </c>
      <c r="N12" s="3">
        <v>6395</v>
      </c>
      <c r="O12" s="3">
        <v>3983</v>
      </c>
      <c r="P12" s="3">
        <v>2959</v>
      </c>
      <c r="Q12" s="3">
        <v>2074</v>
      </c>
      <c r="R12" s="3">
        <v>2970</v>
      </c>
      <c r="S12" s="15"/>
      <c r="T12" s="15"/>
      <c r="U12" s="15"/>
      <c r="V12" s="15"/>
      <c r="W12" s="15"/>
      <c r="X12" s="15"/>
      <c r="Y12" s="15"/>
      <c r="Z12" s="15"/>
    </row>
    <row r="13" spans="1:26" x14ac:dyDescent="0.25">
      <c r="A13" s="24">
        <v>43993</v>
      </c>
      <c r="B13" s="3">
        <v>2915</v>
      </c>
      <c r="C13" s="3">
        <v>2154</v>
      </c>
      <c r="D13" s="3">
        <v>2599</v>
      </c>
      <c r="E13" s="3">
        <v>4717</v>
      </c>
      <c r="F13" s="3">
        <v>12512</v>
      </c>
      <c r="G13" s="3">
        <v>20871</v>
      </c>
      <c r="H13" s="3">
        <v>20700</v>
      </c>
      <c r="I13" s="3">
        <v>16829</v>
      </c>
      <c r="J13" s="3">
        <v>13895</v>
      </c>
      <c r="K13" s="3">
        <v>13872</v>
      </c>
      <c r="L13" s="3">
        <v>12954</v>
      </c>
      <c r="M13" s="3">
        <v>11802</v>
      </c>
      <c r="N13" s="3">
        <v>8585</v>
      </c>
      <c r="O13" s="3">
        <v>5426</v>
      </c>
      <c r="P13" s="3">
        <v>3994</v>
      </c>
      <c r="Q13" s="3">
        <v>2833</v>
      </c>
      <c r="R13" s="3">
        <v>4182</v>
      </c>
      <c r="S13" s="15"/>
      <c r="T13" s="15"/>
      <c r="U13" s="15"/>
      <c r="V13" s="15"/>
      <c r="W13" s="15"/>
      <c r="X13" s="15"/>
      <c r="Y13" s="15"/>
      <c r="Z13" s="15"/>
    </row>
    <row r="14" spans="1:26" x14ac:dyDescent="0.25">
      <c r="A14" s="25">
        <v>44001</v>
      </c>
      <c r="B14" s="14">
        <v>3961</v>
      </c>
      <c r="C14" s="17">
        <v>3056</v>
      </c>
      <c r="D14" s="17">
        <v>3678</v>
      </c>
      <c r="E14" s="17">
        <v>7004</v>
      </c>
      <c r="F14" s="17">
        <v>18499</v>
      </c>
      <c r="G14" s="17">
        <v>30014</v>
      </c>
      <c r="H14" s="17">
        <v>29185</v>
      </c>
      <c r="I14" s="17">
        <v>23901</v>
      </c>
      <c r="J14" s="17">
        <v>19694</v>
      </c>
      <c r="K14" s="17">
        <v>19974</v>
      </c>
      <c r="L14" s="17">
        <v>18805</v>
      </c>
      <c r="M14" s="17">
        <v>17323</v>
      </c>
      <c r="N14" s="17">
        <v>12390</v>
      </c>
      <c r="O14" s="17">
        <v>7860</v>
      </c>
      <c r="P14" s="17">
        <v>5761</v>
      </c>
      <c r="Q14" s="17">
        <v>4144</v>
      </c>
      <c r="R14" s="17">
        <v>6103</v>
      </c>
      <c r="S14" s="15"/>
      <c r="T14" s="15"/>
      <c r="U14" s="15"/>
      <c r="V14" s="15"/>
      <c r="W14" s="15"/>
      <c r="X14" s="15"/>
      <c r="Y14" s="15"/>
      <c r="Z14" s="15"/>
    </row>
    <row r="15" spans="1:26" x14ac:dyDescent="0.25">
      <c r="A15" s="25">
        <v>44004</v>
      </c>
      <c r="B15" s="14">
        <v>4397</v>
      </c>
      <c r="C15" s="17">
        <v>3429</v>
      </c>
      <c r="D15" s="17">
        <v>4114</v>
      </c>
      <c r="E15" s="17">
        <v>7757</v>
      </c>
      <c r="F15" s="17">
        <v>20496</v>
      </c>
      <c r="G15" s="17">
        <v>32989</v>
      </c>
      <c r="H15" s="17">
        <v>32110</v>
      </c>
      <c r="I15" s="17">
        <v>26236</v>
      </c>
      <c r="J15" s="17">
        <v>21722</v>
      </c>
      <c r="K15" s="17">
        <v>21988</v>
      </c>
      <c r="L15" s="17">
        <v>20793</v>
      </c>
      <c r="M15" s="17">
        <v>19147</v>
      </c>
      <c r="N15" s="17">
        <v>13726</v>
      </c>
      <c r="O15" s="17">
        <v>8731</v>
      </c>
      <c r="P15" s="17">
        <v>6335</v>
      </c>
      <c r="Q15" s="17">
        <v>4587</v>
      </c>
      <c r="R15" s="17">
        <v>6804</v>
      </c>
      <c r="S15" s="15"/>
      <c r="T15" s="15"/>
      <c r="U15" s="15"/>
      <c r="V15" s="15"/>
      <c r="W15" s="15"/>
      <c r="X15" s="15"/>
      <c r="Y15" s="15"/>
      <c r="Z15" s="15"/>
    </row>
    <row r="16" spans="1:26" x14ac:dyDescent="0.25">
      <c r="A16" s="25">
        <v>44009</v>
      </c>
      <c r="B16" s="14">
        <v>4869</v>
      </c>
      <c r="C16" s="17">
        <v>3849</v>
      </c>
      <c r="D16" s="17">
        <v>4653</v>
      </c>
      <c r="E16" s="17">
        <v>8715</v>
      </c>
      <c r="F16" s="17">
        <v>22628</v>
      </c>
      <c r="G16" s="17">
        <v>36155</v>
      </c>
      <c r="H16" s="17">
        <v>35263</v>
      </c>
      <c r="I16" s="17">
        <v>28836</v>
      </c>
      <c r="J16" s="17">
        <v>23985</v>
      </c>
      <c r="K16" s="17">
        <v>24127</v>
      </c>
      <c r="L16" s="17">
        <v>22913</v>
      </c>
      <c r="M16" s="17">
        <v>21045</v>
      </c>
      <c r="N16" s="17">
        <v>15165</v>
      </c>
      <c r="O16" s="17">
        <v>9644</v>
      </c>
      <c r="P16" s="17">
        <v>7019</v>
      </c>
      <c r="Q16" s="17">
        <v>5048</v>
      </c>
      <c r="R16" s="17">
        <v>7544</v>
      </c>
      <c r="S16" s="15"/>
      <c r="T16" s="15"/>
      <c r="U16" s="15"/>
      <c r="V16" s="15"/>
      <c r="W16" s="15"/>
      <c r="X16" s="15"/>
      <c r="Y16" s="15"/>
      <c r="Z16" s="15"/>
    </row>
    <row r="17" spans="1:26" x14ac:dyDescent="0.25">
      <c r="A17" s="25">
        <v>44012</v>
      </c>
      <c r="B17" s="14">
        <v>5066</v>
      </c>
      <c r="C17" s="17">
        <v>4025</v>
      </c>
      <c r="D17" s="17">
        <v>4820</v>
      </c>
      <c r="E17" s="17">
        <v>9069</v>
      </c>
      <c r="F17" s="17">
        <v>23462</v>
      </c>
      <c r="G17" s="17">
        <v>37422</v>
      </c>
      <c r="H17" s="17">
        <v>36575</v>
      </c>
      <c r="I17" s="17">
        <v>29909</v>
      </c>
      <c r="J17" s="17">
        <v>24879</v>
      </c>
      <c r="K17" s="17">
        <v>25031</v>
      </c>
      <c r="L17" s="17">
        <v>23767</v>
      </c>
      <c r="M17" s="17">
        <v>21884</v>
      </c>
      <c r="N17" s="17">
        <v>15767</v>
      </c>
      <c r="O17" s="17">
        <v>10071</v>
      </c>
      <c r="P17" s="17">
        <v>7322</v>
      </c>
      <c r="Q17" s="17">
        <v>5272</v>
      </c>
      <c r="R17" s="17">
        <v>7847</v>
      </c>
      <c r="S17" s="15"/>
      <c r="T17" s="15"/>
      <c r="U17" s="15"/>
      <c r="V17" s="15"/>
      <c r="W17" s="15"/>
      <c r="X17" s="15"/>
      <c r="Y17" s="15"/>
      <c r="Z17" s="15"/>
    </row>
    <row r="18" spans="1:26" x14ac:dyDescent="0.25">
      <c r="A18" s="25">
        <v>44016</v>
      </c>
      <c r="B18" s="14">
        <v>5428</v>
      </c>
      <c r="C18" s="17">
        <v>4297</v>
      </c>
      <c r="D18" s="17">
        <v>5142</v>
      </c>
      <c r="E18" s="17">
        <v>9735</v>
      </c>
      <c r="F18" s="17">
        <v>24810</v>
      </c>
      <c r="G18" s="17">
        <v>39496</v>
      </c>
      <c r="H18" s="17">
        <v>38563</v>
      </c>
      <c r="I18" s="17">
        <v>31499</v>
      </c>
      <c r="J18" s="17">
        <v>26300</v>
      </c>
      <c r="K18" s="17">
        <v>26493</v>
      </c>
      <c r="L18" s="17">
        <v>25171</v>
      </c>
      <c r="M18" s="17">
        <v>23260</v>
      </c>
      <c r="N18" s="17">
        <v>16760</v>
      </c>
      <c r="O18" s="17">
        <v>10722</v>
      </c>
      <c r="P18" s="17">
        <v>7767</v>
      </c>
      <c r="Q18" s="17">
        <v>5593</v>
      </c>
      <c r="R18" s="17">
        <v>8320</v>
      </c>
      <c r="S18" s="15"/>
      <c r="T18" s="15"/>
      <c r="U18" s="15"/>
      <c r="V18" s="15"/>
      <c r="W18" s="15"/>
      <c r="X18" s="15"/>
      <c r="Y18" s="15"/>
      <c r="Z18" s="15"/>
    </row>
    <row r="19" spans="1:26" x14ac:dyDescent="0.25">
      <c r="A19" s="25">
        <v>44021</v>
      </c>
      <c r="B19" s="14">
        <v>5794</v>
      </c>
      <c r="C19" s="17">
        <v>4614</v>
      </c>
      <c r="D19" s="17">
        <v>5546</v>
      </c>
      <c r="E19" s="17">
        <v>10346</v>
      </c>
      <c r="F19" s="17">
        <v>26069</v>
      </c>
      <c r="G19" s="17">
        <v>41384</v>
      </c>
      <c r="H19" s="17">
        <v>40561</v>
      </c>
      <c r="I19" s="17">
        <v>33101</v>
      </c>
      <c r="J19" s="17">
        <v>27654</v>
      </c>
      <c r="K19" s="17">
        <v>27871</v>
      </c>
      <c r="L19" s="17">
        <v>26445</v>
      </c>
      <c r="M19" s="17">
        <v>24483</v>
      </c>
      <c r="N19" s="17">
        <v>17743</v>
      </c>
      <c r="O19" s="17">
        <v>11346</v>
      </c>
      <c r="P19" s="17">
        <v>8268</v>
      </c>
      <c r="Q19" s="17">
        <v>5961</v>
      </c>
      <c r="R19" s="17">
        <v>8886</v>
      </c>
      <c r="S19" s="15"/>
      <c r="T19" s="15"/>
      <c r="U19" s="15"/>
      <c r="V19" s="15"/>
      <c r="W19" s="15"/>
      <c r="X19" s="15"/>
      <c r="Y19" s="15"/>
      <c r="Z19" s="15"/>
    </row>
    <row r="20" spans="1:26" x14ac:dyDescent="0.25">
      <c r="A20" s="25">
        <v>44024</v>
      </c>
      <c r="B20" s="14">
        <v>6011</v>
      </c>
      <c r="C20" s="17">
        <v>4842</v>
      </c>
      <c r="D20" s="17">
        <v>5797</v>
      </c>
      <c r="E20" s="17">
        <v>10750</v>
      </c>
      <c r="F20" s="17">
        <v>26893</v>
      </c>
      <c r="G20" s="17">
        <v>42630</v>
      </c>
      <c r="H20" s="17">
        <v>41763</v>
      </c>
      <c r="I20" s="17">
        <v>34016</v>
      </c>
      <c r="J20" s="17">
        <v>28468</v>
      </c>
      <c r="K20" s="17">
        <v>28721</v>
      </c>
      <c r="L20" s="17">
        <v>27253</v>
      </c>
      <c r="M20" s="17">
        <v>25171</v>
      </c>
      <c r="N20" s="17">
        <v>18301</v>
      </c>
      <c r="O20" s="17">
        <v>11746</v>
      </c>
      <c r="P20" s="17">
        <v>8540</v>
      </c>
      <c r="Q20" s="17">
        <v>6140</v>
      </c>
      <c r="R20" s="17">
        <v>9212</v>
      </c>
      <c r="S20" s="15"/>
      <c r="T20" s="15"/>
      <c r="U20" s="15"/>
      <c r="V20" s="15"/>
      <c r="W20" s="15"/>
      <c r="X20" s="15"/>
      <c r="Y20" s="15"/>
      <c r="Z20" s="15"/>
    </row>
    <row r="21" spans="1:26" x14ac:dyDescent="0.25">
      <c r="A21" s="15"/>
      <c r="B21" s="1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x14ac:dyDescent="0.25">
      <c r="A22" s="15"/>
      <c r="B22" s="1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x14ac:dyDescent="0.25">
      <c r="A23" s="15"/>
      <c r="B23" s="1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x14ac:dyDescent="0.25">
      <c r="A24" s="3" t="s">
        <v>11</v>
      </c>
      <c r="B24" s="3" t="s">
        <v>29</v>
      </c>
      <c r="C24" s="3" t="s">
        <v>30</v>
      </c>
      <c r="D24" s="3" t="s">
        <v>31</v>
      </c>
      <c r="E24" s="3" t="s">
        <v>32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x14ac:dyDescent="0.25">
      <c r="A25" s="24">
        <v>43923</v>
      </c>
      <c r="B25" s="3">
        <f t="shared" ref="B25:B35" si="0">SUM(B3:E3)</f>
        <v>152</v>
      </c>
      <c r="C25" s="3">
        <f t="shared" ref="C25:C35" si="1">SUM(F3:I3)</f>
        <v>1526</v>
      </c>
      <c r="D25" s="3">
        <f t="shared" ref="D25:D35" si="2">SUM(J3:M3)</f>
        <v>1216</v>
      </c>
      <c r="E25" s="3">
        <f t="shared" ref="E25:E35" si="3">SUM(N3:R3)</f>
        <v>504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x14ac:dyDescent="0.25">
      <c r="A26" s="24">
        <v>43930</v>
      </c>
      <c r="B26" s="3">
        <f t="shared" si="0"/>
        <v>341</v>
      </c>
      <c r="C26" s="3">
        <f t="shared" si="1"/>
        <v>2743</v>
      </c>
      <c r="D26" s="3">
        <f t="shared" si="2"/>
        <v>2202</v>
      </c>
      <c r="E26" s="3">
        <f t="shared" si="3"/>
        <v>1006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x14ac:dyDescent="0.25">
      <c r="A27" s="24">
        <v>43937</v>
      </c>
      <c r="B27" s="3">
        <f t="shared" si="0"/>
        <v>565</v>
      </c>
      <c r="C27" s="3">
        <f t="shared" si="1"/>
        <v>3990</v>
      </c>
      <c r="D27" s="3">
        <f t="shared" si="2"/>
        <v>3189</v>
      </c>
      <c r="E27" s="3">
        <f t="shared" si="3"/>
        <v>1508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customHeight="1" x14ac:dyDescent="0.25">
      <c r="A28" s="24">
        <v>43944</v>
      </c>
      <c r="B28" s="3">
        <f t="shared" si="0"/>
        <v>878</v>
      </c>
      <c r="C28" s="3">
        <f t="shared" si="1"/>
        <v>5300</v>
      </c>
      <c r="D28" s="3">
        <f t="shared" si="2"/>
        <v>4090</v>
      </c>
      <c r="E28" s="3">
        <f t="shared" si="3"/>
        <v>1946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customHeight="1" x14ac:dyDescent="0.25">
      <c r="A29" s="24">
        <v>43951</v>
      </c>
      <c r="B29" s="3">
        <f t="shared" si="0"/>
        <v>1366</v>
      </c>
      <c r="C29" s="3">
        <f t="shared" si="1"/>
        <v>7475</v>
      </c>
      <c r="D29" s="3">
        <f t="shared" si="2"/>
        <v>5545</v>
      </c>
      <c r="E29" s="3">
        <f t="shared" si="3"/>
        <v>2622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customHeight="1" x14ac:dyDescent="0.25">
      <c r="A30" s="24">
        <v>43958</v>
      </c>
      <c r="B30" s="3">
        <f t="shared" si="0"/>
        <v>2244</v>
      </c>
      <c r="C30" s="3">
        <f t="shared" si="1"/>
        <v>11506</v>
      </c>
      <c r="D30" s="3">
        <f t="shared" si="2"/>
        <v>8324</v>
      </c>
      <c r="E30" s="3">
        <f t="shared" si="3"/>
        <v>3878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.75" customHeight="1" x14ac:dyDescent="0.25">
      <c r="A31" s="24">
        <v>43965</v>
      </c>
      <c r="B31" s="3">
        <f t="shared" si="0"/>
        <v>3688</v>
      </c>
      <c r="C31" s="3">
        <f t="shared" si="1"/>
        <v>17618</v>
      </c>
      <c r="D31" s="3">
        <f t="shared" si="2"/>
        <v>12495</v>
      </c>
      <c r="E31" s="3">
        <f t="shared" si="3"/>
        <v>5710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75" customHeight="1" x14ac:dyDescent="0.25">
      <c r="A32" s="24">
        <v>43972</v>
      </c>
      <c r="B32" s="3">
        <f t="shared" si="0"/>
        <v>5667</v>
      </c>
      <c r="C32" s="3">
        <f t="shared" si="1"/>
        <v>27581</v>
      </c>
      <c r="D32" s="3">
        <f t="shared" si="2"/>
        <v>19752</v>
      </c>
      <c r="E32" s="3">
        <f t="shared" si="3"/>
        <v>8848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.75" customHeight="1" x14ac:dyDescent="0.25">
      <c r="A33" s="24">
        <v>43979</v>
      </c>
      <c r="B33" s="3">
        <f t="shared" si="0"/>
        <v>7919</v>
      </c>
      <c r="C33" s="3">
        <f t="shared" si="1"/>
        <v>40327</v>
      </c>
      <c r="D33" s="3">
        <f t="shared" si="2"/>
        <v>29190</v>
      </c>
      <c r="E33" s="3">
        <f t="shared" si="3"/>
        <v>13198</v>
      </c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.75" customHeight="1" x14ac:dyDescent="0.25">
      <c r="A34" s="24">
        <v>43986</v>
      </c>
      <c r="B34" s="3">
        <f t="shared" si="0"/>
        <v>10177</v>
      </c>
      <c r="C34" s="3">
        <f t="shared" si="1"/>
        <v>54190</v>
      </c>
      <c r="D34" s="3">
        <f t="shared" si="2"/>
        <v>39747</v>
      </c>
      <c r="E34" s="3">
        <f t="shared" si="3"/>
        <v>18381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5.75" customHeight="1" x14ac:dyDescent="0.25">
      <c r="A35" s="24">
        <v>43993</v>
      </c>
      <c r="B35" s="3">
        <f t="shared" si="0"/>
        <v>12385</v>
      </c>
      <c r="C35" s="3">
        <f t="shared" si="1"/>
        <v>70912</v>
      </c>
      <c r="D35" s="3">
        <f t="shared" si="2"/>
        <v>52523</v>
      </c>
      <c r="E35" s="3">
        <f t="shared" si="3"/>
        <v>25020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5.75" customHeight="1" x14ac:dyDescent="0.25">
      <c r="A36" s="15"/>
      <c r="B36" s="1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5.75" customHeight="1" x14ac:dyDescent="0.25">
      <c r="A37" s="15"/>
      <c r="B37" s="1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5.75" customHeight="1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5.75" customHeight="1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5.75" customHeight="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.7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5.75" customHeight="1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5.75" customHeight="1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.75" customHeight="1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.75" customHeight="1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.75" customHeight="1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75" customHeight="1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.75" customHeight="1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.75" customHeight="1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.75" customHeight="1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.75" customHeight="1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.75" customHeight="1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.75" customHeight="1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customHeight="1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.75" customHeight="1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75" customHeight="1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.75" customHeight="1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75" customHeight="1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75" customHeight="1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75" customHeight="1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75" customHeight="1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75" customHeight="1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75" customHeight="1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75" customHeight="1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75" customHeight="1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75" customHeight="1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75" customHeight="1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75" customHeight="1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75" customHeight="1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.75" customHeight="1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.75" customHeight="1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.75" customHeight="1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.75" customHeight="1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5.75" customHeight="1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5.75" customHeight="1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5.75" customHeight="1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5.75" customHeight="1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5.75" customHeight="1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75" customHeight="1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5.75" customHeight="1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5.75" customHeight="1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5.75" customHeight="1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.75" customHeight="1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5.75" customHeight="1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5.75" customHeight="1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75" customHeight="1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5.75" customHeight="1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5.75" customHeight="1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5.75" customHeight="1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.75" customHeight="1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5.75" customHeight="1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5.75" customHeight="1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5.75" customHeight="1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5.75" customHeight="1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5.75" customHeight="1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5.75" customHeight="1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5.75" customHeight="1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5.75" customHeight="1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5.75" customHeight="1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5.75" customHeight="1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5.75" customHeight="1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5.75" customHeight="1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5.75" customHeight="1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5.75" customHeight="1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5.75" customHeight="1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5.75" customHeight="1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5.75" customHeight="1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5.75" customHeight="1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5.75" customHeight="1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5.75" customHeight="1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5.75" customHeight="1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5.75" customHeight="1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5.75" customHeight="1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5.75" customHeight="1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5.75" customHeight="1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5.75" customHeight="1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5.75" customHeight="1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5.75" customHeight="1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5.75" customHeight="1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5.75" customHeight="1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5.75" customHeight="1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5.75" customHeight="1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5.75" customHeight="1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5.75" customHeight="1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5.75" customHeight="1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5.75" customHeight="1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5.75" customHeight="1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5.75" customHeight="1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5.75" customHeight="1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5.75" customHeight="1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5.75" customHeight="1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5.75" customHeight="1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5.75" customHeight="1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5.75" customHeight="1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5.75" customHeight="1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5.75" customHeight="1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5.75" customHeight="1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5.75" customHeight="1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5.75" customHeight="1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5.75" customHeight="1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5.75" customHeight="1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5.75" customHeight="1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5.75" customHeight="1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5.75" customHeight="1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5.75" customHeight="1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5.75" customHeight="1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5.75" customHeight="1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5.75" customHeight="1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5.75" customHeight="1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5.75" customHeight="1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5.75" customHeight="1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5.75" customHeight="1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5.75" customHeight="1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5.75" customHeight="1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5.75" customHeight="1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5.75" customHeight="1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5.75" customHeight="1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5.75" customHeight="1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5.75" customHeight="1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5.75" customHeight="1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5.75" customHeight="1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5.75" customHeight="1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5.75" customHeight="1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5.75" customHeight="1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5.75" customHeight="1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5.75" customHeight="1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5.75" customHeight="1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5.75" customHeight="1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5.75" customHeight="1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5.75" customHeight="1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5.75" customHeight="1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5.75" customHeight="1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5.75" customHeight="1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5.75" customHeight="1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5.75" customHeight="1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5.75" customHeight="1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5.75" customHeight="1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5.75" customHeight="1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5.75" customHeight="1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5.75" customHeight="1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5.75" customHeight="1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5.75" customHeight="1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5.75" customHeight="1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5.75" customHeight="1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5.75" customHeight="1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5.75" customHeight="1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5.75" customHeight="1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5.75" customHeight="1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5.75" customHeight="1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5.75" customHeight="1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5.75" customHeight="1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5.75" customHeight="1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5.75" customHeight="1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5.75" customHeight="1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5.75" customHeight="1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5.75" customHeight="1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5.75" customHeight="1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5.75" customHeight="1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5.75" customHeight="1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5.75" customHeight="1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5.75" customHeight="1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5.75" customHeight="1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5.75" customHeight="1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5.75" customHeight="1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5.75" customHeight="1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5.75" customHeight="1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5.75" customHeight="1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5.75" customHeight="1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5.75" customHeight="1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5.75" customHeight="1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5.75" customHeight="1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5.75" customHeight="1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5.75" customHeight="1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5.75" customHeight="1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5.75" customHeight="1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5.75" customHeight="1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5.75" customHeight="1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5.75" customHeight="1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5.75" customHeight="1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5.75" customHeight="1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5.75" customHeight="1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5.75" customHeight="1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5.75" customHeight="1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5.75" customHeight="1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5.75" customHeight="1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5.75" customHeight="1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5.75" customHeight="1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5.75" customHeight="1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5.75" customHeight="1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5.75" customHeight="1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5.75" customHeight="1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5.75" customHeight="1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5.75" customHeight="1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5.75" customHeight="1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5.75" customHeight="1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5.75" customHeight="1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5.75" customHeight="1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5.75" customHeight="1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5.75" customHeight="1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5.75" customHeight="1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5.75" customHeight="1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5.75" customHeight="1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5.75" customHeight="1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5.75" customHeight="1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5.75" customHeight="1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5.75" customHeight="1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5.75" customHeight="1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5.75" customHeight="1" x14ac:dyDescent="0.2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5.75" customHeight="1" x14ac:dyDescent="0.2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5.75" customHeight="1" x14ac:dyDescent="0.2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5.75" customHeight="1" x14ac:dyDescent="0.2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5.75" customHeight="1" x14ac:dyDescent="0.2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5.75" customHeight="1" x14ac:dyDescent="0.2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5.75" customHeight="1" x14ac:dyDescent="0.2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5.75" customHeight="1" x14ac:dyDescent="0.2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5.75" customHeight="1" x14ac:dyDescent="0.2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5.75" customHeight="1" x14ac:dyDescent="0.2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5.75" customHeight="1" x14ac:dyDescent="0.2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5.75" customHeight="1" x14ac:dyDescent="0.2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5.75" customHeight="1" x14ac:dyDescent="0.2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5.75" customHeight="1" x14ac:dyDescent="0.2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5.75" customHeight="1" x14ac:dyDescent="0.2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5.75" customHeight="1" x14ac:dyDescent="0.2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5.75" customHeight="1" x14ac:dyDescent="0.2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5.75" customHeight="1" x14ac:dyDescent="0.2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5.75" customHeight="1" x14ac:dyDescent="0.2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5.75" customHeight="1" x14ac:dyDescent="0.2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5.75" customHeight="1" x14ac:dyDescent="0.2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5.75" customHeight="1" x14ac:dyDescent="0.2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5.75" customHeight="1" x14ac:dyDescent="0.2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5.75" customHeight="1" x14ac:dyDescent="0.2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5.75" customHeight="1" x14ac:dyDescent="0.2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5.75" customHeight="1" x14ac:dyDescent="0.2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5.75" customHeight="1" x14ac:dyDescent="0.2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5.75" customHeight="1" x14ac:dyDescent="0.2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5.75" customHeight="1" x14ac:dyDescent="0.2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5.75" customHeight="1" x14ac:dyDescent="0.2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5.75" customHeight="1" x14ac:dyDescent="0.2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5.75" customHeight="1" x14ac:dyDescent="0.2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5.75" customHeight="1" x14ac:dyDescent="0.2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5.75" customHeight="1" x14ac:dyDescent="0.2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5.75" customHeight="1" x14ac:dyDescent="0.2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5.75" customHeight="1" x14ac:dyDescent="0.2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5.75" customHeight="1" x14ac:dyDescent="0.2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5.75" customHeight="1" x14ac:dyDescent="0.2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5.75" customHeight="1" x14ac:dyDescent="0.2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5.75" customHeight="1" x14ac:dyDescent="0.2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5.75" customHeight="1" x14ac:dyDescent="0.2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5.75" customHeight="1" x14ac:dyDescent="0.2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5.75" customHeight="1" x14ac:dyDescent="0.2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5.75" customHeight="1" x14ac:dyDescent="0.2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5.75" customHeight="1" x14ac:dyDescent="0.2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5.75" customHeight="1" x14ac:dyDescent="0.2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5.75" customHeight="1" x14ac:dyDescent="0.2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5.75" customHeight="1" x14ac:dyDescent="0.2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5.75" customHeight="1" x14ac:dyDescent="0.2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5.75" customHeight="1" x14ac:dyDescent="0.2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5.75" customHeight="1" x14ac:dyDescent="0.2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5.75" customHeight="1" x14ac:dyDescent="0.2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5.75" customHeight="1" x14ac:dyDescent="0.2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5.75" customHeight="1" x14ac:dyDescent="0.2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5.75" customHeight="1" x14ac:dyDescent="0.2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5.75" customHeight="1" x14ac:dyDescent="0.2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5.75" customHeight="1" x14ac:dyDescent="0.2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5.75" customHeight="1" x14ac:dyDescent="0.2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5.75" customHeight="1" x14ac:dyDescent="0.2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5.75" customHeight="1" x14ac:dyDescent="0.2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5.75" customHeight="1" x14ac:dyDescent="0.2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5.75" customHeight="1" x14ac:dyDescent="0.2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5.75" customHeight="1" x14ac:dyDescent="0.2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5.75" customHeight="1" x14ac:dyDescent="0.2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5.75" customHeight="1" x14ac:dyDescent="0.2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5.75" customHeight="1" x14ac:dyDescent="0.2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5.75" customHeight="1" x14ac:dyDescent="0.2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5.75" customHeight="1" x14ac:dyDescent="0.2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5.75" customHeight="1" x14ac:dyDescent="0.2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5.75" customHeight="1" x14ac:dyDescent="0.2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5.75" customHeight="1" x14ac:dyDescent="0.2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5.75" customHeight="1" x14ac:dyDescent="0.2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5.75" customHeight="1" x14ac:dyDescent="0.2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5.75" customHeight="1" x14ac:dyDescent="0.2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5.75" customHeight="1" x14ac:dyDescent="0.2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5.75" customHeight="1" x14ac:dyDescent="0.2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5.75" customHeight="1" x14ac:dyDescent="0.2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5.75" customHeight="1" x14ac:dyDescent="0.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5.75" customHeight="1" x14ac:dyDescent="0.2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5.75" customHeight="1" x14ac:dyDescent="0.2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5.75" customHeight="1" x14ac:dyDescent="0.2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5.75" customHeight="1" x14ac:dyDescent="0.2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5.75" customHeight="1" x14ac:dyDescent="0.2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5.75" customHeight="1" x14ac:dyDescent="0.2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5.75" customHeight="1" x14ac:dyDescent="0.2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5.75" customHeight="1" x14ac:dyDescent="0.2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5.75" customHeight="1" x14ac:dyDescent="0.2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5.75" customHeight="1" x14ac:dyDescent="0.2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5.75" customHeight="1" x14ac:dyDescent="0.2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5.75" customHeight="1" x14ac:dyDescent="0.2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5.75" customHeight="1" x14ac:dyDescent="0.2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5.75" customHeight="1" x14ac:dyDescent="0.2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5.75" customHeight="1" x14ac:dyDescent="0.2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5.75" customHeight="1" x14ac:dyDescent="0.2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5.75" customHeight="1" x14ac:dyDescent="0.2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5.75" customHeight="1" x14ac:dyDescent="0.2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5.75" customHeight="1" x14ac:dyDescent="0.2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5.75" customHeight="1" x14ac:dyDescent="0.2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5.75" customHeight="1" x14ac:dyDescent="0.2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5.75" customHeight="1" x14ac:dyDescent="0.2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5.75" customHeight="1" x14ac:dyDescent="0.2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5.75" customHeight="1" x14ac:dyDescent="0.2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5.75" customHeight="1" x14ac:dyDescent="0.2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5.75" customHeight="1" x14ac:dyDescent="0.2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5.75" customHeight="1" x14ac:dyDescent="0.2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5.75" customHeight="1" x14ac:dyDescent="0.2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5.75" customHeight="1" x14ac:dyDescent="0.2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5.75" customHeight="1" x14ac:dyDescent="0.2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5.75" customHeight="1" x14ac:dyDescent="0.2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5.75" customHeight="1" x14ac:dyDescent="0.2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5.75" customHeight="1" x14ac:dyDescent="0.2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5.75" customHeight="1" x14ac:dyDescent="0.2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5.75" customHeight="1" x14ac:dyDescent="0.2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5.75" customHeight="1" x14ac:dyDescent="0.2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5.75" customHeight="1" x14ac:dyDescent="0.2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5.75" customHeight="1" x14ac:dyDescent="0.2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5.75" customHeight="1" x14ac:dyDescent="0.2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5.75" customHeight="1" x14ac:dyDescent="0.2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5.75" customHeight="1" x14ac:dyDescent="0.2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5.75" customHeight="1" x14ac:dyDescent="0.2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5.75" customHeight="1" x14ac:dyDescent="0.2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5.75" customHeight="1" x14ac:dyDescent="0.2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5.75" customHeight="1" x14ac:dyDescent="0.2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5.75" customHeight="1" x14ac:dyDescent="0.2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5.75" customHeight="1" x14ac:dyDescent="0.2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5.75" customHeight="1" x14ac:dyDescent="0.2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5.75" customHeight="1" x14ac:dyDescent="0.2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5.75" customHeight="1" x14ac:dyDescent="0.2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5.75" customHeight="1" x14ac:dyDescent="0.2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5.75" customHeight="1" x14ac:dyDescent="0.2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5.75" customHeight="1" x14ac:dyDescent="0.2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5.75" customHeight="1" x14ac:dyDescent="0.2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5.75" customHeight="1" x14ac:dyDescent="0.2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5.75" customHeight="1" x14ac:dyDescent="0.2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5.75" customHeight="1" x14ac:dyDescent="0.2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5.75" customHeight="1" x14ac:dyDescent="0.2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5.75" customHeight="1" x14ac:dyDescent="0.2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5.75" customHeight="1" x14ac:dyDescent="0.2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5.75" customHeight="1" x14ac:dyDescent="0.2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5.75" customHeight="1" x14ac:dyDescent="0.2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5.75" customHeight="1" x14ac:dyDescent="0.2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5.75" customHeight="1" x14ac:dyDescent="0.2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5.75" customHeight="1" x14ac:dyDescent="0.2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5.75" customHeight="1" x14ac:dyDescent="0.2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5.75" customHeight="1" x14ac:dyDescent="0.2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5.75" customHeight="1" x14ac:dyDescent="0.2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5.75" customHeight="1" x14ac:dyDescent="0.2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5.75" customHeight="1" x14ac:dyDescent="0.2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5.75" customHeight="1" x14ac:dyDescent="0.2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5.75" customHeight="1" x14ac:dyDescent="0.2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5.75" customHeight="1" x14ac:dyDescent="0.2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5.75" customHeight="1" x14ac:dyDescent="0.2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5.75" customHeight="1" x14ac:dyDescent="0.2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5.75" customHeight="1" x14ac:dyDescent="0.2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5.75" customHeight="1" x14ac:dyDescent="0.2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5.75" customHeight="1" x14ac:dyDescent="0.2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5.75" customHeight="1" x14ac:dyDescent="0.2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5.75" customHeight="1" x14ac:dyDescent="0.2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5.75" customHeight="1" x14ac:dyDescent="0.2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5.75" customHeight="1" x14ac:dyDescent="0.2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5.75" customHeight="1" x14ac:dyDescent="0.2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5.75" customHeight="1" x14ac:dyDescent="0.2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5.75" customHeight="1" x14ac:dyDescent="0.2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5.75" customHeight="1" x14ac:dyDescent="0.2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5.75" customHeight="1" x14ac:dyDescent="0.2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5.75" customHeight="1" x14ac:dyDescent="0.2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5.75" customHeight="1" x14ac:dyDescent="0.2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5.75" customHeight="1" x14ac:dyDescent="0.2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5.75" customHeight="1" x14ac:dyDescent="0.2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5.75" customHeight="1" x14ac:dyDescent="0.2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5.75" customHeight="1" x14ac:dyDescent="0.2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5.75" customHeight="1" x14ac:dyDescent="0.2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5.75" customHeight="1" x14ac:dyDescent="0.2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5.75" customHeight="1" x14ac:dyDescent="0.2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5.75" customHeight="1" x14ac:dyDescent="0.2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5.75" customHeight="1" x14ac:dyDescent="0.2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5.75" customHeight="1" x14ac:dyDescent="0.2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5.75" customHeight="1" x14ac:dyDescent="0.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5.75" customHeight="1" x14ac:dyDescent="0.2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5.75" customHeight="1" x14ac:dyDescent="0.2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5.75" customHeight="1" x14ac:dyDescent="0.2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5.75" customHeight="1" x14ac:dyDescent="0.2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5.75" customHeight="1" x14ac:dyDescent="0.2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5.75" customHeight="1" x14ac:dyDescent="0.2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5.75" customHeight="1" x14ac:dyDescent="0.2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5.75" customHeight="1" x14ac:dyDescent="0.2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5.75" customHeight="1" x14ac:dyDescent="0.2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5.75" customHeight="1" x14ac:dyDescent="0.2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5.75" customHeight="1" x14ac:dyDescent="0.2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5.75" customHeight="1" x14ac:dyDescent="0.2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5.75" customHeight="1" x14ac:dyDescent="0.2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5.75" customHeight="1" x14ac:dyDescent="0.2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5.75" customHeight="1" x14ac:dyDescent="0.2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5.75" customHeight="1" x14ac:dyDescent="0.2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5.75" customHeight="1" x14ac:dyDescent="0.2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5.75" customHeight="1" x14ac:dyDescent="0.2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5.75" customHeight="1" x14ac:dyDescent="0.2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5.75" customHeight="1" x14ac:dyDescent="0.2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5.75" customHeight="1" x14ac:dyDescent="0.2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5.75" customHeight="1" x14ac:dyDescent="0.2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5.75" customHeight="1" x14ac:dyDescent="0.2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5.75" customHeight="1" x14ac:dyDescent="0.2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5.75" customHeight="1" x14ac:dyDescent="0.2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5.75" customHeight="1" x14ac:dyDescent="0.2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5.75" customHeight="1" x14ac:dyDescent="0.2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5.75" customHeight="1" x14ac:dyDescent="0.2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5.75" customHeight="1" x14ac:dyDescent="0.2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5.75" customHeight="1" x14ac:dyDescent="0.2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5.75" customHeight="1" x14ac:dyDescent="0.2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5.75" customHeight="1" x14ac:dyDescent="0.2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5.75" customHeight="1" x14ac:dyDescent="0.2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5.75" customHeight="1" x14ac:dyDescent="0.2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5.75" customHeight="1" x14ac:dyDescent="0.2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5.75" customHeight="1" x14ac:dyDescent="0.2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5.75" customHeight="1" x14ac:dyDescent="0.2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5.75" customHeight="1" x14ac:dyDescent="0.2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5.75" customHeight="1" x14ac:dyDescent="0.2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5.75" customHeight="1" x14ac:dyDescent="0.2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5.75" customHeight="1" x14ac:dyDescent="0.2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5.75" customHeight="1" x14ac:dyDescent="0.2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5.75" customHeight="1" x14ac:dyDescent="0.2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5.75" customHeight="1" x14ac:dyDescent="0.2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5.75" customHeight="1" x14ac:dyDescent="0.2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5.75" customHeight="1" x14ac:dyDescent="0.2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5.75" customHeight="1" x14ac:dyDescent="0.2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5.75" customHeight="1" x14ac:dyDescent="0.2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5.75" customHeight="1" x14ac:dyDescent="0.2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5.75" customHeight="1" x14ac:dyDescent="0.2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5.75" customHeight="1" x14ac:dyDescent="0.2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5.75" customHeight="1" x14ac:dyDescent="0.2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5.75" customHeight="1" x14ac:dyDescent="0.2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5.75" customHeight="1" x14ac:dyDescent="0.2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5.75" customHeight="1" x14ac:dyDescent="0.2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5.75" customHeight="1" x14ac:dyDescent="0.2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5.75" customHeight="1" x14ac:dyDescent="0.2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5.75" customHeight="1" x14ac:dyDescent="0.2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5.75" customHeight="1" x14ac:dyDescent="0.2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5.75" customHeight="1" x14ac:dyDescent="0.2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5.75" customHeight="1" x14ac:dyDescent="0.2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5.75" customHeight="1" x14ac:dyDescent="0.2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5.75" customHeight="1" x14ac:dyDescent="0.2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5.75" customHeight="1" x14ac:dyDescent="0.2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5.75" customHeight="1" x14ac:dyDescent="0.2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5.75" customHeight="1" x14ac:dyDescent="0.2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5.75" customHeight="1" x14ac:dyDescent="0.2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5.75" customHeight="1" x14ac:dyDescent="0.2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5.75" customHeight="1" x14ac:dyDescent="0.2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5.75" customHeight="1" x14ac:dyDescent="0.2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5.75" customHeight="1" x14ac:dyDescent="0.2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5.75" customHeight="1" x14ac:dyDescent="0.2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5.75" customHeight="1" x14ac:dyDescent="0.2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5.75" customHeight="1" x14ac:dyDescent="0.2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5.75" customHeight="1" x14ac:dyDescent="0.2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5.75" customHeight="1" x14ac:dyDescent="0.2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5.75" customHeight="1" x14ac:dyDescent="0.2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5.75" customHeight="1" x14ac:dyDescent="0.2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5.75" customHeight="1" x14ac:dyDescent="0.2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5.75" customHeight="1" x14ac:dyDescent="0.2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5.75" customHeight="1" x14ac:dyDescent="0.2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5.75" customHeight="1" x14ac:dyDescent="0.2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5.75" customHeight="1" x14ac:dyDescent="0.2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5.75" customHeight="1" x14ac:dyDescent="0.2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5.75" customHeight="1" x14ac:dyDescent="0.2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5.75" customHeight="1" x14ac:dyDescent="0.2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5.75" customHeight="1" x14ac:dyDescent="0.2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5.75" customHeight="1" x14ac:dyDescent="0.2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5.75" customHeight="1" x14ac:dyDescent="0.2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5.75" customHeight="1" x14ac:dyDescent="0.2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5.75" customHeight="1" x14ac:dyDescent="0.2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5.75" customHeight="1" x14ac:dyDescent="0.2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5.75" customHeight="1" x14ac:dyDescent="0.2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5.75" customHeight="1" x14ac:dyDescent="0.2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5.75" customHeight="1" x14ac:dyDescent="0.2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5.75" customHeight="1" x14ac:dyDescent="0.2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5.75" customHeight="1" x14ac:dyDescent="0.2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5.75" customHeight="1" x14ac:dyDescent="0.2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5.75" customHeight="1" x14ac:dyDescent="0.2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5.75" customHeight="1" x14ac:dyDescent="0.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5.75" customHeight="1" x14ac:dyDescent="0.2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5.75" customHeight="1" x14ac:dyDescent="0.2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5.75" customHeight="1" x14ac:dyDescent="0.2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5.75" customHeight="1" x14ac:dyDescent="0.2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5.75" customHeight="1" x14ac:dyDescent="0.2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5.75" customHeight="1" x14ac:dyDescent="0.2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5.75" customHeight="1" x14ac:dyDescent="0.2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5.75" customHeight="1" x14ac:dyDescent="0.2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5.75" customHeight="1" x14ac:dyDescent="0.2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5.75" customHeight="1" x14ac:dyDescent="0.2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5.75" customHeight="1" x14ac:dyDescent="0.2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5.75" customHeight="1" x14ac:dyDescent="0.2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5.75" customHeight="1" x14ac:dyDescent="0.2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5.75" customHeight="1" x14ac:dyDescent="0.2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5.75" customHeight="1" x14ac:dyDescent="0.2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5.75" customHeight="1" x14ac:dyDescent="0.2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5.75" customHeight="1" x14ac:dyDescent="0.2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5.75" customHeight="1" x14ac:dyDescent="0.2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5.75" customHeight="1" x14ac:dyDescent="0.2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5.75" customHeight="1" x14ac:dyDescent="0.2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5.75" customHeight="1" x14ac:dyDescent="0.2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5.75" customHeight="1" x14ac:dyDescent="0.2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5.75" customHeight="1" x14ac:dyDescent="0.2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5.75" customHeight="1" x14ac:dyDescent="0.2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5.75" customHeight="1" x14ac:dyDescent="0.2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5.75" customHeight="1" x14ac:dyDescent="0.2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5.75" customHeight="1" x14ac:dyDescent="0.2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5.75" customHeight="1" x14ac:dyDescent="0.2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5.75" customHeight="1" x14ac:dyDescent="0.2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5.75" customHeight="1" x14ac:dyDescent="0.2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5.75" customHeight="1" x14ac:dyDescent="0.2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5.75" customHeight="1" x14ac:dyDescent="0.2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5.75" customHeight="1" x14ac:dyDescent="0.2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5.75" customHeight="1" x14ac:dyDescent="0.2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5.75" customHeight="1" x14ac:dyDescent="0.2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5.75" customHeight="1" x14ac:dyDescent="0.2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5.75" customHeight="1" x14ac:dyDescent="0.2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5.75" customHeight="1" x14ac:dyDescent="0.2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5.75" customHeight="1" x14ac:dyDescent="0.2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5.75" customHeight="1" x14ac:dyDescent="0.2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5.75" customHeight="1" x14ac:dyDescent="0.2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5.75" customHeight="1" x14ac:dyDescent="0.2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5.75" customHeight="1" x14ac:dyDescent="0.2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5.75" customHeight="1" x14ac:dyDescent="0.2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5.75" customHeight="1" x14ac:dyDescent="0.2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5.75" customHeight="1" x14ac:dyDescent="0.2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5.75" customHeight="1" x14ac:dyDescent="0.2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5.75" customHeight="1" x14ac:dyDescent="0.2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5.75" customHeight="1" x14ac:dyDescent="0.2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5.75" customHeight="1" x14ac:dyDescent="0.2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5.75" customHeight="1" x14ac:dyDescent="0.2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5.75" customHeight="1" x14ac:dyDescent="0.2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5.75" customHeight="1" x14ac:dyDescent="0.2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5.75" customHeight="1" x14ac:dyDescent="0.2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5.75" customHeight="1" x14ac:dyDescent="0.2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5.75" customHeight="1" x14ac:dyDescent="0.2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5.75" customHeight="1" x14ac:dyDescent="0.2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5.75" customHeight="1" x14ac:dyDescent="0.2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5.75" customHeight="1" x14ac:dyDescent="0.2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5.75" customHeight="1" x14ac:dyDescent="0.2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5.75" customHeight="1" x14ac:dyDescent="0.2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5.75" customHeight="1" x14ac:dyDescent="0.2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5.75" customHeight="1" x14ac:dyDescent="0.2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5.75" customHeight="1" x14ac:dyDescent="0.2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5.75" customHeight="1" x14ac:dyDescent="0.2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5.75" customHeight="1" x14ac:dyDescent="0.2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5.75" customHeight="1" x14ac:dyDescent="0.2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5.75" customHeight="1" x14ac:dyDescent="0.2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5.75" customHeight="1" x14ac:dyDescent="0.2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5.75" customHeight="1" x14ac:dyDescent="0.2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5.75" customHeight="1" x14ac:dyDescent="0.2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5.75" customHeight="1" x14ac:dyDescent="0.2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5.75" customHeight="1" x14ac:dyDescent="0.2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5.75" customHeight="1" x14ac:dyDescent="0.2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5.75" customHeight="1" x14ac:dyDescent="0.2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5.75" customHeight="1" x14ac:dyDescent="0.2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5.75" customHeight="1" x14ac:dyDescent="0.2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5.75" customHeight="1" x14ac:dyDescent="0.2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5.75" customHeight="1" x14ac:dyDescent="0.2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5.75" customHeight="1" x14ac:dyDescent="0.2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5.75" customHeight="1" x14ac:dyDescent="0.2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5.75" customHeight="1" x14ac:dyDescent="0.2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5.75" customHeight="1" x14ac:dyDescent="0.2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5.75" customHeight="1" x14ac:dyDescent="0.2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5.75" customHeight="1" x14ac:dyDescent="0.2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5.75" customHeight="1" x14ac:dyDescent="0.2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5.75" customHeight="1" x14ac:dyDescent="0.2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5.75" customHeight="1" x14ac:dyDescent="0.2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5.75" customHeight="1" x14ac:dyDescent="0.2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5.75" customHeight="1" x14ac:dyDescent="0.2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5.75" customHeight="1" x14ac:dyDescent="0.2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5.75" customHeight="1" x14ac:dyDescent="0.2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5.75" customHeight="1" x14ac:dyDescent="0.2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5.75" customHeight="1" x14ac:dyDescent="0.2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5.75" customHeight="1" x14ac:dyDescent="0.2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5.75" customHeight="1" x14ac:dyDescent="0.2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5.75" customHeight="1" x14ac:dyDescent="0.2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5.75" customHeight="1" x14ac:dyDescent="0.2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5.75" customHeight="1" x14ac:dyDescent="0.2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5.75" customHeight="1" x14ac:dyDescent="0.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5.75" customHeight="1" x14ac:dyDescent="0.2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5.75" customHeight="1" x14ac:dyDescent="0.2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5.75" customHeight="1" x14ac:dyDescent="0.2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5.75" customHeight="1" x14ac:dyDescent="0.2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5.75" customHeight="1" x14ac:dyDescent="0.2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5.75" customHeight="1" x14ac:dyDescent="0.2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5.75" customHeight="1" x14ac:dyDescent="0.2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5.75" customHeight="1" x14ac:dyDescent="0.2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5.75" customHeight="1" x14ac:dyDescent="0.2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5.75" customHeight="1" x14ac:dyDescent="0.2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5.75" customHeight="1" x14ac:dyDescent="0.2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5.75" customHeight="1" x14ac:dyDescent="0.2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5.75" customHeight="1" x14ac:dyDescent="0.2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5.75" customHeight="1" x14ac:dyDescent="0.2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5.75" customHeight="1" x14ac:dyDescent="0.2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5.75" customHeight="1" x14ac:dyDescent="0.2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5.75" customHeight="1" x14ac:dyDescent="0.2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5.75" customHeight="1" x14ac:dyDescent="0.2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5.75" customHeight="1" x14ac:dyDescent="0.2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5.75" customHeight="1" x14ac:dyDescent="0.2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5.75" customHeight="1" x14ac:dyDescent="0.2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5.75" customHeight="1" x14ac:dyDescent="0.2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5.75" customHeight="1" x14ac:dyDescent="0.2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5.75" customHeight="1" x14ac:dyDescent="0.2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5.75" customHeight="1" x14ac:dyDescent="0.2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5.75" customHeight="1" x14ac:dyDescent="0.2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5.75" customHeight="1" x14ac:dyDescent="0.2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5.75" customHeight="1" x14ac:dyDescent="0.2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5.75" customHeight="1" x14ac:dyDescent="0.2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5.75" customHeight="1" x14ac:dyDescent="0.2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5.75" customHeight="1" x14ac:dyDescent="0.2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5.75" customHeight="1" x14ac:dyDescent="0.2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5.75" customHeight="1" x14ac:dyDescent="0.2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5.75" customHeight="1" x14ac:dyDescent="0.2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5.75" customHeight="1" x14ac:dyDescent="0.2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5.75" customHeight="1" x14ac:dyDescent="0.2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5.75" customHeight="1" x14ac:dyDescent="0.2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5.75" customHeight="1" x14ac:dyDescent="0.2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5.75" customHeight="1" x14ac:dyDescent="0.2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5.75" customHeight="1" x14ac:dyDescent="0.2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5.75" customHeight="1" x14ac:dyDescent="0.2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5.75" customHeight="1" x14ac:dyDescent="0.2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5.75" customHeight="1" x14ac:dyDescent="0.2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5.75" customHeight="1" x14ac:dyDescent="0.2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5.75" customHeight="1" x14ac:dyDescent="0.2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5.75" customHeight="1" x14ac:dyDescent="0.2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5.75" customHeight="1" x14ac:dyDescent="0.2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5.75" customHeight="1" x14ac:dyDescent="0.2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5.75" customHeight="1" x14ac:dyDescent="0.2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5.75" customHeight="1" x14ac:dyDescent="0.2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5.75" customHeight="1" x14ac:dyDescent="0.2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5.75" customHeight="1" x14ac:dyDescent="0.2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5.75" customHeight="1" x14ac:dyDescent="0.2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5.75" customHeight="1" x14ac:dyDescent="0.2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5.75" customHeight="1" x14ac:dyDescent="0.2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5.75" customHeight="1" x14ac:dyDescent="0.2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5.75" customHeight="1" x14ac:dyDescent="0.2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5.75" customHeight="1" x14ac:dyDescent="0.2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5.75" customHeight="1" x14ac:dyDescent="0.2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5.75" customHeight="1" x14ac:dyDescent="0.2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5.75" customHeight="1" x14ac:dyDescent="0.2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5.75" customHeight="1" x14ac:dyDescent="0.2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5.75" customHeight="1" x14ac:dyDescent="0.2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5.75" customHeight="1" x14ac:dyDescent="0.2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5.75" customHeight="1" x14ac:dyDescent="0.2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5.75" customHeight="1" x14ac:dyDescent="0.2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5.75" customHeight="1" x14ac:dyDescent="0.2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5.75" customHeight="1" x14ac:dyDescent="0.2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5.75" customHeight="1" x14ac:dyDescent="0.2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5.75" customHeight="1" x14ac:dyDescent="0.2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5.75" customHeight="1" x14ac:dyDescent="0.2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5.75" customHeight="1" x14ac:dyDescent="0.2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5.75" customHeight="1" x14ac:dyDescent="0.2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5.75" customHeight="1" x14ac:dyDescent="0.2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5.75" customHeight="1" x14ac:dyDescent="0.2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5.75" customHeight="1" x14ac:dyDescent="0.2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5.75" customHeight="1" x14ac:dyDescent="0.2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5.75" customHeight="1" x14ac:dyDescent="0.2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5.75" customHeight="1" x14ac:dyDescent="0.2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5.75" customHeight="1" x14ac:dyDescent="0.2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5.75" customHeight="1" x14ac:dyDescent="0.2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5.75" customHeight="1" x14ac:dyDescent="0.2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5.75" customHeight="1" x14ac:dyDescent="0.2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5.75" customHeight="1" x14ac:dyDescent="0.2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5.75" customHeight="1" x14ac:dyDescent="0.2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5.75" customHeight="1" x14ac:dyDescent="0.2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5.75" customHeight="1" x14ac:dyDescent="0.2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5.75" customHeight="1" x14ac:dyDescent="0.2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5.75" customHeight="1" x14ac:dyDescent="0.2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5.75" customHeight="1" x14ac:dyDescent="0.2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5.75" customHeight="1" x14ac:dyDescent="0.2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5.75" customHeight="1" x14ac:dyDescent="0.2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5.75" customHeight="1" x14ac:dyDescent="0.2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5.75" customHeight="1" x14ac:dyDescent="0.2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5.75" customHeight="1" x14ac:dyDescent="0.2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5.75" customHeight="1" x14ac:dyDescent="0.2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5.75" customHeight="1" x14ac:dyDescent="0.2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5.75" customHeight="1" x14ac:dyDescent="0.2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5.75" customHeight="1" x14ac:dyDescent="0.2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5.75" customHeight="1" x14ac:dyDescent="0.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5.75" customHeight="1" x14ac:dyDescent="0.2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5.75" customHeight="1" x14ac:dyDescent="0.2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5.75" customHeight="1" x14ac:dyDescent="0.2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5.75" customHeight="1" x14ac:dyDescent="0.2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5.75" customHeight="1" x14ac:dyDescent="0.2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5.75" customHeight="1" x14ac:dyDescent="0.2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5.75" customHeight="1" x14ac:dyDescent="0.2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5.75" customHeight="1" x14ac:dyDescent="0.2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5.75" customHeight="1" x14ac:dyDescent="0.2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5.75" customHeight="1" x14ac:dyDescent="0.2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5.75" customHeight="1" x14ac:dyDescent="0.2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5.75" customHeight="1" x14ac:dyDescent="0.2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5.75" customHeight="1" x14ac:dyDescent="0.2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5.75" customHeight="1" x14ac:dyDescent="0.2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5.75" customHeight="1" x14ac:dyDescent="0.2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5.75" customHeight="1" x14ac:dyDescent="0.2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5.75" customHeight="1" x14ac:dyDescent="0.2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5.75" customHeight="1" x14ac:dyDescent="0.2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5.75" customHeight="1" x14ac:dyDescent="0.2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5.75" customHeight="1" x14ac:dyDescent="0.2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5.75" customHeight="1" x14ac:dyDescent="0.2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5.75" customHeight="1" x14ac:dyDescent="0.2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5.75" customHeight="1" x14ac:dyDescent="0.2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5.75" customHeight="1" x14ac:dyDescent="0.2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5.75" customHeight="1" x14ac:dyDescent="0.2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5.75" customHeight="1" x14ac:dyDescent="0.2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5.75" customHeight="1" x14ac:dyDescent="0.2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5.75" customHeight="1" x14ac:dyDescent="0.2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5.75" customHeight="1" x14ac:dyDescent="0.2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5.75" customHeight="1" x14ac:dyDescent="0.2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5.75" customHeight="1" x14ac:dyDescent="0.2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5.75" customHeight="1" x14ac:dyDescent="0.2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5.75" customHeight="1" x14ac:dyDescent="0.2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5.75" customHeight="1" x14ac:dyDescent="0.2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5.75" customHeight="1" x14ac:dyDescent="0.2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5.75" customHeight="1" x14ac:dyDescent="0.2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5.75" customHeight="1" x14ac:dyDescent="0.2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5.75" customHeight="1" x14ac:dyDescent="0.2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5.75" customHeight="1" x14ac:dyDescent="0.2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5.75" customHeight="1" x14ac:dyDescent="0.2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5.75" customHeight="1" x14ac:dyDescent="0.2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5.75" customHeight="1" x14ac:dyDescent="0.2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5.75" customHeight="1" x14ac:dyDescent="0.2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5.75" customHeight="1" x14ac:dyDescent="0.2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5.75" customHeight="1" x14ac:dyDescent="0.2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5.75" customHeight="1" x14ac:dyDescent="0.2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5.75" customHeight="1" x14ac:dyDescent="0.2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5.75" customHeight="1" x14ac:dyDescent="0.2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5.75" customHeight="1" x14ac:dyDescent="0.2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5.75" customHeight="1" x14ac:dyDescent="0.2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5.75" customHeight="1" x14ac:dyDescent="0.2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5.75" customHeight="1" x14ac:dyDescent="0.2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5.75" customHeight="1" x14ac:dyDescent="0.2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5.75" customHeight="1" x14ac:dyDescent="0.2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5.75" customHeight="1" x14ac:dyDescent="0.2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5.75" customHeight="1" x14ac:dyDescent="0.2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5.75" customHeight="1" x14ac:dyDescent="0.2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5.75" customHeight="1" x14ac:dyDescent="0.2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5.75" customHeight="1" x14ac:dyDescent="0.2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5.75" customHeight="1" x14ac:dyDescent="0.2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5.75" customHeight="1" x14ac:dyDescent="0.2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5.75" customHeight="1" x14ac:dyDescent="0.2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5.75" customHeight="1" x14ac:dyDescent="0.2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5.75" customHeight="1" x14ac:dyDescent="0.2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5.75" customHeight="1" x14ac:dyDescent="0.2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5.75" customHeight="1" x14ac:dyDescent="0.2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5.75" customHeight="1" x14ac:dyDescent="0.2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5.75" customHeight="1" x14ac:dyDescent="0.2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5.75" customHeight="1" x14ac:dyDescent="0.2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5.75" customHeight="1" x14ac:dyDescent="0.2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5.75" customHeight="1" x14ac:dyDescent="0.2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5.75" customHeight="1" x14ac:dyDescent="0.2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5.75" customHeight="1" x14ac:dyDescent="0.2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5.75" customHeight="1" x14ac:dyDescent="0.2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5.75" customHeight="1" x14ac:dyDescent="0.2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5.75" customHeight="1" x14ac:dyDescent="0.2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5.75" customHeight="1" x14ac:dyDescent="0.2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5.75" customHeight="1" x14ac:dyDescent="0.2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5.75" customHeight="1" x14ac:dyDescent="0.2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5.75" customHeight="1" x14ac:dyDescent="0.2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5.75" customHeight="1" x14ac:dyDescent="0.2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5.75" customHeight="1" x14ac:dyDescent="0.2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5.75" customHeight="1" x14ac:dyDescent="0.2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5.75" customHeight="1" x14ac:dyDescent="0.2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5.75" customHeight="1" x14ac:dyDescent="0.2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5.75" customHeight="1" x14ac:dyDescent="0.2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5.75" customHeight="1" x14ac:dyDescent="0.2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5.75" customHeight="1" x14ac:dyDescent="0.2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5.75" customHeight="1" x14ac:dyDescent="0.2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5.75" customHeight="1" x14ac:dyDescent="0.2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5.75" customHeight="1" x14ac:dyDescent="0.2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5.75" customHeight="1" x14ac:dyDescent="0.2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5.75" customHeight="1" x14ac:dyDescent="0.2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5.75" customHeight="1" x14ac:dyDescent="0.2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5.75" customHeight="1" x14ac:dyDescent="0.2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5.75" customHeight="1" x14ac:dyDescent="0.2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5.75" customHeight="1" x14ac:dyDescent="0.2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5.75" customHeight="1" x14ac:dyDescent="0.2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5.75" customHeight="1" x14ac:dyDescent="0.2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5.75" customHeight="1" x14ac:dyDescent="0.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5.75" customHeight="1" x14ac:dyDescent="0.2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5.75" customHeight="1" x14ac:dyDescent="0.2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5.75" customHeight="1" x14ac:dyDescent="0.2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5.75" customHeight="1" x14ac:dyDescent="0.2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5.75" customHeight="1" x14ac:dyDescent="0.2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5.75" customHeight="1" x14ac:dyDescent="0.2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5.75" customHeight="1" x14ac:dyDescent="0.2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5.75" customHeight="1" x14ac:dyDescent="0.2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5.75" customHeight="1" x14ac:dyDescent="0.2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5.75" customHeight="1" x14ac:dyDescent="0.2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5.75" customHeight="1" x14ac:dyDescent="0.2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5.75" customHeight="1" x14ac:dyDescent="0.2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5.75" customHeight="1" x14ac:dyDescent="0.2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5.75" customHeight="1" x14ac:dyDescent="0.2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5.75" customHeight="1" x14ac:dyDescent="0.2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5.75" customHeight="1" x14ac:dyDescent="0.2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5.75" customHeight="1" x14ac:dyDescent="0.2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5.75" customHeight="1" x14ac:dyDescent="0.2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5.75" customHeight="1" x14ac:dyDescent="0.2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5.75" customHeight="1" x14ac:dyDescent="0.2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5.75" customHeight="1" x14ac:dyDescent="0.2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5.75" customHeight="1" x14ac:dyDescent="0.2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5.75" customHeight="1" x14ac:dyDescent="0.2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5.75" customHeight="1" x14ac:dyDescent="0.2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5.75" customHeight="1" x14ac:dyDescent="0.2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5.75" customHeight="1" x14ac:dyDescent="0.2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5.75" customHeight="1" x14ac:dyDescent="0.2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5.75" customHeight="1" x14ac:dyDescent="0.2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5.75" customHeight="1" x14ac:dyDescent="0.2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5.75" customHeight="1" x14ac:dyDescent="0.2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5.75" customHeight="1" x14ac:dyDescent="0.2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5.75" customHeight="1" x14ac:dyDescent="0.2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5.75" customHeight="1" x14ac:dyDescent="0.2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5.75" customHeight="1" x14ac:dyDescent="0.2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5.75" customHeight="1" x14ac:dyDescent="0.2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5.75" customHeight="1" x14ac:dyDescent="0.2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5.75" customHeight="1" x14ac:dyDescent="0.2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5.75" customHeight="1" x14ac:dyDescent="0.2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5.75" customHeight="1" x14ac:dyDescent="0.2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5.75" customHeight="1" x14ac:dyDescent="0.2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5.75" customHeight="1" x14ac:dyDescent="0.2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5.75" customHeight="1" x14ac:dyDescent="0.2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5.75" customHeight="1" x14ac:dyDescent="0.2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5.75" customHeight="1" x14ac:dyDescent="0.2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5.75" customHeight="1" x14ac:dyDescent="0.2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5.75" customHeight="1" x14ac:dyDescent="0.2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5.75" customHeight="1" x14ac:dyDescent="0.2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5.75" customHeight="1" x14ac:dyDescent="0.2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5.75" customHeight="1" x14ac:dyDescent="0.2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5.75" customHeight="1" x14ac:dyDescent="0.2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5.75" customHeight="1" x14ac:dyDescent="0.2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5.75" customHeight="1" x14ac:dyDescent="0.2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5.75" customHeight="1" x14ac:dyDescent="0.2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5.75" customHeight="1" x14ac:dyDescent="0.2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5.75" customHeight="1" x14ac:dyDescent="0.2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5.75" customHeight="1" x14ac:dyDescent="0.2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5.75" customHeight="1" x14ac:dyDescent="0.2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5.75" customHeight="1" x14ac:dyDescent="0.2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5.75" customHeight="1" x14ac:dyDescent="0.2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5.75" customHeight="1" x14ac:dyDescent="0.2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5.75" customHeight="1" x14ac:dyDescent="0.2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5.75" customHeight="1" x14ac:dyDescent="0.2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5.75" customHeight="1" x14ac:dyDescent="0.2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5.75" customHeight="1" x14ac:dyDescent="0.2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5.75" customHeight="1" x14ac:dyDescent="0.2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5.75" customHeight="1" x14ac:dyDescent="0.2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5.75" customHeight="1" x14ac:dyDescent="0.2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5.75" customHeight="1" x14ac:dyDescent="0.2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5.75" customHeight="1" x14ac:dyDescent="0.2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5.75" customHeight="1" x14ac:dyDescent="0.2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5.75" customHeight="1" x14ac:dyDescent="0.2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5.75" customHeight="1" x14ac:dyDescent="0.2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5.75" customHeight="1" x14ac:dyDescent="0.2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5.75" customHeight="1" x14ac:dyDescent="0.2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5.75" customHeight="1" x14ac:dyDescent="0.2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5.75" customHeight="1" x14ac:dyDescent="0.2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5.75" customHeight="1" x14ac:dyDescent="0.2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5.75" customHeight="1" x14ac:dyDescent="0.2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5.75" customHeight="1" x14ac:dyDescent="0.2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5.75" customHeight="1" x14ac:dyDescent="0.2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5.75" customHeight="1" x14ac:dyDescent="0.2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5.75" customHeight="1" x14ac:dyDescent="0.2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5.75" customHeight="1" x14ac:dyDescent="0.2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5.75" customHeight="1" x14ac:dyDescent="0.2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5.75" customHeight="1" x14ac:dyDescent="0.2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5.75" customHeight="1" x14ac:dyDescent="0.2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5.75" customHeight="1" x14ac:dyDescent="0.2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5.75" customHeight="1" x14ac:dyDescent="0.2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5.75" customHeight="1" x14ac:dyDescent="0.2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5.75" customHeight="1" x14ac:dyDescent="0.2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5.75" customHeight="1" x14ac:dyDescent="0.2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5.75" customHeight="1" x14ac:dyDescent="0.2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5.75" customHeight="1" x14ac:dyDescent="0.2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5.75" customHeight="1" x14ac:dyDescent="0.2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5.75" customHeight="1" x14ac:dyDescent="0.2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5.75" customHeight="1" x14ac:dyDescent="0.2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5.75" customHeight="1" x14ac:dyDescent="0.2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5.75" customHeight="1" x14ac:dyDescent="0.2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5.75" customHeight="1" x14ac:dyDescent="0.2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5.75" customHeight="1" x14ac:dyDescent="0.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5.75" customHeight="1" x14ac:dyDescent="0.2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5.75" customHeight="1" x14ac:dyDescent="0.2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5.75" customHeight="1" x14ac:dyDescent="0.2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5.75" customHeight="1" x14ac:dyDescent="0.2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5.75" customHeight="1" x14ac:dyDescent="0.2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5.75" customHeight="1" x14ac:dyDescent="0.2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5.75" customHeight="1" x14ac:dyDescent="0.2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5.75" customHeight="1" x14ac:dyDescent="0.2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5.75" customHeight="1" x14ac:dyDescent="0.2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5.75" customHeight="1" x14ac:dyDescent="0.2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5.75" customHeight="1" x14ac:dyDescent="0.2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5.75" customHeight="1" x14ac:dyDescent="0.2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5.75" customHeight="1" x14ac:dyDescent="0.2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5.75" customHeight="1" x14ac:dyDescent="0.2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5.75" customHeight="1" x14ac:dyDescent="0.2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5.75" customHeight="1" x14ac:dyDescent="0.2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5.75" customHeight="1" x14ac:dyDescent="0.2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5.75" customHeight="1" x14ac:dyDescent="0.2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5.75" customHeight="1" x14ac:dyDescent="0.2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5.75" customHeight="1" x14ac:dyDescent="0.2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5.75" customHeight="1" x14ac:dyDescent="0.2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5.75" customHeight="1" x14ac:dyDescent="0.2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5.75" customHeight="1" x14ac:dyDescent="0.2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5.75" customHeight="1" x14ac:dyDescent="0.2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5.75" customHeight="1" x14ac:dyDescent="0.2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5.75" customHeight="1" x14ac:dyDescent="0.2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5.75" customHeight="1" x14ac:dyDescent="0.2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5.75" customHeight="1" x14ac:dyDescent="0.2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5.75" customHeight="1" x14ac:dyDescent="0.2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5.75" customHeight="1" x14ac:dyDescent="0.2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5.75" customHeight="1" x14ac:dyDescent="0.2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5.75" customHeight="1" x14ac:dyDescent="0.2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5.75" customHeight="1" x14ac:dyDescent="0.25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5.75" customHeight="1" x14ac:dyDescent="0.25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5.75" customHeight="1" x14ac:dyDescent="0.25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5.75" customHeight="1" x14ac:dyDescent="0.25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5.75" customHeight="1" x14ac:dyDescent="0.25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5.75" customHeight="1" x14ac:dyDescent="0.25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5.75" customHeight="1" x14ac:dyDescent="0.25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5.75" customHeight="1" x14ac:dyDescent="0.2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5.75" customHeight="1" x14ac:dyDescent="0.25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5.75" customHeight="1" x14ac:dyDescent="0.25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5.75" customHeight="1" x14ac:dyDescent="0.25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5.75" customHeight="1" x14ac:dyDescent="0.25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5.75" customHeight="1" x14ac:dyDescent="0.25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5.75" customHeight="1" x14ac:dyDescent="0.25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5.75" customHeight="1" x14ac:dyDescent="0.25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5.75" customHeight="1" x14ac:dyDescent="0.25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5.75" customHeight="1" x14ac:dyDescent="0.25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5.75" customHeight="1" x14ac:dyDescent="0.2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5.75" customHeight="1" x14ac:dyDescent="0.25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5.75" customHeight="1" x14ac:dyDescent="0.25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5.75" customHeight="1" x14ac:dyDescent="0.25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5.75" customHeight="1" x14ac:dyDescent="0.25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5.75" customHeight="1" x14ac:dyDescent="0.25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5.75" customHeight="1" x14ac:dyDescent="0.25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5.75" customHeight="1" x14ac:dyDescent="0.25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5.75" customHeight="1" x14ac:dyDescent="0.25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5.75" customHeight="1" x14ac:dyDescent="0.25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5.75" customHeight="1" x14ac:dyDescent="0.2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5.75" customHeight="1" x14ac:dyDescent="0.25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5.75" customHeight="1" x14ac:dyDescent="0.25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5.75" customHeight="1" x14ac:dyDescent="0.25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5.75" customHeight="1" x14ac:dyDescent="0.25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5.75" customHeight="1" x14ac:dyDescent="0.25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5.75" customHeight="1" x14ac:dyDescent="0.25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5.75" customHeight="1" x14ac:dyDescent="0.25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5.75" customHeight="1" x14ac:dyDescent="0.25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5.75" customHeight="1" x14ac:dyDescent="0.25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5.75" customHeight="1" x14ac:dyDescent="0.2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5.75" customHeight="1" x14ac:dyDescent="0.25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5.75" customHeight="1" x14ac:dyDescent="0.25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5.75" customHeight="1" x14ac:dyDescent="0.25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5.75" customHeight="1" x14ac:dyDescent="0.25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5.75" customHeight="1" x14ac:dyDescent="0.25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  <row r="1001" spans="1:26" ht="15.75" customHeight="1" x14ac:dyDescent="0.25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</row>
    <row r="1002" spans="1:26" ht="15.75" customHeight="1" x14ac:dyDescent="0.25">
      <c r="A1002" s="15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</row>
    <row r="1003" spans="1:26" ht="15.75" customHeight="1" x14ac:dyDescent="0.25">
      <c r="A1003" s="15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</row>
    <row r="1004" spans="1:26" ht="15.75" customHeight="1" x14ac:dyDescent="0.25">
      <c r="A1004" s="15"/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</row>
    <row r="1005" spans="1:26" ht="15.75" customHeight="1" x14ac:dyDescent="0.25">
      <c r="A1005" s="15"/>
      <c r="B1005" s="15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</row>
    <row r="1006" spans="1:26" ht="15.75" customHeight="1" x14ac:dyDescent="0.25">
      <c r="A1006" s="15"/>
      <c r="B1006" s="15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</row>
    <row r="1007" spans="1:26" ht="15.75" customHeight="1" x14ac:dyDescent="0.25">
      <c r="A1007" s="15"/>
      <c r="B1007" s="15"/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C1000"/>
  <sheetViews>
    <sheetView workbookViewId="0">
      <selection activeCell="E9" sqref="E9"/>
    </sheetView>
  </sheetViews>
  <sheetFormatPr baseColWidth="10" defaultColWidth="12.625" defaultRowHeight="15" customHeight="1" x14ac:dyDescent="0.2"/>
  <cols>
    <col min="1" max="2" width="9.375" customWidth="1"/>
    <col min="3" max="3" width="11.75" bestFit="1" customWidth="1"/>
    <col min="4" max="26" width="9.375" customWidth="1"/>
  </cols>
  <sheetData>
    <row r="4" spans="1:3" x14ac:dyDescent="0.25">
      <c r="A4" s="3" t="s">
        <v>11</v>
      </c>
      <c r="B4" s="26" t="s">
        <v>33</v>
      </c>
      <c r="C4" s="26" t="s">
        <v>34</v>
      </c>
    </row>
    <row r="5" spans="1:3" x14ac:dyDescent="0.25">
      <c r="A5" s="24">
        <v>43930</v>
      </c>
      <c r="B5" s="27">
        <f>'Edad 09-04'!N23</f>
        <v>0.85167745732783984</v>
      </c>
      <c r="C5" s="3">
        <f>SUM('Crecimiento por edad'!B26:E26)</f>
        <v>6292</v>
      </c>
    </row>
    <row r="6" spans="1:3" x14ac:dyDescent="0.25">
      <c r="A6" s="24">
        <v>43937</v>
      </c>
      <c r="B6" s="27">
        <f>'Edad 16-04'!N23</f>
        <v>1.7227781047675101</v>
      </c>
      <c r="C6" s="3">
        <f>SUM('Crecimiento por edad'!B27:E27)</f>
        <v>9252</v>
      </c>
    </row>
    <row r="7" spans="1:3" x14ac:dyDescent="0.25">
      <c r="A7" s="24">
        <v>43944</v>
      </c>
      <c r="B7" s="27">
        <f>'Edad 23-04'!N23</f>
        <v>0.32014699524427148</v>
      </c>
      <c r="C7" s="3">
        <f>SUM('Crecimiento por edad'!B28:E28)</f>
        <v>12214</v>
      </c>
    </row>
    <row r="8" spans="1:3" x14ac:dyDescent="0.25">
      <c r="A8" s="24">
        <v>43951</v>
      </c>
      <c r="B8" s="27">
        <f>'Edad 30-04'!N23</f>
        <v>0.39250040936630093</v>
      </c>
      <c r="C8" s="3">
        <f>SUM('Crecimiento por edad'!B29:E29)</f>
        <v>17008</v>
      </c>
    </row>
    <row r="9" spans="1:3" x14ac:dyDescent="0.25">
      <c r="A9" s="24">
        <v>43958</v>
      </c>
      <c r="B9" s="27">
        <f>'Edad 07-05'!N23</f>
        <v>0.52587017873941666</v>
      </c>
      <c r="C9" s="3">
        <f>SUM('Crecimiento por edad'!B30:E30)</f>
        <v>25952</v>
      </c>
    </row>
    <row r="10" spans="1:3" x14ac:dyDescent="0.25">
      <c r="A10" s="24">
        <v>43965</v>
      </c>
      <c r="B10" s="27">
        <f>'Edad 14-05'!N23</f>
        <v>0.52246454993834779</v>
      </c>
      <c r="C10" s="3">
        <f>SUM('Crecimiento por edad'!B31:E31)</f>
        <v>39511</v>
      </c>
    </row>
    <row r="11" spans="1:3" x14ac:dyDescent="0.25">
      <c r="A11" s="24">
        <v>43972</v>
      </c>
      <c r="B11" s="27">
        <f>'Edad 21-05'!N23</f>
        <v>0.56533623547872747</v>
      </c>
      <c r="C11" s="3">
        <f>SUM('Crecimiento por edad'!B32:E32)</f>
        <v>61848</v>
      </c>
    </row>
    <row r="12" spans="1:3" x14ac:dyDescent="0.25">
      <c r="A12" s="24">
        <v>43979</v>
      </c>
      <c r="B12" s="27">
        <f>'Edad 28-05'!N23</f>
        <v>0.46543138015780627</v>
      </c>
      <c r="C12" s="3">
        <f>SUM('Crecimiento por edad'!B33:E33)</f>
        <v>90634</v>
      </c>
    </row>
    <row r="13" spans="1:3" x14ac:dyDescent="0.25">
      <c r="A13" s="24">
        <v>43986</v>
      </c>
      <c r="B13" s="27">
        <f>'Edad 04-06'!N23</f>
        <v>0.35153474413575481</v>
      </c>
      <c r="C13" s="3">
        <f>SUM('Crecimiento por edad'!B34:E34)</f>
        <v>122495</v>
      </c>
    </row>
    <row r="14" spans="1:3" x14ac:dyDescent="0.25">
      <c r="A14" s="24">
        <v>43993</v>
      </c>
      <c r="B14" s="27">
        <f>'Edad 11-06'!N23</f>
        <v>0.3130331850279604</v>
      </c>
      <c r="C14" s="3">
        <f>SUM('Crecimiento por edad'!B35:E35)</f>
        <v>160840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N1000"/>
  <sheetViews>
    <sheetView workbookViewId="0"/>
  </sheetViews>
  <sheetFormatPr baseColWidth="10" defaultColWidth="12.625" defaultRowHeight="15" customHeight="1" x14ac:dyDescent="0.2"/>
  <cols>
    <col min="1" max="13" width="9.375" customWidth="1"/>
    <col min="14" max="14" width="11" customWidth="1"/>
    <col min="15" max="26" width="9.375" customWidth="1"/>
  </cols>
  <sheetData>
    <row r="2" spans="1:14" x14ac:dyDescent="0.25">
      <c r="C2" s="39" t="s">
        <v>35</v>
      </c>
      <c r="D2" s="38"/>
      <c r="E2" s="38"/>
      <c r="F2" s="38"/>
      <c r="G2" s="38"/>
      <c r="H2" s="38"/>
    </row>
    <row r="4" spans="1:14" x14ac:dyDescent="0.25">
      <c r="A4" s="26"/>
      <c r="B4" s="40" t="s">
        <v>36</v>
      </c>
      <c r="C4" s="36"/>
      <c r="D4" s="37"/>
      <c r="E4" s="40" t="s">
        <v>37</v>
      </c>
      <c r="F4" s="36"/>
      <c r="G4" s="37"/>
      <c r="H4" s="40" t="s">
        <v>38</v>
      </c>
      <c r="I4" s="36"/>
      <c r="J4" s="37"/>
      <c r="L4" s="40" t="s">
        <v>39</v>
      </c>
      <c r="M4" s="36"/>
      <c r="N4" s="37"/>
    </row>
    <row r="5" spans="1:14" x14ac:dyDescent="0.25">
      <c r="A5" s="3" t="s">
        <v>40</v>
      </c>
      <c r="B5" s="3" t="s">
        <v>41</v>
      </c>
      <c r="C5" s="3" t="s">
        <v>42</v>
      </c>
      <c r="D5" s="3" t="s">
        <v>43</v>
      </c>
      <c r="E5" s="3" t="s">
        <v>41</v>
      </c>
      <c r="F5" s="3" t="s">
        <v>42</v>
      </c>
      <c r="G5" s="3" t="s">
        <v>43</v>
      </c>
      <c r="H5" s="3" t="s">
        <v>41</v>
      </c>
      <c r="I5" s="3" t="s">
        <v>42</v>
      </c>
      <c r="J5" s="3" t="s">
        <v>43</v>
      </c>
      <c r="L5" s="3" t="s">
        <v>44</v>
      </c>
      <c r="M5" s="3" t="s">
        <v>37</v>
      </c>
      <c r="N5" s="3" t="s">
        <v>38</v>
      </c>
    </row>
    <row r="6" spans="1:14" x14ac:dyDescent="0.25">
      <c r="A6" s="3" t="s">
        <v>12</v>
      </c>
      <c r="B6" s="3">
        <v>8</v>
      </c>
      <c r="C6" s="28">
        <f t="shared" ref="C6:C22" si="0">B6/B$23</f>
        <v>4.7505938242280287E-3</v>
      </c>
      <c r="D6" s="29">
        <f t="shared" ref="D6:D23" si="1">100000*B6/L6</f>
        <v>1.3225433526011563</v>
      </c>
      <c r="E6" s="3">
        <v>13</v>
      </c>
      <c r="F6" s="28">
        <f t="shared" ref="F6:F22" si="2">E6/E$23</f>
        <v>7.5845974329054842E-3</v>
      </c>
      <c r="G6" s="3">
        <f t="shared" ref="G6:G23" si="3">100000*E6/M6</f>
        <v>2.2533333333333334</v>
      </c>
      <c r="H6" s="3">
        <f t="shared" ref="H6:H22" si="4">B6+E6</f>
        <v>21</v>
      </c>
      <c r="I6" s="28">
        <f t="shared" ref="I6:I22" si="5">H6/H$23</f>
        <v>6.1801059446733369E-3</v>
      </c>
      <c r="J6" s="29">
        <f t="shared" ref="J6:J23" si="6">100000*H6/N6</f>
        <v>1.7769230769230773</v>
      </c>
      <c r="L6" s="30">
        <f t="shared" ref="L6:L23" si="7">N6-M6</f>
        <v>604895.10489510477</v>
      </c>
      <c r="M6" s="30">
        <v>576923.07692307688</v>
      </c>
      <c r="N6" s="30">
        <v>1181818.1818181816</v>
      </c>
    </row>
    <row r="7" spans="1:14" x14ac:dyDescent="0.25">
      <c r="A7" s="24" t="s">
        <v>13</v>
      </c>
      <c r="B7" s="3">
        <v>9</v>
      </c>
      <c r="C7" s="28">
        <f t="shared" si="0"/>
        <v>5.3444180522565317E-3</v>
      </c>
      <c r="D7" s="29">
        <f t="shared" si="1"/>
        <v>1.4495798319327731</v>
      </c>
      <c r="E7" s="3">
        <v>15</v>
      </c>
      <c r="F7" s="28">
        <f t="shared" si="2"/>
        <v>8.7514585764294044E-3</v>
      </c>
      <c r="G7" s="3">
        <f t="shared" si="3"/>
        <v>2.34375</v>
      </c>
      <c r="H7" s="3">
        <f t="shared" si="4"/>
        <v>24</v>
      </c>
      <c r="I7" s="28">
        <f t="shared" si="5"/>
        <v>7.0629782224838136E-3</v>
      </c>
      <c r="J7" s="29">
        <f t="shared" si="6"/>
        <v>1.903448275862069</v>
      </c>
      <c r="L7" s="30">
        <f t="shared" si="7"/>
        <v>620869.56521739135</v>
      </c>
      <c r="M7" s="30">
        <v>640000</v>
      </c>
      <c r="N7" s="30">
        <v>1260869.5652173914</v>
      </c>
    </row>
    <row r="8" spans="1:14" x14ac:dyDescent="0.25">
      <c r="A8" s="3" t="s">
        <v>14</v>
      </c>
      <c r="B8" s="3">
        <v>13</v>
      </c>
      <c r="C8" s="28">
        <f t="shared" si="0"/>
        <v>7.719714964370546E-3</v>
      </c>
      <c r="D8" s="29">
        <f t="shared" si="1"/>
        <v>1.9812356979405032</v>
      </c>
      <c r="E8" s="3">
        <v>17</v>
      </c>
      <c r="F8" s="28">
        <f t="shared" si="2"/>
        <v>9.9183197199533262E-3</v>
      </c>
      <c r="G8" s="3">
        <f t="shared" si="3"/>
        <v>2.7347826086956526</v>
      </c>
      <c r="H8" s="3">
        <f t="shared" si="4"/>
        <v>30</v>
      </c>
      <c r="I8" s="28">
        <f t="shared" si="5"/>
        <v>8.828722778104767E-3</v>
      </c>
      <c r="J8" s="29">
        <f t="shared" si="6"/>
        <v>2.347826086956522</v>
      </c>
      <c r="L8" s="30">
        <f t="shared" si="7"/>
        <v>656156.15615615621</v>
      </c>
      <c r="M8" s="30">
        <v>621621.62162162154</v>
      </c>
      <c r="N8" s="30">
        <v>1277777.7777777778</v>
      </c>
    </row>
    <row r="9" spans="1:14" x14ac:dyDescent="0.25">
      <c r="A9" s="3" t="s">
        <v>15</v>
      </c>
      <c r="B9" s="3">
        <v>34</v>
      </c>
      <c r="C9" s="28">
        <f t="shared" si="0"/>
        <v>2.0190023752969122E-2</v>
      </c>
      <c r="D9" s="29">
        <f t="shared" si="1"/>
        <v>5.3151364764267992</v>
      </c>
      <c r="E9" s="3">
        <v>43</v>
      </c>
      <c r="F9" s="28">
        <f t="shared" si="2"/>
        <v>2.5087514585764293E-2</v>
      </c>
      <c r="G9" s="3">
        <f t="shared" si="3"/>
        <v>6.9107142857142856</v>
      </c>
      <c r="H9" s="3">
        <f t="shared" si="4"/>
        <v>77</v>
      </c>
      <c r="I9" s="28">
        <f t="shared" si="5"/>
        <v>2.2660388463802236E-2</v>
      </c>
      <c r="J9" s="29">
        <f t="shared" si="6"/>
        <v>6.1018867924528299</v>
      </c>
      <c r="L9" s="30">
        <f t="shared" si="7"/>
        <v>639682.53968253965</v>
      </c>
      <c r="M9" s="30">
        <v>622222.22222222225</v>
      </c>
      <c r="N9" s="30">
        <v>1261904.7619047619</v>
      </c>
    </row>
    <row r="10" spans="1:14" x14ac:dyDescent="0.25">
      <c r="A10" s="3" t="s">
        <v>16</v>
      </c>
      <c r="B10" s="3">
        <v>99</v>
      </c>
      <c r="C10" s="28">
        <f t="shared" si="0"/>
        <v>5.8788598574821854E-2</v>
      </c>
      <c r="D10" s="29">
        <f t="shared" si="1"/>
        <v>13.436587121991357</v>
      </c>
      <c r="E10" s="3">
        <v>119</v>
      </c>
      <c r="F10" s="28">
        <f t="shared" si="2"/>
        <v>6.9428238039673282E-2</v>
      </c>
      <c r="G10" s="3">
        <f t="shared" si="3"/>
        <v>16.775694444444447</v>
      </c>
      <c r="H10" s="3">
        <f t="shared" si="4"/>
        <v>218</v>
      </c>
      <c r="I10" s="28">
        <f t="shared" si="5"/>
        <v>6.4155385520894642E-2</v>
      </c>
      <c r="J10" s="29">
        <f t="shared" si="6"/>
        <v>15.074468085106382</v>
      </c>
      <c r="L10" s="30">
        <f t="shared" si="7"/>
        <v>736794.24024251627</v>
      </c>
      <c r="M10" s="30">
        <v>709359.60591132997</v>
      </c>
      <c r="N10" s="30">
        <v>1446153.8461538462</v>
      </c>
    </row>
    <row r="11" spans="1:14" x14ac:dyDescent="0.25">
      <c r="A11" s="3" t="s">
        <v>17</v>
      </c>
      <c r="B11" s="3">
        <v>187</v>
      </c>
      <c r="C11" s="28">
        <f t="shared" si="0"/>
        <v>0.11104513064133016</v>
      </c>
      <c r="D11" s="29">
        <f t="shared" si="1"/>
        <v>22.314607869307565</v>
      </c>
      <c r="E11" s="3">
        <v>222</v>
      </c>
      <c r="F11" s="28">
        <f t="shared" si="2"/>
        <v>0.1295215869311552</v>
      </c>
      <c r="G11" s="3">
        <f t="shared" si="3"/>
        <v>27.335231316725977</v>
      </c>
      <c r="H11" s="3">
        <f t="shared" si="4"/>
        <v>409</v>
      </c>
      <c r="I11" s="28">
        <f t="shared" si="5"/>
        <v>0.120364920541495</v>
      </c>
      <c r="J11" s="29">
        <f t="shared" si="6"/>
        <v>24.785553470919325</v>
      </c>
      <c r="L11" s="30">
        <f t="shared" si="7"/>
        <v>838016.0704379105</v>
      </c>
      <c r="M11" s="30">
        <v>812138.72832369944</v>
      </c>
      <c r="N11" s="30">
        <v>1650154.7987616099</v>
      </c>
    </row>
    <row r="12" spans="1:14" x14ac:dyDescent="0.25">
      <c r="A12" s="3" t="s">
        <v>18</v>
      </c>
      <c r="B12" s="3">
        <v>226</v>
      </c>
      <c r="C12" s="28">
        <f t="shared" si="0"/>
        <v>0.13420427553444181</v>
      </c>
      <c r="D12" s="29">
        <f t="shared" si="1"/>
        <v>27.902163061564067</v>
      </c>
      <c r="E12" s="3">
        <v>254</v>
      </c>
      <c r="F12" s="28">
        <f t="shared" si="2"/>
        <v>0.14819136522753792</v>
      </c>
      <c r="G12" s="3">
        <f t="shared" si="3"/>
        <v>32.327272727272721</v>
      </c>
      <c r="H12" s="3">
        <f t="shared" si="4"/>
        <v>480</v>
      </c>
      <c r="I12" s="28">
        <f t="shared" si="5"/>
        <v>0.14125956444967627</v>
      </c>
      <c r="J12" s="29">
        <f t="shared" si="6"/>
        <v>30.081081081081084</v>
      </c>
      <c r="L12" s="30">
        <f t="shared" si="7"/>
        <v>809973.04582210223</v>
      </c>
      <c r="M12" s="30">
        <v>785714.2857142858</v>
      </c>
      <c r="N12" s="30">
        <v>1595687.331536388</v>
      </c>
    </row>
    <row r="13" spans="1:14" x14ac:dyDescent="0.25">
      <c r="A13" s="3" t="s">
        <v>19</v>
      </c>
      <c r="B13" s="3">
        <v>213</v>
      </c>
      <c r="C13" s="28">
        <f t="shared" si="0"/>
        <v>0.12648456057007126</v>
      </c>
      <c r="D13" s="29">
        <f t="shared" si="1"/>
        <v>29.324800227730222</v>
      </c>
      <c r="E13" s="3">
        <v>206</v>
      </c>
      <c r="F13" s="28">
        <f t="shared" si="2"/>
        <v>0.12018669778296383</v>
      </c>
      <c r="G13" s="3">
        <f t="shared" si="3"/>
        <v>28.980988593155896</v>
      </c>
      <c r="H13" s="3">
        <f t="shared" si="4"/>
        <v>419</v>
      </c>
      <c r="I13" s="28">
        <f t="shared" si="5"/>
        <v>0.12330782813419659</v>
      </c>
      <c r="J13" s="29">
        <f t="shared" si="6"/>
        <v>29.154752851711027</v>
      </c>
      <c r="L13" s="30">
        <f t="shared" si="7"/>
        <v>726347.65913454432</v>
      </c>
      <c r="M13" s="30">
        <v>710810.81081081077</v>
      </c>
      <c r="N13" s="30">
        <v>1437158.4699453551</v>
      </c>
    </row>
    <row r="14" spans="1:14" x14ac:dyDescent="0.25">
      <c r="A14" s="3" t="s">
        <v>20</v>
      </c>
      <c r="B14" s="3">
        <v>188</v>
      </c>
      <c r="C14" s="28">
        <f t="shared" si="0"/>
        <v>0.11163895486935867</v>
      </c>
      <c r="D14" s="29">
        <f t="shared" si="1"/>
        <v>27.87489380361205</v>
      </c>
      <c r="E14" s="3">
        <v>180</v>
      </c>
      <c r="F14" s="28">
        <f t="shared" si="2"/>
        <v>0.10501750291715285</v>
      </c>
      <c r="G14" s="3">
        <f t="shared" si="3"/>
        <v>26.792626728110594</v>
      </c>
      <c r="H14" s="3">
        <f t="shared" si="4"/>
        <v>368</v>
      </c>
      <c r="I14" s="28">
        <f t="shared" si="5"/>
        <v>0.10829899941141848</v>
      </c>
      <c r="J14" s="29">
        <f t="shared" si="6"/>
        <v>27.334811529933479</v>
      </c>
      <c r="L14" s="30">
        <f t="shared" si="7"/>
        <v>674442.03132942098</v>
      </c>
      <c r="M14" s="30">
        <v>671826.62538699701</v>
      </c>
      <c r="N14" s="30">
        <v>1346268.656716418</v>
      </c>
    </row>
    <row r="15" spans="1:14" x14ac:dyDescent="0.25">
      <c r="A15" s="3" t="s">
        <v>21</v>
      </c>
      <c r="B15" s="3">
        <v>171</v>
      </c>
      <c r="C15" s="28">
        <f t="shared" si="0"/>
        <v>0.10154394299287411</v>
      </c>
      <c r="D15" s="29">
        <f t="shared" si="1"/>
        <v>27.016067853912421</v>
      </c>
      <c r="E15" s="3">
        <v>156</v>
      </c>
      <c r="F15" s="28">
        <f t="shared" si="2"/>
        <v>9.1015169194865811E-2</v>
      </c>
      <c r="G15" s="3">
        <f t="shared" si="3"/>
        <v>24.394117647058824</v>
      </c>
      <c r="H15" s="3">
        <f t="shared" si="4"/>
        <v>327</v>
      </c>
      <c r="I15" s="28">
        <f t="shared" si="5"/>
        <v>9.6233078281341963E-2</v>
      </c>
      <c r="J15" s="29">
        <f t="shared" si="6"/>
        <v>25.69835294117647</v>
      </c>
      <c r="L15" s="30">
        <f t="shared" si="7"/>
        <v>632956.6572184785</v>
      </c>
      <c r="M15" s="30">
        <v>639498.43260188086</v>
      </c>
      <c r="N15" s="30">
        <v>1272455.0898203594</v>
      </c>
    </row>
    <row r="16" spans="1:14" x14ac:dyDescent="0.25">
      <c r="A16" s="3" t="s">
        <v>22</v>
      </c>
      <c r="B16" s="3">
        <v>142</v>
      </c>
      <c r="C16" s="28">
        <f t="shared" si="0"/>
        <v>8.4323040380047509E-2</v>
      </c>
      <c r="D16" s="29">
        <f t="shared" si="1"/>
        <v>23.601666666666667</v>
      </c>
      <c r="E16" s="3">
        <v>139</v>
      </c>
      <c r="F16" s="28">
        <f t="shared" si="2"/>
        <v>8.1096849474912483E-2</v>
      </c>
      <c r="G16" s="3">
        <f t="shared" si="3"/>
        <v>22.317222222222224</v>
      </c>
      <c r="H16" s="3">
        <f t="shared" si="4"/>
        <v>281</v>
      </c>
      <c r="I16" s="28">
        <f t="shared" si="5"/>
        <v>8.2695703354914663E-2</v>
      </c>
      <c r="J16" s="29">
        <f t="shared" si="6"/>
        <v>22.948333333333334</v>
      </c>
      <c r="L16" s="30">
        <f t="shared" si="7"/>
        <v>601652.42567615281</v>
      </c>
      <c r="M16" s="30">
        <v>622837.37024221453</v>
      </c>
      <c r="N16" s="30">
        <v>1224489.7959183673</v>
      </c>
    </row>
    <row r="17" spans="1:14" x14ac:dyDescent="0.25">
      <c r="A17" s="3" t="s">
        <v>23</v>
      </c>
      <c r="B17" s="3">
        <v>130</v>
      </c>
      <c r="C17" s="28">
        <f t="shared" si="0"/>
        <v>7.7197149643705457E-2</v>
      </c>
      <c r="D17" s="29">
        <f t="shared" si="1"/>
        <v>23.506849315068489</v>
      </c>
      <c r="E17" s="3">
        <v>110</v>
      </c>
      <c r="F17" s="28">
        <f t="shared" si="2"/>
        <v>6.4177362893815634E-2</v>
      </c>
      <c r="G17" s="3">
        <f t="shared" si="3"/>
        <v>18.615384615384613</v>
      </c>
      <c r="H17" s="3">
        <f t="shared" si="4"/>
        <v>240</v>
      </c>
      <c r="I17" s="28">
        <f t="shared" si="5"/>
        <v>7.0629782224838136E-2</v>
      </c>
      <c r="J17" s="29">
        <f t="shared" si="6"/>
        <v>20.980132450331123</v>
      </c>
      <c r="L17" s="30">
        <f t="shared" si="7"/>
        <v>553030.3030303031</v>
      </c>
      <c r="M17" s="30">
        <v>590909.09090909094</v>
      </c>
      <c r="N17" s="30">
        <v>1143939.393939394</v>
      </c>
    </row>
    <row r="18" spans="1:14" x14ac:dyDescent="0.25">
      <c r="A18" s="3" t="s">
        <v>24</v>
      </c>
      <c r="B18" s="3">
        <v>91</v>
      </c>
      <c r="C18" s="28">
        <f t="shared" si="0"/>
        <v>5.4038004750593824E-2</v>
      </c>
      <c r="D18" s="29">
        <f t="shared" si="1"/>
        <v>19.24070169520115</v>
      </c>
      <c r="E18" s="3">
        <v>90</v>
      </c>
      <c r="F18" s="28">
        <f t="shared" si="2"/>
        <v>5.2508751458576426E-2</v>
      </c>
      <c r="G18" s="3">
        <f t="shared" si="3"/>
        <v>17.36283185840708</v>
      </c>
      <c r="H18" s="3">
        <f t="shared" si="4"/>
        <v>181</v>
      </c>
      <c r="I18" s="28">
        <f t="shared" si="5"/>
        <v>5.3266627427898762E-2</v>
      </c>
      <c r="J18" s="29">
        <f t="shared" si="6"/>
        <v>18.258771929824562</v>
      </c>
      <c r="L18" s="30">
        <f t="shared" si="7"/>
        <v>472955.72397287592</v>
      </c>
      <c r="M18" s="30">
        <v>518348.623853211</v>
      </c>
      <c r="N18" s="30">
        <v>991304.34782608692</v>
      </c>
    </row>
    <row r="19" spans="1:14" x14ac:dyDescent="0.25">
      <c r="A19" s="3" t="s">
        <v>25</v>
      </c>
      <c r="B19" s="3">
        <v>63</v>
      </c>
      <c r="C19" s="28">
        <f t="shared" si="0"/>
        <v>3.7410926365795724E-2</v>
      </c>
      <c r="D19" s="29">
        <f t="shared" si="1"/>
        <v>16.616434253626583</v>
      </c>
      <c r="E19" s="3">
        <v>52</v>
      </c>
      <c r="F19" s="28">
        <f t="shared" si="2"/>
        <v>3.0338389731621937E-2</v>
      </c>
      <c r="G19" s="3">
        <f t="shared" si="3"/>
        <v>11.952238805970149</v>
      </c>
      <c r="H19" s="3">
        <f t="shared" si="4"/>
        <v>115</v>
      </c>
      <c r="I19" s="28">
        <f t="shared" si="5"/>
        <v>3.3843437316068273E-2</v>
      </c>
      <c r="J19" s="29">
        <f t="shared" si="6"/>
        <v>14.124161073825505</v>
      </c>
      <c r="L19" s="30">
        <f t="shared" si="7"/>
        <v>379142.71520828892</v>
      </c>
      <c r="M19" s="30">
        <v>435064.93506493507</v>
      </c>
      <c r="N19" s="30">
        <v>814207.65027322399</v>
      </c>
    </row>
    <row r="20" spans="1:14" x14ac:dyDescent="0.25">
      <c r="A20" s="3" t="s">
        <v>26</v>
      </c>
      <c r="B20" s="3">
        <v>48</v>
      </c>
      <c r="C20" s="28">
        <f t="shared" si="0"/>
        <v>2.8503562945368172E-2</v>
      </c>
      <c r="D20" s="29">
        <f t="shared" si="1"/>
        <v>18.083807312826465</v>
      </c>
      <c r="E20" s="3">
        <v>43</v>
      </c>
      <c r="F20" s="28">
        <f t="shared" si="2"/>
        <v>2.5087514585764293E-2</v>
      </c>
      <c r="G20" s="3">
        <f t="shared" si="3"/>
        <v>13.493103448275861</v>
      </c>
      <c r="H20" s="3">
        <f t="shared" si="4"/>
        <v>91</v>
      </c>
      <c r="I20" s="28">
        <f t="shared" si="5"/>
        <v>2.6780459093584463E-2</v>
      </c>
      <c r="J20" s="29">
        <f t="shared" si="6"/>
        <v>15.579199999999998</v>
      </c>
      <c r="L20" s="30">
        <f t="shared" si="7"/>
        <v>265430.8308513916</v>
      </c>
      <c r="M20" s="30">
        <v>318681.31868131872</v>
      </c>
      <c r="N20" s="30">
        <v>584112.14953271032</v>
      </c>
    </row>
    <row r="21" spans="1:14" ht="15.75" customHeight="1" x14ac:dyDescent="0.25">
      <c r="A21" s="3" t="s">
        <v>27</v>
      </c>
      <c r="B21" s="3">
        <v>35</v>
      </c>
      <c r="C21" s="28">
        <f t="shared" si="0"/>
        <v>2.0783847980997625E-2</v>
      </c>
      <c r="D21" s="29">
        <f t="shared" si="1"/>
        <v>19.778562746885445</v>
      </c>
      <c r="E21" s="3">
        <v>29</v>
      </c>
      <c r="F21" s="28">
        <f t="shared" si="2"/>
        <v>1.6919486581096849E-2</v>
      </c>
      <c r="G21" s="3">
        <f t="shared" si="3"/>
        <v>12.23658536585366</v>
      </c>
      <c r="H21" s="3">
        <f t="shared" si="4"/>
        <v>64</v>
      </c>
      <c r="I21" s="28">
        <f t="shared" si="5"/>
        <v>1.883460859329017E-2</v>
      </c>
      <c r="J21" s="29">
        <f t="shared" si="6"/>
        <v>15.460674157303371</v>
      </c>
      <c r="L21" s="30">
        <f t="shared" si="7"/>
        <v>176959.26871891384</v>
      </c>
      <c r="M21" s="30">
        <v>236994.21965317917</v>
      </c>
      <c r="N21" s="30">
        <v>413953.48837209301</v>
      </c>
    </row>
    <row r="22" spans="1:14" ht="15.75" customHeight="1" x14ac:dyDescent="0.25">
      <c r="A22" s="3" t="s">
        <v>28</v>
      </c>
      <c r="B22" s="3">
        <v>27</v>
      </c>
      <c r="C22" s="28">
        <f t="shared" si="0"/>
        <v>1.6033254156769598E-2</v>
      </c>
      <c r="D22" s="29">
        <f t="shared" si="1"/>
        <v>13.702614601018679</v>
      </c>
      <c r="E22" s="3">
        <v>26</v>
      </c>
      <c r="F22" s="28">
        <f t="shared" si="2"/>
        <v>1.5169194865810968E-2</v>
      </c>
      <c r="G22" s="3">
        <f t="shared" si="3"/>
        <v>7.4486486486486481</v>
      </c>
      <c r="H22" s="3">
        <f t="shared" si="4"/>
        <v>53</v>
      </c>
      <c r="I22" s="28">
        <f t="shared" si="5"/>
        <v>1.5597410241318423E-2</v>
      </c>
      <c r="J22" s="29">
        <f t="shared" si="6"/>
        <v>9.7051948051948056</v>
      </c>
      <c r="L22" s="30">
        <f t="shared" si="7"/>
        <v>197042.68700655689</v>
      </c>
      <c r="M22" s="30">
        <v>349056.60377358494</v>
      </c>
      <c r="N22" s="30">
        <v>546099.29078014183</v>
      </c>
    </row>
    <row r="23" spans="1:14" ht="15.75" customHeight="1" x14ac:dyDescent="0.25">
      <c r="A23" s="31" t="s">
        <v>38</v>
      </c>
      <c r="B23" s="3">
        <f t="shared" ref="B23:C23" si="8">SUM(B6:B22)</f>
        <v>1684</v>
      </c>
      <c r="C23" s="28">
        <f t="shared" si="8"/>
        <v>1</v>
      </c>
      <c r="D23" s="29">
        <f t="shared" si="1"/>
        <v>17.453297369107979</v>
      </c>
      <c r="E23" s="3">
        <f t="shared" ref="E23:F23" si="9">SUM(E6:E22)</f>
        <v>1714</v>
      </c>
      <c r="F23" s="28">
        <f t="shared" si="9"/>
        <v>1.0000000000000002</v>
      </c>
      <c r="G23" s="3">
        <f t="shared" si="3"/>
        <v>17.418375870069607</v>
      </c>
      <c r="H23" s="3">
        <f t="shared" ref="H23:I23" si="10">SUM(H6:H22)</f>
        <v>3398</v>
      </c>
      <c r="I23" s="28">
        <f t="shared" si="10"/>
        <v>1</v>
      </c>
      <c r="J23" s="29">
        <f t="shared" si="6"/>
        <v>17.435664979291303</v>
      </c>
      <c r="K23" s="1"/>
      <c r="L23" s="30">
        <f t="shared" si="7"/>
        <v>9648606.5892663337</v>
      </c>
      <c r="M23" s="30">
        <v>9840182.6484018266</v>
      </c>
      <c r="N23" s="30">
        <v>19488789.23766816</v>
      </c>
    </row>
    <row r="24" spans="1:14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4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4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4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4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4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4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4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4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">
    <mergeCell ref="C2:H2"/>
    <mergeCell ref="B4:D4"/>
    <mergeCell ref="E4:G4"/>
    <mergeCell ref="H4:J4"/>
    <mergeCell ref="L4:N4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N1000"/>
  <sheetViews>
    <sheetView workbookViewId="0"/>
  </sheetViews>
  <sheetFormatPr baseColWidth="10" defaultColWidth="12.625" defaultRowHeight="15" customHeight="1" x14ac:dyDescent="0.2"/>
  <cols>
    <col min="1" max="13" width="9.375" customWidth="1"/>
    <col min="14" max="14" width="11" customWidth="1"/>
    <col min="15" max="26" width="9.375" customWidth="1"/>
  </cols>
  <sheetData>
    <row r="2" spans="1:14" x14ac:dyDescent="0.25">
      <c r="C2" s="39" t="s">
        <v>45</v>
      </c>
      <c r="D2" s="38"/>
      <c r="E2" s="38"/>
      <c r="F2" s="38"/>
      <c r="G2" s="38"/>
      <c r="H2" s="38"/>
    </row>
    <row r="3" spans="1:14" x14ac:dyDescent="0.25">
      <c r="L3" s="40" t="s">
        <v>46</v>
      </c>
      <c r="M3" s="36"/>
      <c r="N3" s="37"/>
    </row>
    <row r="4" spans="1:14" x14ac:dyDescent="0.25">
      <c r="A4" s="26"/>
      <c r="B4" s="40" t="s">
        <v>36</v>
      </c>
      <c r="C4" s="36"/>
      <c r="D4" s="37"/>
      <c r="E4" s="40" t="s">
        <v>37</v>
      </c>
      <c r="F4" s="36"/>
      <c r="G4" s="37"/>
      <c r="H4" s="40" t="s">
        <v>38</v>
      </c>
      <c r="I4" s="36"/>
      <c r="J4" s="37"/>
      <c r="L4" s="3" t="s">
        <v>36</v>
      </c>
      <c r="M4" s="3" t="s">
        <v>37</v>
      </c>
      <c r="N4" s="3" t="s">
        <v>38</v>
      </c>
    </row>
    <row r="5" spans="1:14" x14ac:dyDescent="0.25">
      <c r="A5" s="3" t="s">
        <v>40</v>
      </c>
      <c r="B5" s="3" t="s">
        <v>41</v>
      </c>
      <c r="C5" s="3" t="s">
        <v>42</v>
      </c>
      <c r="D5" s="3" t="s">
        <v>43</v>
      </c>
      <c r="E5" s="3" t="s">
        <v>41</v>
      </c>
      <c r="F5" s="3" t="s">
        <v>42</v>
      </c>
      <c r="G5" s="3" t="s">
        <v>43</v>
      </c>
      <c r="H5" s="3" t="s">
        <v>41</v>
      </c>
      <c r="I5" s="3" t="s">
        <v>42</v>
      </c>
      <c r="J5" s="3" t="s">
        <v>43</v>
      </c>
      <c r="L5" s="3" t="s">
        <v>42</v>
      </c>
      <c r="M5" s="3" t="s">
        <v>42</v>
      </c>
      <c r="N5" s="3" t="s">
        <v>42</v>
      </c>
    </row>
    <row r="6" spans="1:14" x14ac:dyDescent="0.25">
      <c r="A6" s="3" t="s">
        <v>12</v>
      </c>
      <c r="B6" s="3">
        <v>30</v>
      </c>
      <c r="C6" s="28">
        <f t="shared" ref="C6:C22" si="0">B6/B$23</f>
        <v>9.5238095238095247E-3</v>
      </c>
      <c r="D6" s="29">
        <f>100000*B6/'Edad 02-04'!L6</f>
        <v>4.9595375722543364</v>
      </c>
      <c r="E6" s="3">
        <v>30</v>
      </c>
      <c r="F6" s="28">
        <f t="shared" ref="F6:F22" si="1">E6/E$23</f>
        <v>9.5480585614258432E-3</v>
      </c>
      <c r="G6" s="29">
        <f>100000*E6/'Edad 02-04'!M6</f>
        <v>5.2</v>
      </c>
      <c r="H6" s="3">
        <f t="shared" ref="H6:H22" si="2">B6+E6</f>
        <v>60</v>
      </c>
      <c r="I6" s="28">
        <f t="shared" ref="I6:I22" si="3">H6/H$23</f>
        <v>9.5359186268277173E-3</v>
      </c>
      <c r="J6" s="29">
        <f>100000*H6/'Edad 02-04'!N6</f>
        <v>5.0769230769230775</v>
      </c>
      <c r="L6" s="32">
        <f>B6/'Edad 02-04'!B6-1</f>
        <v>2.75</v>
      </c>
      <c r="M6" s="32">
        <f>E6/'Edad 02-04'!E6-1</f>
        <v>1.3076923076923075</v>
      </c>
      <c r="N6" s="32">
        <f>H6/'Edad 02-04'!H6-1</f>
        <v>1.8571428571428572</v>
      </c>
    </row>
    <row r="7" spans="1:14" x14ac:dyDescent="0.25">
      <c r="A7" s="24" t="s">
        <v>13</v>
      </c>
      <c r="B7" s="3">
        <v>20</v>
      </c>
      <c r="C7" s="28">
        <f t="shared" si="0"/>
        <v>6.3492063492063492E-3</v>
      </c>
      <c r="D7" s="29">
        <f>100000*B7/'Edad 02-04'!L7</f>
        <v>3.2212885154061621</v>
      </c>
      <c r="E7" s="3">
        <v>31</v>
      </c>
      <c r="F7" s="28">
        <f t="shared" si="1"/>
        <v>9.8663271801400377E-3</v>
      </c>
      <c r="G7" s="29">
        <f>100000*E7/'Edad 02-04'!M7</f>
        <v>4.84375</v>
      </c>
      <c r="H7" s="3">
        <f t="shared" si="2"/>
        <v>51</v>
      </c>
      <c r="I7" s="28">
        <f t="shared" si="3"/>
        <v>8.1055308328035602E-3</v>
      </c>
      <c r="J7" s="29">
        <f>100000*H7/'Edad 02-04'!N7</f>
        <v>4.0448275862068961</v>
      </c>
      <c r="L7" s="32">
        <f>B7/'Edad 02-04'!B7-1</f>
        <v>1.2222222222222223</v>
      </c>
      <c r="M7" s="32">
        <f>E7/'Edad 02-04'!E7-1</f>
        <v>1.0666666666666669</v>
      </c>
      <c r="N7" s="32">
        <f>H7/'Edad 02-04'!H7-1</f>
        <v>1.125</v>
      </c>
    </row>
    <row r="8" spans="1:14" x14ac:dyDescent="0.25">
      <c r="A8" s="3" t="s">
        <v>14</v>
      </c>
      <c r="B8" s="3">
        <v>37</v>
      </c>
      <c r="C8" s="28">
        <f t="shared" si="0"/>
        <v>1.1746031746031746E-2</v>
      </c>
      <c r="D8" s="29">
        <f>100000*B8/'Edad 02-04'!L8</f>
        <v>5.6389016018306632</v>
      </c>
      <c r="E8" s="3">
        <v>39</v>
      </c>
      <c r="F8" s="28">
        <f t="shared" si="1"/>
        <v>1.2412476129853597E-2</v>
      </c>
      <c r="G8" s="29">
        <f>100000*E8/'Edad 02-04'!M8</f>
        <v>6.2739130434782613</v>
      </c>
      <c r="H8" s="3">
        <f t="shared" si="2"/>
        <v>76</v>
      </c>
      <c r="I8" s="28">
        <f t="shared" si="3"/>
        <v>1.2078830260648443E-2</v>
      </c>
      <c r="J8" s="29">
        <f>100000*H8/'Edad 02-04'!N8</f>
        <v>5.947826086956522</v>
      </c>
      <c r="L8" s="32">
        <f>B8/'Edad 02-04'!B8-1</f>
        <v>1.8461538461538463</v>
      </c>
      <c r="M8" s="32">
        <f>E8/'Edad 02-04'!E8-1</f>
        <v>1.2941176470588234</v>
      </c>
      <c r="N8" s="32">
        <f>H8/'Edad 02-04'!H8-1</f>
        <v>1.5333333333333332</v>
      </c>
    </row>
    <row r="9" spans="1:14" x14ac:dyDescent="0.25">
      <c r="A9" s="3" t="s">
        <v>15</v>
      </c>
      <c r="B9" s="3">
        <v>65</v>
      </c>
      <c r="C9" s="28">
        <f t="shared" si="0"/>
        <v>2.0634920634920634E-2</v>
      </c>
      <c r="D9" s="29">
        <f>100000*B9/'Edad 02-04'!L9</f>
        <v>10.161290322580646</v>
      </c>
      <c r="E9" s="3">
        <v>89</v>
      </c>
      <c r="F9" s="28">
        <f t="shared" si="1"/>
        <v>2.8325907065563337E-2</v>
      </c>
      <c r="G9" s="29">
        <f>100000*E9/'Edad 02-04'!M9</f>
        <v>14.303571428571429</v>
      </c>
      <c r="H9" s="3">
        <f t="shared" si="2"/>
        <v>154</v>
      </c>
      <c r="I9" s="28">
        <f t="shared" si="3"/>
        <v>2.4475524475524476E-2</v>
      </c>
      <c r="J9" s="29">
        <f>100000*H9/'Edad 02-04'!N9</f>
        <v>12.20377358490566</v>
      </c>
      <c r="L9" s="32">
        <f>B9/'Edad 02-04'!B9-1</f>
        <v>0.91176470588235303</v>
      </c>
      <c r="M9" s="32">
        <f>E9/'Edad 02-04'!E9-1</f>
        <v>1.0697674418604652</v>
      </c>
      <c r="N9" s="32">
        <f>H9/'Edad 02-04'!H9-1</f>
        <v>1</v>
      </c>
    </row>
    <row r="10" spans="1:14" x14ac:dyDescent="0.25">
      <c r="A10" s="3" t="s">
        <v>16</v>
      </c>
      <c r="B10" s="3">
        <v>209</v>
      </c>
      <c r="C10" s="28">
        <f t="shared" si="0"/>
        <v>6.6349206349206352E-2</v>
      </c>
      <c r="D10" s="29">
        <f>100000*B10/'Edad 02-04'!L10</f>
        <v>28.366128368648418</v>
      </c>
      <c r="E10" s="3">
        <v>217</v>
      </c>
      <c r="F10" s="28">
        <f t="shared" si="1"/>
        <v>6.9064290260980266E-2</v>
      </c>
      <c r="G10" s="29">
        <f>100000*E10/'Edad 02-04'!M10</f>
        <v>30.590972222222227</v>
      </c>
      <c r="H10" s="3">
        <f t="shared" si="2"/>
        <v>426</v>
      </c>
      <c r="I10" s="28">
        <f t="shared" si="3"/>
        <v>6.7705022250476796E-2</v>
      </c>
      <c r="J10" s="29">
        <f>100000*H10/'Edad 02-04'!N10</f>
        <v>29.457446808510635</v>
      </c>
      <c r="L10" s="32">
        <f>B10/'Edad 02-04'!B10-1</f>
        <v>1.1111111111111112</v>
      </c>
      <c r="M10" s="32">
        <f>E10/'Edad 02-04'!E10-1</f>
        <v>0.82352941176470584</v>
      </c>
      <c r="N10" s="32">
        <f>H10/'Edad 02-04'!H10-1</f>
        <v>0.95412844036697253</v>
      </c>
    </row>
    <row r="11" spans="1:14" x14ac:dyDescent="0.25">
      <c r="A11" s="3" t="s">
        <v>17</v>
      </c>
      <c r="B11" s="3">
        <v>366</v>
      </c>
      <c r="C11" s="28">
        <f t="shared" si="0"/>
        <v>0.11619047619047619</v>
      </c>
      <c r="D11" s="29">
        <f>100000*B11/'Edad 02-04'!L11</f>
        <v>43.674580107842615</v>
      </c>
      <c r="E11" s="3">
        <v>403</v>
      </c>
      <c r="F11" s="28">
        <f t="shared" si="1"/>
        <v>0.12826225334182051</v>
      </c>
      <c r="G11" s="29">
        <f>100000*E11/'Edad 02-04'!M11</f>
        <v>49.6220640569395</v>
      </c>
      <c r="H11" s="3">
        <f t="shared" si="2"/>
        <v>769</v>
      </c>
      <c r="I11" s="28">
        <f t="shared" si="3"/>
        <v>0.12221869040050858</v>
      </c>
      <c r="J11" s="29">
        <f>100000*H11/'Edad 02-04'!N11</f>
        <v>46.601688555347089</v>
      </c>
      <c r="L11" s="32">
        <f>B11/'Edad 02-04'!B11-1</f>
        <v>0.95721925133689845</v>
      </c>
      <c r="M11" s="32">
        <f>E11/'Edad 02-04'!E11-1</f>
        <v>0.81531531531531543</v>
      </c>
      <c r="N11" s="32">
        <f>H11/'Edad 02-04'!H11-1</f>
        <v>0.88019559902200495</v>
      </c>
    </row>
    <row r="12" spans="1:14" x14ac:dyDescent="0.25">
      <c r="A12" s="3" t="s">
        <v>18</v>
      </c>
      <c r="B12" s="3">
        <v>405</v>
      </c>
      <c r="C12" s="28">
        <f t="shared" si="0"/>
        <v>0.12857142857142856</v>
      </c>
      <c r="D12" s="29">
        <f>100000*B12/'Edad 02-04'!L12</f>
        <v>50.00166389351083</v>
      </c>
      <c r="E12" s="3">
        <v>413</v>
      </c>
      <c r="F12" s="28">
        <f t="shared" si="1"/>
        <v>0.13144493952896244</v>
      </c>
      <c r="G12" s="29">
        <f>100000*E12/'Edad 02-04'!M12</f>
        <v>52.563636363636355</v>
      </c>
      <c r="H12" s="3">
        <f t="shared" si="2"/>
        <v>818</v>
      </c>
      <c r="I12" s="28">
        <f t="shared" si="3"/>
        <v>0.13000635727908455</v>
      </c>
      <c r="J12" s="29">
        <f>100000*H12/'Edad 02-04'!N12</f>
        <v>51.263175675675683</v>
      </c>
      <c r="L12" s="32">
        <f>B12/'Edad 02-04'!B12-1</f>
        <v>0.79203539823008851</v>
      </c>
      <c r="M12" s="32">
        <f>E12/'Edad 02-04'!E12-1</f>
        <v>0.62598425196850394</v>
      </c>
      <c r="N12" s="32">
        <f>H12/'Edad 02-04'!H12-1</f>
        <v>0.70416666666666661</v>
      </c>
    </row>
    <row r="13" spans="1:14" x14ac:dyDescent="0.25">
      <c r="A13" s="3" t="s">
        <v>19</v>
      </c>
      <c r="B13" s="3">
        <v>372</v>
      </c>
      <c r="C13" s="28">
        <f t="shared" si="0"/>
        <v>0.1180952380952381</v>
      </c>
      <c r="D13" s="29">
        <f>100000*B13/'Edad 02-04'!L13</f>
        <v>51.215144059697856</v>
      </c>
      <c r="E13" s="3">
        <v>358</v>
      </c>
      <c r="F13" s="28">
        <f t="shared" si="1"/>
        <v>0.11394016549968174</v>
      </c>
      <c r="G13" s="29">
        <f>100000*E13/'Edad 02-04'!M13</f>
        <v>50.365019011406844</v>
      </c>
      <c r="H13" s="3">
        <f t="shared" si="2"/>
        <v>730</v>
      </c>
      <c r="I13" s="28">
        <f t="shared" si="3"/>
        <v>0.11602034329307057</v>
      </c>
      <c r="J13" s="29">
        <f>100000*H13/'Edad 02-04'!N13</f>
        <v>50.79467680608365</v>
      </c>
      <c r="L13" s="32">
        <f>B13/'Edad 02-04'!B13-1</f>
        <v>0.74647887323943651</v>
      </c>
      <c r="M13" s="32">
        <f>E13/'Edad 02-04'!E13-1</f>
        <v>0.73786407766990281</v>
      </c>
      <c r="N13" s="32">
        <f>H13/'Edad 02-04'!H13-1</f>
        <v>0.74224343675417659</v>
      </c>
    </row>
    <row r="14" spans="1:14" x14ac:dyDescent="0.25">
      <c r="A14" s="3" t="s">
        <v>20</v>
      </c>
      <c r="B14" s="3">
        <v>327</v>
      </c>
      <c r="C14" s="28">
        <f t="shared" si="0"/>
        <v>0.10380952380952381</v>
      </c>
      <c r="D14" s="29">
        <f>100000*B14/'Edad 02-04'!L14</f>
        <v>48.484522732878403</v>
      </c>
      <c r="E14" s="3">
        <v>314</v>
      </c>
      <c r="F14" s="28">
        <f t="shared" si="1"/>
        <v>9.9936346276257165E-2</v>
      </c>
      <c r="G14" s="29">
        <f>100000*E14/'Edad 02-04'!M14</f>
        <v>46.738248847926258</v>
      </c>
      <c r="H14" s="3">
        <f t="shared" si="2"/>
        <v>641</v>
      </c>
      <c r="I14" s="28">
        <f t="shared" si="3"/>
        <v>0.10187539732994279</v>
      </c>
      <c r="J14" s="29">
        <f>100000*H14/'Edad 02-04'!N14</f>
        <v>47.613082039911305</v>
      </c>
      <c r="L14" s="32">
        <f>B14/'Edad 02-04'!B14-1</f>
        <v>0.7393617021276595</v>
      </c>
      <c r="M14" s="32">
        <f>E14/'Edad 02-04'!E14-1</f>
        <v>0.74444444444444446</v>
      </c>
      <c r="N14" s="32">
        <f>H14/'Edad 02-04'!H14-1</f>
        <v>0.74184782608695654</v>
      </c>
    </row>
    <row r="15" spans="1:14" x14ac:dyDescent="0.25">
      <c r="A15" s="3" t="s">
        <v>21</v>
      </c>
      <c r="B15" s="3">
        <v>303</v>
      </c>
      <c r="C15" s="28">
        <f t="shared" si="0"/>
        <v>9.6190476190476187E-2</v>
      </c>
      <c r="D15" s="29">
        <f>100000*B15/'Edad 02-04'!L15</f>
        <v>47.870576372722006</v>
      </c>
      <c r="E15" s="3">
        <v>283</v>
      </c>
      <c r="F15" s="28">
        <f t="shared" si="1"/>
        <v>9.0070019096117129E-2</v>
      </c>
      <c r="G15" s="29">
        <f>100000*E15/'Edad 02-04'!M15</f>
        <v>44.253431372549024</v>
      </c>
      <c r="H15" s="3">
        <f t="shared" si="2"/>
        <v>586</v>
      </c>
      <c r="I15" s="28">
        <f t="shared" si="3"/>
        <v>9.3134138588684037E-2</v>
      </c>
      <c r="J15" s="29">
        <f>100000*H15/'Edad 02-04'!N15</f>
        <v>46.052705882352939</v>
      </c>
      <c r="L15" s="32">
        <f>B15/'Edad 02-04'!B15-1</f>
        <v>0.77192982456140347</v>
      </c>
      <c r="M15" s="32">
        <f>E15/'Edad 02-04'!E15-1</f>
        <v>0.8141025641025641</v>
      </c>
      <c r="N15" s="32">
        <f>H15/'Edad 02-04'!H15-1</f>
        <v>0.79204892966360863</v>
      </c>
    </row>
    <row r="16" spans="1:14" x14ac:dyDescent="0.25">
      <c r="A16" s="3" t="s">
        <v>22</v>
      </c>
      <c r="B16" s="3">
        <v>259</v>
      </c>
      <c r="C16" s="28">
        <f t="shared" si="0"/>
        <v>8.2222222222222224E-2</v>
      </c>
      <c r="D16" s="29">
        <f>100000*B16/'Edad 02-04'!L16</f>
        <v>43.048110328638501</v>
      </c>
      <c r="E16" s="3">
        <v>271</v>
      </c>
      <c r="F16" s="28">
        <f t="shared" si="1"/>
        <v>8.6250795671546782E-2</v>
      </c>
      <c r="G16" s="29">
        <f>100000*E16/'Edad 02-04'!M16</f>
        <v>43.510555555555555</v>
      </c>
      <c r="H16" s="3">
        <f t="shared" si="2"/>
        <v>530</v>
      </c>
      <c r="I16" s="28">
        <f t="shared" si="3"/>
        <v>8.4233947870311507E-2</v>
      </c>
      <c r="J16" s="29">
        <f>100000*H16/'Edad 02-04'!N16</f>
        <v>43.283333333333331</v>
      </c>
      <c r="L16" s="32">
        <f>B16/'Edad 02-04'!B16-1</f>
        <v>0.823943661971831</v>
      </c>
      <c r="M16" s="32">
        <f>E16/'Edad 02-04'!E16-1</f>
        <v>0.94964028776978426</v>
      </c>
      <c r="N16" s="32">
        <f>H16/'Edad 02-04'!H16-1</f>
        <v>0.88612099644128106</v>
      </c>
    </row>
    <row r="17" spans="1:14" x14ac:dyDescent="0.25">
      <c r="A17" s="3" t="s">
        <v>23</v>
      </c>
      <c r="B17" s="3">
        <v>232</v>
      </c>
      <c r="C17" s="28">
        <f t="shared" si="0"/>
        <v>7.3650793650793647E-2</v>
      </c>
      <c r="D17" s="29">
        <f>100000*B17/'Edad 02-04'!L17</f>
        <v>41.950684931506842</v>
      </c>
      <c r="E17" s="3">
        <v>213</v>
      </c>
      <c r="F17" s="28">
        <f t="shared" si="1"/>
        <v>6.7791215786123488E-2</v>
      </c>
      <c r="G17" s="29">
        <f>100000*E17/'Edad 02-04'!M17</f>
        <v>36.046153846153842</v>
      </c>
      <c r="H17" s="3">
        <f t="shared" si="2"/>
        <v>445</v>
      </c>
      <c r="I17" s="28">
        <f t="shared" si="3"/>
        <v>7.0724729815638904E-2</v>
      </c>
      <c r="J17" s="29">
        <f>100000*H17/'Edad 02-04'!N17</f>
        <v>38.900662251655625</v>
      </c>
      <c r="L17" s="32">
        <f>B17/'Edad 02-04'!B17-1</f>
        <v>0.78461538461538471</v>
      </c>
      <c r="M17" s="32">
        <f>E17/'Edad 02-04'!E17-1</f>
        <v>0.93636363636363629</v>
      </c>
      <c r="N17" s="32">
        <f>H17/'Edad 02-04'!H17-1</f>
        <v>0.85416666666666674</v>
      </c>
    </row>
    <row r="18" spans="1:14" x14ac:dyDescent="0.25">
      <c r="A18" s="3" t="s">
        <v>24</v>
      </c>
      <c r="B18" s="3">
        <v>171</v>
      </c>
      <c r="C18" s="28">
        <f t="shared" si="0"/>
        <v>5.4285714285714284E-2</v>
      </c>
      <c r="D18" s="29">
        <f>100000*B18/'Edad 02-04'!L18</f>
        <v>36.155604284388971</v>
      </c>
      <c r="E18" s="3">
        <v>155</v>
      </c>
      <c r="F18" s="28">
        <f t="shared" si="1"/>
        <v>4.9331635900700194E-2</v>
      </c>
      <c r="G18" s="29">
        <f>100000*E18/'Edad 02-04'!M18</f>
        <v>29.902654867256636</v>
      </c>
      <c r="H18" s="3">
        <f t="shared" si="2"/>
        <v>326</v>
      </c>
      <c r="I18" s="28">
        <f t="shared" si="3"/>
        <v>5.1811824539097266E-2</v>
      </c>
      <c r="J18" s="29">
        <f>100000*H18/'Edad 02-04'!N18</f>
        <v>32.885964912280706</v>
      </c>
      <c r="L18" s="32">
        <f>B18/'Edad 02-04'!B18-1</f>
        <v>0.87912087912087911</v>
      </c>
      <c r="M18" s="32">
        <f>E18/'Edad 02-04'!E18-1</f>
        <v>0.72222222222222232</v>
      </c>
      <c r="N18" s="32">
        <f>H18/'Edad 02-04'!H18-1</f>
        <v>0.80110497237569067</v>
      </c>
    </row>
    <row r="19" spans="1:14" x14ac:dyDescent="0.25">
      <c r="A19" s="3" t="s">
        <v>25</v>
      </c>
      <c r="B19" s="3">
        <v>119</v>
      </c>
      <c r="C19" s="28">
        <f t="shared" si="0"/>
        <v>3.7777777777777778E-2</v>
      </c>
      <c r="D19" s="29">
        <f>100000*B19/'Edad 02-04'!L19</f>
        <v>31.386598034627987</v>
      </c>
      <c r="E19" s="3">
        <v>99</v>
      </c>
      <c r="F19" s="28">
        <f t="shared" si="1"/>
        <v>3.1508593252705282E-2</v>
      </c>
      <c r="G19" s="29">
        <f>100000*E19/'Edad 02-04'!M19</f>
        <v>22.755223880597015</v>
      </c>
      <c r="H19" s="3">
        <f t="shared" si="2"/>
        <v>218</v>
      </c>
      <c r="I19" s="28">
        <f t="shared" si="3"/>
        <v>3.4647171010807373E-2</v>
      </c>
      <c r="J19" s="29">
        <f>100000*H19/'Edad 02-04'!N19</f>
        <v>26.774496644295304</v>
      </c>
      <c r="L19" s="32">
        <f>B19/'Edad 02-04'!B19-1</f>
        <v>0.88888888888888884</v>
      </c>
      <c r="M19" s="32">
        <f>E19/'Edad 02-04'!E19-1</f>
        <v>0.90384615384615374</v>
      </c>
      <c r="N19" s="32">
        <f>H19/'Edad 02-04'!H19-1</f>
        <v>0.89565217391304341</v>
      </c>
    </row>
    <row r="20" spans="1:14" x14ac:dyDescent="0.25">
      <c r="A20" s="3" t="s">
        <v>26</v>
      </c>
      <c r="B20" s="3">
        <v>100</v>
      </c>
      <c r="C20" s="28">
        <f t="shared" si="0"/>
        <v>3.1746031746031744E-2</v>
      </c>
      <c r="D20" s="29">
        <f>100000*B20/'Edad 02-04'!L20</f>
        <v>37.674598568388468</v>
      </c>
      <c r="E20" s="3">
        <v>82</v>
      </c>
      <c r="F20" s="28">
        <f t="shared" si="1"/>
        <v>2.6098026734563972E-2</v>
      </c>
      <c r="G20" s="29">
        <f>100000*E20/'Edad 02-04'!M20</f>
        <v>25.731034482758616</v>
      </c>
      <c r="H20" s="3">
        <f t="shared" si="2"/>
        <v>182</v>
      </c>
      <c r="I20" s="28">
        <f t="shared" si="3"/>
        <v>2.8925619834710745E-2</v>
      </c>
      <c r="J20" s="29">
        <f>100000*H20/'Edad 02-04'!N20</f>
        <v>31.158399999999997</v>
      </c>
      <c r="L20" s="32">
        <f>B20/'Edad 02-04'!B20-1</f>
        <v>1.0833333333333335</v>
      </c>
      <c r="M20" s="32">
        <f>E20/'Edad 02-04'!E20-1</f>
        <v>0.90697674418604657</v>
      </c>
      <c r="N20" s="32">
        <f>H20/'Edad 02-04'!H20-1</f>
        <v>1</v>
      </c>
    </row>
    <row r="21" spans="1:14" ht="15.75" customHeight="1" x14ac:dyDescent="0.25">
      <c r="A21" s="3" t="s">
        <v>27</v>
      </c>
      <c r="B21" s="3">
        <v>70</v>
      </c>
      <c r="C21" s="28">
        <f t="shared" si="0"/>
        <v>2.2222222222222223E-2</v>
      </c>
      <c r="D21" s="29">
        <f>100000*B21/'Edad 02-04'!L21</f>
        <v>39.55712549377089</v>
      </c>
      <c r="E21" s="3">
        <v>57</v>
      </c>
      <c r="F21" s="28">
        <f t="shared" si="1"/>
        <v>1.8141311266709103E-2</v>
      </c>
      <c r="G21" s="29">
        <f>100000*E21/'Edad 02-04'!M21</f>
        <v>24.051219512195125</v>
      </c>
      <c r="H21" s="3">
        <f t="shared" si="2"/>
        <v>127</v>
      </c>
      <c r="I21" s="28">
        <f t="shared" si="3"/>
        <v>2.0184361093452001E-2</v>
      </c>
      <c r="J21" s="29">
        <f>100000*H21/'Edad 02-04'!N21</f>
        <v>30.679775280898877</v>
      </c>
      <c r="L21" s="32">
        <f>B21/'Edad 02-04'!B21-1</f>
        <v>1</v>
      </c>
      <c r="M21" s="32">
        <f>E21/'Edad 02-04'!E21-1</f>
        <v>0.96551724137931028</v>
      </c>
      <c r="N21" s="32">
        <f>H21/'Edad 02-04'!H21-1</f>
        <v>0.984375</v>
      </c>
    </row>
    <row r="22" spans="1:14" ht="15.75" customHeight="1" x14ac:dyDescent="0.25">
      <c r="A22" s="3" t="s">
        <v>28</v>
      </c>
      <c r="B22" s="3">
        <v>65</v>
      </c>
      <c r="C22" s="28">
        <f t="shared" si="0"/>
        <v>2.0634920634920634E-2</v>
      </c>
      <c r="D22" s="29">
        <f>100000*B22/'Edad 02-04'!L22</f>
        <v>32.987775891341265</v>
      </c>
      <c r="E22" s="3">
        <v>88</v>
      </c>
      <c r="F22" s="28">
        <f t="shared" si="1"/>
        <v>2.8007638446849142E-2</v>
      </c>
      <c r="G22" s="29">
        <f>100000*E22/'Edad 02-04'!M22</f>
        <v>25.210810810810809</v>
      </c>
      <c r="H22" s="3">
        <f t="shared" si="2"/>
        <v>153</v>
      </c>
      <c r="I22" s="28">
        <f t="shared" si="3"/>
        <v>2.4316592498410679E-2</v>
      </c>
      <c r="J22" s="29">
        <f>100000*H22/'Edad 02-04'!N22</f>
        <v>28.016883116883118</v>
      </c>
      <c r="L22" s="32">
        <f>B22/'Edad 02-04'!B22-1</f>
        <v>1.4074074074074074</v>
      </c>
      <c r="M22" s="32">
        <f>E22/'Edad 02-04'!E22-1</f>
        <v>2.3846153846153846</v>
      </c>
      <c r="N22" s="32">
        <f>H22/'Edad 02-04'!H22-1</f>
        <v>1.8867924528301887</v>
      </c>
    </row>
    <row r="23" spans="1:14" ht="15.75" customHeight="1" x14ac:dyDescent="0.25">
      <c r="A23" s="31" t="s">
        <v>38</v>
      </c>
      <c r="B23" s="3">
        <f t="shared" ref="B23:C23" si="4">SUM(B6:B22)</f>
        <v>3150</v>
      </c>
      <c r="C23" s="28">
        <f t="shared" si="4"/>
        <v>1</v>
      </c>
      <c r="D23" s="29">
        <f>100000*B23/'Edad 02-04'!L23</f>
        <v>32.647201135801737</v>
      </c>
      <c r="E23" s="3">
        <f t="shared" ref="E23:F23" si="5">SUM(E6:E22)</f>
        <v>3142</v>
      </c>
      <c r="F23" s="28">
        <f t="shared" si="5"/>
        <v>1</v>
      </c>
      <c r="G23" s="29">
        <f>100000*E23/'Edad 02-04'!M23</f>
        <v>31.930301624129928</v>
      </c>
      <c r="H23" s="3">
        <f t="shared" ref="H23:I23" si="6">SUM(H6:H22)</f>
        <v>6292</v>
      </c>
      <c r="I23" s="28">
        <f t="shared" si="6"/>
        <v>1</v>
      </c>
      <c r="J23" s="29">
        <f>100000*H23/'Edad 02-04'!N23</f>
        <v>32.285227795674182</v>
      </c>
      <c r="K23" s="1"/>
      <c r="L23" s="32">
        <f>B23/'Edad 02-04'!B23-1</f>
        <v>0.87054631828978613</v>
      </c>
      <c r="M23" s="32">
        <f>E23/'Edad 02-04'!E23-1</f>
        <v>0.83313885647607933</v>
      </c>
      <c r="N23" s="32">
        <f>H23/'Edad 02-04'!H23-1</f>
        <v>0.85167745732783984</v>
      </c>
    </row>
    <row r="24" spans="1:14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4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4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4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4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4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4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4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4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">
    <mergeCell ref="C2:H2"/>
    <mergeCell ref="L3:N3"/>
    <mergeCell ref="B4:D4"/>
    <mergeCell ref="E4:G4"/>
    <mergeCell ref="H4:J4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000"/>
  <sheetViews>
    <sheetView tabSelected="1" workbookViewId="0"/>
  </sheetViews>
  <sheetFormatPr baseColWidth="10" defaultColWidth="12.625" defaultRowHeight="15" customHeight="1" x14ac:dyDescent="0.2"/>
  <cols>
    <col min="1" max="26" width="9.375" customWidth="1"/>
  </cols>
  <sheetData>
    <row r="2" spans="1:14" x14ac:dyDescent="0.25">
      <c r="C2" s="39" t="s">
        <v>47</v>
      </c>
      <c r="D2" s="38"/>
      <c r="E2" s="38"/>
      <c r="F2" s="38"/>
      <c r="G2" s="38"/>
      <c r="H2" s="38"/>
    </row>
    <row r="3" spans="1:14" x14ac:dyDescent="0.25">
      <c r="L3" s="40" t="s">
        <v>46</v>
      </c>
      <c r="M3" s="36"/>
      <c r="N3" s="37"/>
    </row>
    <row r="4" spans="1:14" x14ac:dyDescent="0.25">
      <c r="A4" s="26"/>
      <c r="B4" s="40" t="s">
        <v>36</v>
      </c>
      <c r="C4" s="36"/>
      <c r="D4" s="37"/>
      <c r="E4" s="40" t="s">
        <v>37</v>
      </c>
      <c r="F4" s="36"/>
      <c r="G4" s="37"/>
      <c r="H4" s="40" t="s">
        <v>38</v>
      </c>
      <c r="I4" s="36"/>
      <c r="J4" s="37"/>
      <c r="L4" s="3" t="s">
        <v>36</v>
      </c>
      <c r="M4" s="3" t="s">
        <v>37</v>
      </c>
      <c r="N4" s="3" t="s">
        <v>38</v>
      </c>
    </row>
    <row r="5" spans="1:14" x14ac:dyDescent="0.25">
      <c r="A5" s="3" t="s">
        <v>40</v>
      </c>
      <c r="B5" s="3" t="s">
        <v>41</v>
      </c>
      <c r="C5" s="3" t="s">
        <v>42</v>
      </c>
      <c r="D5" s="3" t="s">
        <v>43</v>
      </c>
      <c r="E5" s="3" t="s">
        <v>41</v>
      </c>
      <c r="F5" s="3" t="s">
        <v>42</v>
      </c>
      <c r="G5" s="3" t="s">
        <v>43</v>
      </c>
      <c r="H5" s="3" t="s">
        <v>41</v>
      </c>
      <c r="I5" s="3" t="s">
        <v>42</v>
      </c>
      <c r="J5" s="3" t="s">
        <v>43</v>
      </c>
      <c r="L5" s="3" t="s">
        <v>42</v>
      </c>
      <c r="M5" s="3" t="s">
        <v>42</v>
      </c>
      <c r="N5" s="3" t="s">
        <v>42</v>
      </c>
    </row>
    <row r="6" spans="1:14" x14ac:dyDescent="0.25">
      <c r="A6" s="3" t="s">
        <v>12</v>
      </c>
      <c r="B6" s="3">
        <v>52</v>
      </c>
      <c r="C6" s="32">
        <f t="shared" ref="C6:C22" si="0">B6/B$23</f>
        <v>1.1265164644714038E-2</v>
      </c>
      <c r="D6" s="29">
        <f>100000*B6/'Edad 02-04'!L6</f>
        <v>8.5965317919075162</v>
      </c>
      <c r="E6" s="3">
        <v>60</v>
      </c>
      <c r="F6" s="32">
        <f t="shared" ref="F6:F22" si="1">E6/E$23</f>
        <v>1.2942191544434857E-2</v>
      </c>
      <c r="G6" s="29">
        <f>100000*E6/'Edad 02-04'!M6</f>
        <v>10.4</v>
      </c>
      <c r="H6" s="3">
        <f t="shared" ref="H6:H22" si="2">B6+E6</f>
        <v>112</v>
      </c>
      <c r="I6" s="28">
        <f t="shared" ref="I6:I22" si="3">H6/H$23</f>
        <v>1.2105490704712495E-2</v>
      </c>
      <c r="J6" s="29">
        <f>100000*H6/'Edad 02-04'!N6</f>
        <v>9.4769230769230788</v>
      </c>
      <c r="K6" s="33"/>
      <c r="L6" s="32">
        <f>'Edad 16-04'!B6/'Edad 02-04'!B6-1</f>
        <v>5.5</v>
      </c>
      <c r="M6" s="32">
        <f>E6/'Edad 02-04'!E6-1</f>
        <v>3.615384615384615</v>
      </c>
      <c r="N6" s="32">
        <f>H6/'Edad 02-04'!H6-1</f>
        <v>4.333333333333333</v>
      </c>
    </row>
    <row r="7" spans="1:14" x14ac:dyDescent="0.25">
      <c r="A7" s="24" t="s">
        <v>13</v>
      </c>
      <c r="B7" s="3">
        <v>38</v>
      </c>
      <c r="C7" s="32">
        <f t="shared" si="0"/>
        <v>8.2322357019064124E-3</v>
      </c>
      <c r="D7" s="29">
        <f>100000*B7/'Edad 02-04'!L7</f>
        <v>6.1204481792717083</v>
      </c>
      <c r="E7" s="3">
        <v>48</v>
      </c>
      <c r="F7" s="32">
        <f t="shared" si="1"/>
        <v>1.0353753235547885E-2</v>
      </c>
      <c r="G7" s="29">
        <f>100000*E7/'Edad 02-04'!M7</f>
        <v>7.5</v>
      </c>
      <c r="H7" s="3">
        <f t="shared" si="2"/>
        <v>86</v>
      </c>
      <c r="I7" s="28">
        <f t="shared" si="3"/>
        <v>9.2952875054042369E-3</v>
      </c>
      <c r="J7" s="29">
        <f>100000*H7/'Edad 02-04'!N7</f>
        <v>6.8206896551724139</v>
      </c>
      <c r="K7" s="33"/>
      <c r="L7" s="32">
        <f>'Edad 16-04'!B7/'Edad 02-04'!B7-1</f>
        <v>3.2222222222222223</v>
      </c>
      <c r="M7" s="32">
        <f>E7/'Edad 02-04'!E7-1</f>
        <v>2.2000000000000002</v>
      </c>
      <c r="N7" s="32">
        <f>H7/'Edad 02-04'!H7-1</f>
        <v>2.5833333333333335</v>
      </c>
    </row>
    <row r="8" spans="1:14" x14ac:dyDescent="0.25">
      <c r="A8" s="3" t="s">
        <v>14</v>
      </c>
      <c r="B8" s="3">
        <v>71</v>
      </c>
      <c r="C8" s="32">
        <f t="shared" si="0"/>
        <v>1.5381282495667245E-2</v>
      </c>
      <c r="D8" s="29">
        <f>100000*B8/'Edad 02-04'!L8</f>
        <v>10.820594965675056</v>
      </c>
      <c r="E8" s="3">
        <v>57</v>
      </c>
      <c r="F8" s="32">
        <f t="shared" si="1"/>
        <v>1.2295081967213115E-2</v>
      </c>
      <c r="G8" s="29">
        <f>100000*E8/'Edad 02-04'!M8</f>
        <v>9.1695652173913054</v>
      </c>
      <c r="H8" s="3">
        <f t="shared" si="2"/>
        <v>128</v>
      </c>
      <c r="I8" s="28">
        <f t="shared" si="3"/>
        <v>1.3834846519671422E-2</v>
      </c>
      <c r="J8" s="29">
        <f>100000*H8/'Edad 02-04'!N8</f>
        <v>10.017391304347827</v>
      </c>
      <c r="K8" s="33"/>
      <c r="L8" s="32">
        <f>'Edad 16-04'!B8/'Edad 02-04'!B8-1</f>
        <v>4.4615384615384617</v>
      </c>
      <c r="M8" s="32">
        <f>E8/'Edad 02-04'!E8-1</f>
        <v>2.3529411764705883</v>
      </c>
      <c r="N8" s="32">
        <f>H8/'Edad 02-04'!H8-1</f>
        <v>3.2666666666666666</v>
      </c>
    </row>
    <row r="9" spans="1:14" x14ac:dyDescent="0.25">
      <c r="A9" s="3" t="s">
        <v>15</v>
      </c>
      <c r="B9" s="3">
        <v>103</v>
      </c>
      <c r="C9" s="32">
        <f t="shared" si="0"/>
        <v>2.2313691507798959E-2</v>
      </c>
      <c r="D9" s="29">
        <f>100000*B9/'Edad 02-04'!L9</f>
        <v>16.101736972704714</v>
      </c>
      <c r="E9" s="3">
        <v>136</v>
      </c>
      <c r="F9" s="32">
        <f t="shared" si="1"/>
        <v>2.9335634167385678E-2</v>
      </c>
      <c r="G9" s="29">
        <f>100000*E9/'Edad 02-04'!M9</f>
        <v>21.857142857142858</v>
      </c>
      <c r="H9" s="3">
        <f t="shared" si="2"/>
        <v>239</v>
      </c>
      <c r="I9" s="28">
        <f t="shared" si="3"/>
        <v>2.5832252485948982E-2</v>
      </c>
      <c r="J9" s="29">
        <f>100000*H9/'Edad 02-04'!N9</f>
        <v>18.939622641509434</v>
      </c>
      <c r="K9" s="33"/>
      <c r="L9" s="32">
        <f>'Edad 16-04'!B9/'Edad 02-04'!B9-1</f>
        <v>2.0294117647058822</v>
      </c>
      <c r="M9" s="32">
        <f>E9/'Edad 02-04'!E9-1</f>
        <v>2.1627906976744184</v>
      </c>
      <c r="N9" s="32">
        <f>H9/'Edad 02-04'!H9-1</f>
        <v>2.1038961038961039</v>
      </c>
    </row>
    <row r="10" spans="1:14" x14ac:dyDescent="0.25">
      <c r="A10" s="3" t="s">
        <v>16</v>
      </c>
      <c r="B10" s="3">
        <v>327</v>
      </c>
      <c r="C10" s="32">
        <f t="shared" si="0"/>
        <v>7.084055459272097E-2</v>
      </c>
      <c r="D10" s="29">
        <f>100000*B10/'Edad 02-04'!L10</f>
        <v>44.38145443324418</v>
      </c>
      <c r="E10" s="3">
        <v>316</v>
      </c>
      <c r="F10" s="32">
        <f t="shared" si="1"/>
        <v>6.8162208800690252E-2</v>
      </c>
      <c r="G10" s="29">
        <f>100000*E10/'Edad 02-04'!M10</f>
        <v>44.547222222222224</v>
      </c>
      <c r="H10" s="3">
        <f t="shared" si="2"/>
        <v>643</v>
      </c>
      <c r="I10" s="28">
        <f t="shared" si="3"/>
        <v>6.9498486813661914E-2</v>
      </c>
      <c r="J10" s="29">
        <f>100000*H10/'Edad 02-04'!N10</f>
        <v>44.462765957446805</v>
      </c>
      <c r="K10" s="33"/>
      <c r="L10" s="32">
        <f>'Edad 16-04'!B10/'Edad 02-04'!B10-1</f>
        <v>2.3030303030303032</v>
      </c>
      <c r="M10" s="32">
        <f>E10/'Edad 02-04'!E10-1</f>
        <v>1.6554621848739495</v>
      </c>
      <c r="N10" s="32">
        <f>H10/'Edad 02-04'!H10-1</f>
        <v>1.9495412844036699</v>
      </c>
    </row>
    <row r="11" spans="1:14" x14ac:dyDescent="0.25">
      <c r="A11" s="3" t="s">
        <v>17</v>
      </c>
      <c r="B11" s="3">
        <v>558</v>
      </c>
      <c r="C11" s="32">
        <f t="shared" si="0"/>
        <v>0.12088388214904679</v>
      </c>
      <c r="D11" s="29">
        <f>100000*B11/'Edad 02-04'!L11</f>
        <v>66.585835246382999</v>
      </c>
      <c r="E11" s="3">
        <v>574</v>
      </c>
      <c r="F11" s="32">
        <f t="shared" si="1"/>
        <v>0.12381363244176014</v>
      </c>
      <c r="G11" s="29">
        <f>100000*E11/'Edad 02-04'!M11</f>
        <v>70.677580071174376</v>
      </c>
      <c r="H11" s="3">
        <f t="shared" si="2"/>
        <v>1132</v>
      </c>
      <c r="I11" s="28">
        <f t="shared" si="3"/>
        <v>0.12235192390834414</v>
      </c>
      <c r="J11" s="29">
        <f>100000*H11/'Edad 02-04'!N11</f>
        <v>68.599624765478424</v>
      </c>
      <c r="K11" s="33"/>
      <c r="L11" s="32">
        <f>'Edad 16-04'!B11/'Edad 02-04'!B11-1</f>
        <v>1.9839572192513368</v>
      </c>
      <c r="M11" s="32">
        <f>E11/'Edad 02-04'!E11-1</f>
        <v>1.5855855855855854</v>
      </c>
      <c r="N11" s="32">
        <f>H11/'Edad 02-04'!H11-1</f>
        <v>1.7677261613691932</v>
      </c>
    </row>
    <row r="12" spans="1:14" x14ac:dyDescent="0.25">
      <c r="A12" s="3" t="s">
        <v>18</v>
      </c>
      <c r="B12" s="3">
        <v>578</v>
      </c>
      <c r="C12" s="32">
        <f t="shared" si="0"/>
        <v>0.12521663778162911</v>
      </c>
      <c r="D12" s="29">
        <f>100000*B12/'Edad 02-04'!L12</f>
        <v>71.360399334442619</v>
      </c>
      <c r="E12" s="3">
        <v>603</v>
      </c>
      <c r="F12" s="32">
        <f t="shared" si="1"/>
        <v>0.13006902502157031</v>
      </c>
      <c r="G12" s="29">
        <f>100000*E12/'Edad 02-04'!M12</f>
        <v>76.745454545454535</v>
      </c>
      <c r="H12" s="3">
        <f t="shared" si="2"/>
        <v>1181</v>
      </c>
      <c r="I12" s="28">
        <f t="shared" si="3"/>
        <v>0.12764807609165585</v>
      </c>
      <c r="J12" s="29">
        <f>100000*H12/'Edad 02-04'!N12</f>
        <v>74.011993243243253</v>
      </c>
      <c r="K12" s="33"/>
      <c r="L12" s="32">
        <f>'Edad 16-04'!B12/'Edad 02-04'!B12-1</f>
        <v>1.5575221238938055</v>
      </c>
      <c r="M12" s="32">
        <f>E12/'Edad 02-04'!E12-1</f>
        <v>1.3740157480314958</v>
      </c>
      <c r="N12" s="32">
        <f>H12/'Edad 02-04'!H12-1</f>
        <v>1.4604166666666667</v>
      </c>
    </row>
    <row r="13" spans="1:14" x14ac:dyDescent="0.25">
      <c r="A13" s="3" t="s">
        <v>19</v>
      </c>
      <c r="B13" s="3">
        <v>520</v>
      </c>
      <c r="C13" s="32">
        <f t="shared" si="0"/>
        <v>0.11265164644714037</v>
      </c>
      <c r="D13" s="29">
        <f>100000*B13/'Edad 02-04'!L13</f>
        <v>71.591061588824957</v>
      </c>
      <c r="E13" s="3">
        <v>514</v>
      </c>
      <c r="F13" s="32">
        <f t="shared" si="1"/>
        <v>0.11087144089732529</v>
      </c>
      <c r="G13" s="29">
        <f>100000*E13/'Edad 02-04'!M13</f>
        <v>72.311787072243348</v>
      </c>
      <c r="H13" s="3">
        <f t="shared" si="2"/>
        <v>1034</v>
      </c>
      <c r="I13" s="28">
        <f t="shared" si="3"/>
        <v>0.11175961954172071</v>
      </c>
      <c r="J13" s="29">
        <f>100000*H13/'Edad 02-04'!N13</f>
        <v>71.947528517110271</v>
      </c>
      <c r="K13" s="33"/>
      <c r="L13" s="32">
        <f>'Edad 16-04'!B13/'Edad 02-04'!B13-1</f>
        <v>1.4413145539906105</v>
      </c>
      <c r="M13" s="32">
        <f>E13/'Edad 02-04'!E13-1</f>
        <v>1.4951456310679609</v>
      </c>
      <c r="N13" s="32">
        <f>H13/'Edad 02-04'!H13-1</f>
        <v>1.467780429594272</v>
      </c>
    </row>
    <row r="14" spans="1:14" x14ac:dyDescent="0.25">
      <c r="A14" s="3" t="s">
        <v>20</v>
      </c>
      <c r="B14" s="3">
        <v>455</v>
      </c>
      <c r="C14" s="32">
        <f t="shared" si="0"/>
        <v>9.8570190641247835E-2</v>
      </c>
      <c r="D14" s="29">
        <f>100000*B14/'Edad 02-04'!L14</f>
        <v>67.463173833210007</v>
      </c>
      <c r="E14" s="3">
        <v>472</v>
      </c>
      <c r="F14" s="32">
        <f t="shared" si="1"/>
        <v>0.10181190681622088</v>
      </c>
      <c r="G14" s="29">
        <f>100000*E14/'Edad 02-04'!M14</f>
        <v>70.256221198156666</v>
      </c>
      <c r="H14" s="3">
        <f t="shared" si="2"/>
        <v>927</v>
      </c>
      <c r="I14" s="28">
        <f t="shared" si="3"/>
        <v>0.10019455252918288</v>
      </c>
      <c r="J14" s="29">
        <f>100000*H14/'Edad 02-04'!N14</f>
        <v>68.856984478935701</v>
      </c>
      <c r="K14" s="33"/>
      <c r="L14" s="32">
        <f>'Edad 16-04'!B14/'Edad 02-04'!B14-1</f>
        <v>1.4202127659574466</v>
      </c>
      <c r="M14" s="32">
        <f>E14/'Edad 02-04'!E14-1</f>
        <v>1.6222222222222222</v>
      </c>
      <c r="N14" s="32">
        <f>H14/'Edad 02-04'!H14-1</f>
        <v>1.5190217391304346</v>
      </c>
    </row>
    <row r="15" spans="1:14" x14ac:dyDescent="0.25">
      <c r="A15" s="3" t="s">
        <v>21</v>
      </c>
      <c r="B15" s="3">
        <v>432</v>
      </c>
      <c r="C15" s="32">
        <f t="shared" si="0"/>
        <v>9.3587521663778164E-2</v>
      </c>
      <c r="D15" s="29">
        <f>100000*B15/'Edad 02-04'!L15</f>
        <v>68.251118788831377</v>
      </c>
      <c r="E15" s="3">
        <v>422</v>
      </c>
      <c r="F15" s="32">
        <f t="shared" si="1"/>
        <v>9.1026747195858501E-2</v>
      </c>
      <c r="G15" s="29">
        <f>100000*E15/'Edad 02-04'!M15</f>
        <v>65.989215686274505</v>
      </c>
      <c r="H15" s="3">
        <f t="shared" si="2"/>
        <v>854</v>
      </c>
      <c r="I15" s="28">
        <f t="shared" si="3"/>
        <v>9.2304366623432776E-2</v>
      </c>
      <c r="J15" s="29">
        <f>100000*H15/'Edad 02-04'!N15</f>
        <v>67.114352941176463</v>
      </c>
      <c r="K15" s="33"/>
      <c r="L15" s="32">
        <f>'Edad 16-04'!B15/'Edad 02-04'!B15-1</f>
        <v>1.5263157894736841</v>
      </c>
      <c r="M15" s="32">
        <f>E15/'Edad 02-04'!E15-1</f>
        <v>1.7051282051282053</v>
      </c>
      <c r="N15" s="32">
        <f>H15/'Edad 02-04'!H15-1</f>
        <v>1.6116207951070338</v>
      </c>
    </row>
    <row r="16" spans="1:14" x14ac:dyDescent="0.25">
      <c r="A16" s="3" t="s">
        <v>22</v>
      </c>
      <c r="B16" s="3">
        <v>376</v>
      </c>
      <c r="C16" s="32">
        <f t="shared" si="0"/>
        <v>8.1455805892547667E-2</v>
      </c>
      <c r="D16" s="29">
        <f>100000*B16/'Edad 02-04'!L16</f>
        <v>62.494553990610328</v>
      </c>
      <c r="E16" s="3">
        <v>375</v>
      </c>
      <c r="F16" s="32">
        <f t="shared" si="1"/>
        <v>8.0888697152717862E-2</v>
      </c>
      <c r="G16" s="29">
        <f>100000*E16/'Edad 02-04'!M16</f>
        <v>60.208333333333336</v>
      </c>
      <c r="H16" s="3">
        <f t="shared" si="2"/>
        <v>751</v>
      </c>
      <c r="I16" s="28">
        <f t="shared" si="3"/>
        <v>8.1171638564634677E-2</v>
      </c>
      <c r="J16" s="29">
        <f>100000*H16/'Edad 02-04'!N16</f>
        <v>61.331666666666671</v>
      </c>
      <c r="K16" s="33"/>
      <c r="L16" s="32">
        <f>'Edad 16-04'!B16/'Edad 02-04'!B16-1</f>
        <v>1.647887323943662</v>
      </c>
      <c r="M16" s="32">
        <f>E16/'Edad 02-04'!E16-1</f>
        <v>1.6978417266187051</v>
      </c>
      <c r="N16" s="32">
        <f>H16/'Edad 02-04'!H16-1</f>
        <v>1.6725978647686834</v>
      </c>
    </row>
    <row r="17" spans="1:14" x14ac:dyDescent="0.25">
      <c r="A17" s="3" t="s">
        <v>23</v>
      </c>
      <c r="B17" s="3">
        <v>336</v>
      </c>
      <c r="C17" s="32">
        <f t="shared" si="0"/>
        <v>7.2790294627383012E-2</v>
      </c>
      <c r="D17" s="29">
        <f>100000*B17/'Edad 02-04'!L17</f>
        <v>60.756164383561639</v>
      </c>
      <c r="E17" s="3">
        <v>321</v>
      </c>
      <c r="F17" s="32">
        <f t="shared" si="1"/>
        <v>6.9240724762726483E-2</v>
      </c>
      <c r="G17" s="29">
        <f>100000*E17/'Edad 02-04'!M17</f>
        <v>54.323076923076918</v>
      </c>
      <c r="H17" s="3">
        <f t="shared" si="2"/>
        <v>657</v>
      </c>
      <c r="I17" s="28">
        <f t="shared" si="3"/>
        <v>7.101167315175097E-2</v>
      </c>
      <c r="J17" s="29">
        <f>100000*H17/'Edad 02-04'!N17</f>
        <v>57.433112582781455</v>
      </c>
      <c r="K17" s="33"/>
      <c r="L17" s="32">
        <f>'Edad 16-04'!B17/'Edad 02-04'!B17-1</f>
        <v>1.5846153846153848</v>
      </c>
      <c r="M17" s="32">
        <f>E17/'Edad 02-04'!E17-1</f>
        <v>1.918181818181818</v>
      </c>
      <c r="N17" s="32">
        <f>H17/'Edad 02-04'!H17-1</f>
        <v>1.7374999999999998</v>
      </c>
    </row>
    <row r="18" spans="1:14" x14ac:dyDescent="0.25">
      <c r="A18" s="3" t="s">
        <v>24</v>
      </c>
      <c r="B18" s="3">
        <v>258</v>
      </c>
      <c r="C18" s="32">
        <f t="shared" si="0"/>
        <v>5.5892547660311959E-2</v>
      </c>
      <c r="D18" s="29">
        <f>100000*B18/'Edad 02-04'!L18</f>
        <v>54.550560850130729</v>
      </c>
      <c r="E18" s="3">
        <v>234</v>
      </c>
      <c r="F18" s="32">
        <f t="shared" si="1"/>
        <v>5.0474547023295943E-2</v>
      </c>
      <c r="G18" s="29">
        <f>100000*E18/'Edad 02-04'!M18</f>
        <v>45.143362831858411</v>
      </c>
      <c r="H18" s="3">
        <f t="shared" si="2"/>
        <v>492</v>
      </c>
      <c r="I18" s="28">
        <f t="shared" si="3"/>
        <v>5.3177691309987028E-2</v>
      </c>
      <c r="J18" s="29">
        <f>100000*H18/'Edad 02-04'!N18</f>
        <v>49.631578947368425</v>
      </c>
      <c r="K18" s="33"/>
      <c r="L18" s="32">
        <f>'Edad 16-04'!B18/'Edad 02-04'!B18-1</f>
        <v>1.8351648351648353</v>
      </c>
      <c r="M18" s="32">
        <f>E18/'Edad 02-04'!E18-1</f>
        <v>1.6</v>
      </c>
      <c r="N18" s="32">
        <f>H18/'Edad 02-04'!H18-1</f>
        <v>1.7182320441988952</v>
      </c>
    </row>
    <row r="19" spans="1:14" x14ac:dyDescent="0.25">
      <c r="A19" s="3" t="s">
        <v>25</v>
      </c>
      <c r="B19" s="3">
        <v>172</v>
      </c>
      <c r="C19" s="32">
        <f t="shared" si="0"/>
        <v>3.726169844020797E-2</v>
      </c>
      <c r="D19" s="29">
        <f>100000*B19/'Edad 02-04'!L19</f>
        <v>45.365503041647173</v>
      </c>
      <c r="E19" s="3">
        <v>155</v>
      </c>
      <c r="F19" s="32">
        <f t="shared" si="1"/>
        <v>3.3433994823123384E-2</v>
      </c>
      <c r="G19" s="29">
        <f>100000*E19/'Edad 02-04'!M19</f>
        <v>35.626865671641788</v>
      </c>
      <c r="H19" s="3">
        <f t="shared" si="2"/>
        <v>327</v>
      </c>
      <c r="I19" s="28">
        <f t="shared" si="3"/>
        <v>3.5343709468223086E-2</v>
      </c>
      <c r="J19" s="29">
        <f>100000*H19/'Edad 02-04'!N19</f>
        <v>40.161744966442953</v>
      </c>
      <c r="K19" s="33"/>
      <c r="L19" s="32">
        <f>'Edad 16-04'!B19/'Edad 02-04'!B19-1</f>
        <v>1.7301587301587302</v>
      </c>
      <c r="M19" s="32">
        <f>E19/'Edad 02-04'!E19-1</f>
        <v>1.9807692307692308</v>
      </c>
      <c r="N19" s="32">
        <f>H19/'Edad 02-04'!H19-1</f>
        <v>1.8434782608695652</v>
      </c>
    </row>
    <row r="20" spans="1:14" x14ac:dyDescent="0.25">
      <c r="A20" s="3" t="s">
        <v>26</v>
      </c>
      <c r="B20" s="3">
        <v>140</v>
      </c>
      <c r="C20" s="32">
        <f t="shared" si="0"/>
        <v>3.0329289428076257E-2</v>
      </c>
      <c r="D20" s="29">
        <f>100000*B20/'Edad 02-04'!L20</f>
        <v>52.744437995743858</v>
      </c>
      <c r="E20" s="3">
        <v>127</v>
      </c>
      <c r="F20" s="32">
        <f t="shared" si="1"/>
        <v>2.739430543572045E-2</v>
      </c>
      <c r="G20" s="29">
        <f>100000*E20/'Edad 02-04'!M20</f>
        <v>39.851724137931029</v>
      </c>
      <c r="H20" s="3">
        <f t="shared" si="2"/>
        <v>267</v>
      </c>
      <c r="I20" s="28">
        <f t="shared" si="3"/>
        <v>2.8858625162127109E-2</v>
      </c>
      <c r="J20" s="29">
        <f>100000*H20/'Edad 02-04'!N20</f>
        <v>45.7104</v>
      </c>
      <c r="K20" s="33"/>
      <c r="L20" s="32">
        <f>'Edad 16-04'!B20/'Edad 02-04'!B20-1</f>
        <v>1.9166666666666665</v>
      </c>
      <c r="M20" s="32">
        <f>E20/'Edad 02-04'!E20-1</f>
        <v>1.9534883720930232</v>
      </c>
      <c r="N20" s="32">
        <f>H20/'Edad 02-04'!H20-1</f>
        <v>1.9340659340659339</v>
      </c>
    </row>
    <row r="21" spans="1:14" ht="15.75" customHeight="1" x14ac:dyDescent="0.25">
      <c r="A21" s="3" t="s">
        <v>27</v>
      </c>
      <c r="B21" s="3">
        <v>99</v>
      </c>
      <c r="C21" s="32">
        <f t="shared" si="0"/>
        <v>2.1447140381282495E-2</v>
      </c>
      <c r="D21" s="29">
        <f>100000*B21/'Edad 02-04'!L21</f>
        <v>55.945077484047403</v>
      </c>
      <c r="E21" s="3">
        <v>85</v>
      </c>
      <c r="F21" s="32">
        <f t="shared" si="1"/>
        <v>1.8334771354616048E-2</v>
      </c>
      <c r="G21" s="29">
        <f>100000*E21/'Edad 02-04'!M21</f>
        <v>35.865853658536587</v>
      </c>
      <c r="H21" s="3">
        <f t="shared" si="2"/>
        <v>184</v>
      </c>
      <c r="I21" s="28">
        <f t="shared" si="3"/>
        <v>1.9887591872027668E-2</v>
      </c>
      <c r="J21" s="29">
        <f>100000*H21/'Edad 02-04'!N21</f>
        <v>44.449438202247194</v>
      </c>
      <c r="K21" s="33"/>
      <c r="L21" s="32">
        <f>'Edad 16-04'!B21/'Edad 02-04'!B21-1</f>
        <v>1.8285714285714287</v>
      </c>
      <c r="M21" s="32">
        <f>E21/'Edad 02-04'!E21-1</f>
        <v>1.9310344827586206</v>
      </c>
      <c r="N21" s="32">
        <f>H21/'Edad 02-04'!H21-1</f>
        <v>1.875</v>
      </c>
    </row>
    <row r="22" spans="1:14" ht="15.75" customHeight="1" x14ac:dyDescent="0.25">
      <c r="A22" s="3" t="s">
        <v>28</v>
      </c>
      <c r="B22" s="3">
        <v>101</v>
      </c>
      <c r="C22" s="32">
        <f t="shared" si="0"/>
        <v>2.1880415944540727E-2</v>
      </c>
      <c r="D22" s="29">
        <f>100000*B22/'Edad 02-04'!L22</f>
        <v>51.257928692699501</v>
      </c>
      <c r="E22" s="3">
        <v>137</v>
      </c>
      <c r="F22" s="32">
        <f t="shared" si="1"/>
        <v>2.9551337359792925E-2</v>
      </c>
      <c r="G22" s="29">
        <f>100000*E22/'Edad 02-04'!M22</f>
        <v>39.248648648648647</v>
      </c>
      <c r="H22" s="3">
        <f t="shared" si="2"/>
        <v>238</v>
      </c>
      <c r="I22" s="28">
        <f t="shared" si="3"/>
        <v>2.572416774751405E-2</v>
      </c>
      <c r="J22" s="29">
        <f>100000*H22/'Edad 02-04'!N22</f>
        <v>43.581818181818186</v>
      </c>
      <c r="K22" s="33"/>
      <c r="L22" s="32">
        <f>'Edad 16-04'!B22/'Edad 02-04'!B22-1</f>
        <v>2.7407407407407409</v>
      </c>
      <c r="M22" s="32">
        <f>E22/'Edad 02-04'!E22-1</f>
        <v>4.2692307692307692</v>
      </c>
      <c r="N22" s="32">
        <f>H22/'Edad 02-04'!H22-1</f>
        <v>3.4905660377358494</v>
      </c>
    </row>
    <row r="23" spans="1:14" ht="15.75" customHeight="1" x14ac:dyDescent="0.25">
      <c r="A23" s="31" t="s">
        <v>38</v>
      </c>
      <c r="B23" s="3">
        <f t="shared" ref="B23:C23" si="4">SUM(B6:B22)</f>
        <v>4616</v>
      </c>
      <c r="C23" s="32">
        <f t="shared" si="4"/>
        <v>0.99999999999999989</v>
      </c>
      <c r="D23" s="29">
        <f>100000*B23/'Edad 02-04'!L23</f>
        <v>47.841104902495502</v>
      </c>
      <c r="E23" s="3">
        <f t="shared" ref="E23:F23" si="5">SUM(E6:E22)</f>
        <v>4636</v>
      </c>
      <c r="F23" s="32">
        <f t="shared" si="5"/>
        <v>0.99999999999999978</v>
      </c>
      <c r="G23" s="29">
        <f>100000*E23/'Edad 02-04'!M23</f>
        <v>47.112946635730857</v>
      </c>
      <c r="H23" s="3">
        <f t="shared" ref="H23:I23" si="6">SUM(H6:H22)</f>
        <v>9252</v>
      </c>
      <c r="I23" s="28">
        <f t="shared" si="6"/>
        <v>1</v>
      </c>
      <c r="J23" s="29">
        <f>100000*H23/'Edad 02-04'!N23</f>
        <v>47.47344684767603</v>
      </c>
      <c r="K23" s="1"/>
      <c r="L23" s="32">
        <f>'Edad 16-04'!B23/'Edad 02-04'!B23-1</f>
        <v>1.7410926365795723</v>
      </c>
      <c r="M23" s="32">
        <f>E23/'Edad 02-04'!E23-1</f>
        <v>1.7047841306884481</v>
      </c>
      <c r="N23" s="32">
        <f>H23/'Edad 02-04'!H23-1</f>
        <v>1.7227781047675101</v>
      </c>
    </row>
    <row r="24" spans="1:14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4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4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4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4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4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4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4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4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">
    <mergeCell ref="C2:H2"/>
    <mergeCell ref="L3:N3"/>
    <mergeCell ref="B4:D4"/>
    <mergeCell ref="E4:G4"/>
    <mergeCell ref="H4:J4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N1000"/>
  <sheetViews>
    <sheetView workbookViewId="0"/>
  </sheetViews>
  <sheetFormatPr baseColWidth="10" defaultColWidth="12.625" defaultRowHeight="15" customHeight="1" x14ac:dyDescent="0.2"/>
  <cols>
    <col min="1" max="26" width="9.375" customWidth="1"/>
  </cols>
  <sheetData>
    <row r="2" spans="1:14" x14ac:dyDescent="0.25">
      <c r="C2" s="39" t="s">
        <v>48</v>
      </c>
      <c r="D2" s="38"/>
      <c r="E2" s="38"/>
      <c r="F2" s="38"/>
      <c r="G2" s="38"/>
      <c r="H2" s="38"/>
    </row>
    <row r="3" spans="1:14" x14ac:dyDescent="0.25">
      <c r="L3" s="40" t="s">
        <v>46</v>
      </c>
      <c r="M3" s="36"/>
      <c r="N3" s="37"/>
    </row>
    <row r="4" spans="1:14" x14ac:dyDescent="0.25">
      <c r="A4" s="26"/>
      <c r="B4" s="40" t="s">
        <v>36</v>
      </c>
      <c r="C4" s="36"/>
      <c r="D4" s="37"/>
      <c r="E4" s="40" t="s">
        <v>37</v>
      </c>
      <c r="F4" s="36"/>
      <c r="G4" s="37"/>
      <c r="H4" s="40" t="s">
        <v>38</v>
      </c>
      <c r="I4" s="36"/>
      <c r="J4" s="37"/>
      <c r="L4" s="3" t="s">
        <v>36</v>
      </c>
      <c r="M4" s="3" t="s">
        <v>37</v>
      </c>
      <c r="N4" s="3" t="s">
        <v>38</v>
      </c>
    </row>
    <row r="5" spans="1:14" x14ac:dyDescent="0.25">
      <c r="A5" s="3" t="s">
        <v>40</v>
      </c>
      <c r="B5" s="3" t="s">
        <v>41</v>
      </c>
      <c r="C5" s="3" t="s">
        <v>42</v>
      </c>
      <c r="D5" s="3" t="s">
        <v>43</v>
      </c>
      <c r="E5" s="3" t="s">
        <v>41</v>
      </c>
      <c r="F5" s="3" t="s">
        <v>42</v>
      </c>
      <c r="G5" s="3" t="s">
        <v>43</v>
      </c>
      <c r="H5" s="3" t="s">
        <v>41</v>
      </c>
      <c r="I5" s="3" t="s">
        <v>42</v>
      </c>
      <c r="J5" s="3" t="s">
        <v>43</v>
      </c>
      <c r="L5" s="3" t="s">
        <v>42</v>
      </c>
      <c r="M5" s="3" t="s">
        <v>42</v>
      </c>
      <c r="N5" s="3" t="s">
        <v>42</v>
      </c>
    </row>
    <row r="6" spans="1:14" x14ac:dyDescent="0.25">
      <c r="A6" s="3" t="s">
        <v>12</v>
      </c>
      <c r="B6" s="3">
        <v>93</v>
      </c>
      <c r="C6" s="32">
        <f t="shared" ref="C6:C22" si="0">B6/B$23</f>
        <v>1.5268428829420456E-2</v>
      </c>
      <c r="D6" s="29">
        <f>100000*B6/'Edad 02-04'!L6</f>
        <v>15.374566473988443</v>
      </c>
      <c r="E6" s="3">
        <v>99</v>
      </c>
      <c r="F6" s="32">
        <f t="shared" ref="F6:F22" si="1">E6/E$23</f>
        <v>1.6168544830965213E-2</v>
      </c>
      <c r="G6" s="29">
        <f>100000*E6/'Edad 02-04'!M6</f>
        <v>17.16</v>
      </c>
      <c r="H6" s="3">
        <f t="shared" ref="H6:H22" si="2">B6+E6</f>
        <v>192</v>
      </c>
      <c r="I6" s="28">
        <f t="shared" ref="I6:I22" si="3">H6/H$23</f>
        <v>1.5719665957098412E-2</v>
      </c>
      <c r="J6" s="29">
        <f>100000*H6/'Edad 02-04'!N6</f>
        <v>16.246153846153849</v>
      </c>
      <c r="L6" s="32">
        <f>'Edad 23-04'!B6/'Edad 16-04'!B6-1</f>
        <v>0.78846153846153855</v>
      </c>
      <c r="M6" s="32">
        <f>E6/'Edad 16-04'!E6-1</f>
        <v>0.64999999999999991</v>
      </c>
      <c r="N6" s="32">
        <f>H6/'Edad 16-04'!H6-1</f>
        <v>0.71428571428571419</v>
      </c>
    </row>
    <row r="7" spans="1:14" x14ac:dyDescent="0.25">
      <c r="A7" s="24" t="s">
        <v>13</v>
      </c>
      <c r="B7" s="3">
        <v>66</v>
      </c>
      <c r="C7" s="32">
        <f t="shared" si="0"/>
        <v>1.083565916926613E-2</v>
      </c>
      <c r="D7" s="29">
        <f>100000*B7/'Edad 02-04'!L7</f>
        <v>10.630252100840336</v>
      </c>
      <c r="E7" s="3">
        <v>77</v>
      </c>
      <c r="F7" s="32">
        <f t="shared" si="1"/>
        <v>1.2575534868528498E-2</v>
      </c>
      <c r="G7" s="29">
        <f>100000*E7/'Edad 02-04'!M7</f>
        <v>12.03125</v>
      </c>
      <c r="H7" s="3">
        <f t="shared" si="2"/>
        <v>143</v>
      </c>
      <c r="I7" s="28">
        <f t="shared" si="3"/>
        <v>1.1707876207630587E-2</v>
      </c>
      <c r="J7" s="29">
        <f>100000*H7/'Edad 02-04'!N7</f>
        <v>11.341379310344827</v>
      </c>
      <c r="L7" s="32">
        <f>'Edad 23-04'!B7/'Edad 16-04'!B7-1</f>
        <v>0.73684210526315796</v>
      </c>
      <c r="M7" s="32">
        <f>E7/'Edad 16-04'!E7-1</f>
        <v>0.60416666666666674</v>
      </c>
      <c r="N7" s="32">
        <f>H7/'Edad 16-04'!H7-1</f>
        <v>0.66279069767441867</v>
      </c>
    </row>
    <row r="8" spans="1:14" x14ac:dyDescent="0.25">
      <c r="A8" s="3" t="s">
        <v>14</v>
      </c>
      <c r="B8" s="3">
        <v>108</v>
      </c>
      <c r="C8" s="32">
        <f t="shared" si="0"/>
        <v>1.7731078640617303E-2</v>
      </c>
      <c r="D8" s="29">
        <f>100000*B8/'Edad 02-04'!L8</f>
        <v>16.45949656750572</v>
      </c>
      <c r="E8" s="3">
        <v>97</v>
      </c>
      <c r="F8" s="32">
        <f t="shared" si="1"/>
        <v>1.5841907561652786E-2</v>
      </c>
      <c r="G8" s="29">
        <f>100000*E8/'Edad 02-04'!M8</f>
        <v>15.604347826086958</v>
      </c>
      <c r="H8" s="3">
        <f t="shared" si="2"/>
        <v>205</v>
      </c>
      <c r="I8" s="28">
        <f t="shared" si="3"/>
        <v>1.6784018339610282E-2</v>
      </c>
      <c r="J8" s="29">
        <f>100000*H8/'Edad 02-04'!N8</f>
        <v>16.043478260869566</v>
      </c>
      <c r="L8" s="32">
        <f>'Edad 23-04'!B8/'Edad 16-04'!B8-1</f>
        <v>0.52112676056338025</v>
      </c>
      <c r="M8" s="32">
        <f>E8/'Edad 16-04'!E8-1</f>
        <v>0.70175438596491224</v>
      </c>
      <c r="N8" s="32">
        <f>H8/'Edad 16-04'!H8-1</f>
        <v>0.6015625</v>
      </c>
    </row>
    <row r="9" spans="1:14" x14ac:dyDescent="0.25">
      <c r="A9" s="3" t="s">
        <v>15</v>
      </c>
      <c r="B9" s="3">
        <v>139</v>
      </c>
      <c r="C9" s="32">
        <f t="shared" si="0"/>
        <v>2.2820554917090789E-2</v>
      </c>
      <c r="D9" s="29">
        <f>100000*B9/'Edad 02-04'!L9</f>
        <v>21.729528535980151</v>
      </c>
      <c r="E9" s="3">
        <v>199</v>
      </c>
      <c r="F9" s="32">
        <f t="shared" si="1"/>
        <v>3.2500408296586639E-2</v>
      </c>
      <c r="G9" s="29">
        <f>100000*E9/'Edad 02-04'!M9</f>
        <v>31.982142857142854</v>
      </c>
      <c r="H9" s="3">
        <f t="shared" si="2"/>
        <v>338</v>
      </c>
      <c r="I9" s="28">
        <f t="shared" si="3"/>
        <v>2.7673161945308663E-2</v>
      </c>
      <c r="J9" s="29">
        <f>100000*H9/'Edad 02-04'!N9</f>
        <v>26.784905660377358</v>
      </c>
      <c r="L9" s="32">
        <f>'Edad 23-04'!B9/'Edad 16-04'!B9-1</f>
        <v>0.34951456310679618</v>
      </c>
      <c r="M9" s="32">
        <f>E9/'Edad 16-04'!E9-1</f>
        <v>0.46323529411764697</v>
      </c>
      <c r="N9" s="32">
        <f>H9/'Edad 16-04'!H9-1</f>
        <v>0.41422594142259417</v>
      </c>
    </row>
    <row r="10" spans="1:14" x14ac:dyDescent="0.25">
      <c r="A10" s="3" t="s">
        <v>16</v>
      </c>
      <c r="B10" s="3">
        <v>436</v>
      </c>
      <c r="C10" s="32">
        <f t="shared" si="0"/>
        <v>7.1581021178788382E-2</v>
      </c>
      <c r="D10" s="29">
        <f>100000*B10/'Edad 02-04'!L10</f>
        <v>59.175272577658902</v>
      </c>
      <c r="E10" s="3">
        <v>444</v>
      </c>
      <c r="F10" s="32">
        <f t="shared" si="1"/>
        <v>7.2513473787359131E-2</v>
      </c>
      <c r="G10" s="29">
        <f>100000*E10/'Edad 02-04'!M10</f>
        <v>62.591666666666676</v>
      </c>
      <c r="H10" s="3">
        <f t="shared" si="2"/>
        <v>880</v>
      </c>
      <c r="I10" s="28">
        <f t="shared" si="3"/>
        <v>7.2048468970034391E-2</v>
      </c>
      <c r="J10" s="29">
        <f>100000*H10/'Edad 02-04'!N10</f>
        <v>60.851063829787229</v>
      </c>
      <c r="L10" s="32">
        <f>'Edad 23-04'!B10/'Edad 16-04'!B10-1</f>
        <v>0.33333333333333326</v>
      </c>
      <c r="M10" s="32">
        <f>E10/'Edad 16-04'!E10-1</f>
        <v>0.40506329113924044</v>
      </c>
      <c r="N10" s="32">
        <f>H10/'Edad 16-04'!H10-1</f>
        <v>0.36858475894245712</v>
      </c>
    </row>
    <row r="11" spans="1:14" x14ac:dyDescent="0.25">
      <c r="A11" s="3" t="s">
        <v>17</v>
      </c>
      <c r="B11" s="3">
        <v>745</v>
      </c>
      <c r="C11" s="32">
        <f t="shared" si="0"/>
        <v>0.12231160728944344</v>
      </c>
      <c r="D11" s="29">
        <f>100000*B11/'Edad 02-04'!L11</f>
        <v>88.900443115690564</v>
      </c>
      <c r="E11" s="3">
        <v>781</v>
      </c>
      <c r="F11" s="32">
        <f t="shared" si="1"/>
        <v>0.12755185366650335</v>
      </c>
      <c r="G11" s="29">
        <f>100000*E11/'Edad 02-04'!M11</f>
        <v>96.165836298932376</v>
      </c>
      <c r="H11" s="3">
        <f t="shared" si="2"/>
        <v>1526</v>
      </c>
      <c r="I11" s="28">
        <f t="shared" si="3"/>
        <v>0.12493859505485508</v>
      </c>
      <c r="J11" s="29">
        <f>100000*H11/'Edad 02-04'!N11</f>
        <v>92.476172607879917</v>
      </c>
      <c r="L11" s="32">
        <f>'Edad 23-04'!B11/'Edad 16-04'!B11-1</f>
        <v>0.33512544802867383</v>
      </c>
      <c r="M11" s="32">
        <f>E11/'Edad 16-04'!E11-1</f>
        <v>0.36062717770034847</v>
      </c>
      <c r="N11" s="32">
        <f>H11/'Edad 16-04'!H11-1</f>
        <v>0.34805653710247353</v>
      </c>
    </row>
    <row r="12" spans="1:14" x14ac:dyDescent="0.25">
      <c r="A12" s="3" t="s">
        <v>18</v>
      </c>
      <c r="B12" s="3">
        <v>763</v>
      </c>
      <c r="C12" s="32">
        <f t="shared" si="0"/>
        <v>0.12526678706287966</v>
      </c>
      <c r="D12" s="29">
        <f>100000*B12/'Edad 02-04'!L12</f>
        <v>94.200665557404349</v>
      </c>
      <c r="E12" s="3">
        <v>776</v>
      </c>
      <c r="F12" s="32">
        <f t="shared" si="1"/>
        <v>0.12673526049322228</v>
      </c>
      <c r="G12" s="29">
        <f>100000*E12/'Edad 02-04'!M12</f>
        <v>98.763636363636351</v>
      </c>
      <c r="H12" s="3">
        <f t="shared" si="2"/>
        <v>1539</v>
      </c>
      <c r="I12" s="28">
        <f t="shared" si="3"/>
        <v>0.12600294743736695</v>
      </c>
      <c r="J12" s="29">
        <f>100000*H12/'Edad 02-04'!N12</f>
        <v>96.447466216216228</v>
      </c>
      <c r="L12" s="32">
        <f>'Edad 23-04'!B12/'Edad 16-04'!B12-1</f>
        <v>0.32006920415224904</v>
      </c>
      <c r="M12" s="32">
        <f>E12/'Edad 16-04'!E12-1</f>
        <v>0.28689883913764502</v>
      </c>
      <c r="N12" s="32">
        <f>H12/'Edad 16-04'!H12-1</f>
        <v>0.30313293818797638</v>
      </c>
    </row>
    <row r="13" spans="1:14" x14ac:dyDescent="0.25">
      <c r="A13" s="3" t="s">
        <v>19</v>
      </c>
      <c r="B13" s="3">
        <v>675</v>
      </c>
      <c r="C13" s="32">
        <f t="shared" si="0"/>
        <v>0.11081924150385815</v>
      </c>
      <c r="D13" s="29">
        <f>100000*B13/'Edad 02-04'!L13</f>
        <v>92.930704947032396</v>
      </c>
      <c r="E13" s="3">
        <v>680</v>
      </c>
      <c r="F13" s="32">
        <f t="shared" si="1"/>
        <v>0.1110566715662257</v>
      </c>
      <c r="G13" s="29">
        <f>100000*E13/'Edad 02-04'!M13</f>
        <v>95.665399239543731</v>
      </c>
      <c r="H13" s="3">
        <f t="shared" si="2"/>
        <v>1355</v>
      </c>
      <c r="I13" s="28">
        <f t="shared" si="3"/>
        <v>0.11093826756181431</v>
      </c>
      <c r="J13" s="29">
        <f>100000*H13/'Edad 02-04'!N13</f>
        <v>94.283269961977197</v>
      </c>
      <c r="L13" s="32">
        <f>'Edad 23-04'!B13/'Edad 16-04'!B13-1</f>
        <v>0.29807692307692313</v>
      </c>
      <c r="M13" s="32">
        <f>E13/'Edad 16-04'!E13-1</f>
        <v>0.32295719844357973</v>
      </c>
      <c r="N13" s="32">
        <f>H13/'Edad 16-04'!H13-1</f>
        <v>0.3104448742746615</v>
      </c>
    </row>
    <row r="14" spans="1:14" x14ac:dyDescent="0.25">
      <c r="A14" s="3" t="s">
        <v>20</v>
      </c>
      <c r="B14" s="3">
        <v>587</v>
      </c>
      <c r="C14" s="32">
        <f t="shared" si="0"/>
        <v>9.6371695944836647E-2</v>
      </c>
      <c r="D14" s="29">
        <f>100000*B14/'Edad 02-04'!L14</f>
        <v>87.034907780426977</v>
      </c>
      <c r="E14" s="3">
        <v>585</v>
      </c>
      <c r="F14" s="32">
        <f t="shared" si="1"/>
        <v>9.5541401273885357E-2</v>
      </c>
      <c r="G14" s="29">
        <f>100000*E14/'Edad 02-04'!M14</f>
        <v>87.076036866359431</v>
      </c>
      <c r="H14" s="3">
        <f t="shared" si="2"/>
        <v>1172</v>
      </c>
      <c r="I14" s="28">
        <f t="shared" si="3"/>
        <v>9.5955460946454893E-2</v>
      </c>
      <c r="J14" s="29">
        <f>100000*H14/'Edad 02-04'!N14</f>
        <v>87.055432372505535</v>
      </c>
      <c r="L14" s="32">
        <f>'Edad 23-04'!B14/'Edad 16-04'!B14-1</f>
        <v>0.29010989010989019</v>
      </c>
      <c r="M14" s="32">
        <f>E14/'Edad 16-04'!E14-1</f>
        <v>0.23940677966101687</v>
      </c>
      <c r="N14" s="32">
        <f>H14/'Edad 16-04'!H14-1</f>
        <v>0.26429341963322539</v>
      </c>
    </row>
    <row r="15" spans="1:14" x14ac:dyDescent="0.25">
      <c r="A15" s="3" t="s">
        <v>21</v>
      </c>
      <c r="B15" s="3">
        <v>559</v>
      </c>
      <c r="C15" s="32">
        <f t="shared" si="0"/>
        <v>9.1774749630602531E-2</v>
      </c>
      <c r="D15" s="29">
        <f>100000*B15/'Edad 02-04'!L15</f>
        <v>88.315683803140601</v>
      </c>
      <c r="E15" s="3">
        <v>530</v>
      </c>
      <c r="F15" s="32">
        <f t="shared" si="1"/>
        <v>8.6558876367793566E-2</v>
      </c>
      <c r="G15" s="29">
        <f>100000*E15/'Edad 02-04'!M15</f>
        <v>82.877450980392155</v>
      </c>
      <c r="H15" s="3">
        <f t="shared" si="2"/>
        <v>1089</v>
      </c>
      <c r="I15" s="28">
        <f t="shared" si="3"/>
        <v>8.9159980350417556E-2</v>
      </c>
      <c r="J15" s="29">
        <f>100000*H15/'Edad 02-04'!N15</f>
        <v>85.582588235294111</v>
      </c>
      <c r="L15" s="32">
        <f>'Edad 23-04'!B15/'Edad 16-04'!B15-1</f>
        <v>0.2939814814814814</v>
      </c>
      <c r="M15" s="32">
        <f>E15/'Edad 16-04'!E15-1</f>
        <v>0.25592417061611372</v>
      </c>
      <c r="N15" s="32">
        <f>H15/'Edad 16-04'!H15-1</f>
        <v>0.27517564402810302</v>
      </c>
    </row>
    <row r="16" spans="1:14" x14ac:dyDescent="0.25">
      <c r="A16" s="3" t="s">
        <v>22</v>
      </c>
      <c r="B16" s="3">
        <v>485</v>
      </c>
      <c r="C16" s="32">
        <f t="shared" si="0"/>
        <v>7.962567722869808E-2</v>
      </c>
      <c r="D16" s="29">
        <f>100000*B16/'Edad 02-04'!L16</f>
        <v>80.61132629107982</v>
      </c>
      <c r="E16" s="3">
        <v>484</v>
      </c>
      <c r="F16" s="32">
        <f t="shared" si="1"/>
        <v>7.9046219173607712E-2</v>
      </c>
      <c r="G16" s="29">
        <f>100000*E16/'Edad 02-04'!M16</f>
        <v>77.708888888888893</v>
      </c>
      <c r="H16" s="3">
        <f t="shared" si="2"/>
        <v>969</v>
      </c>
      <c r="I16" s="28">
        <f t="shared" si="3"/>
        <v>7.9335189127231046E-2</v>
      </c>
      <c r="J16" s="29">
        <f>100000*H16/'Edad 02-04'!N16</f>
        <v>79.135000000000005</v>
      </c>
      <c r="L16" s="32">
        <f>'Edad 23-04'!B16/'Edad 16-04'!B16-1</f>
        <v>0.28989361702127669</v>
      </c>
      <c r="M16" s="32">
        <f>E16/'Edad 16-04'!E16-1</f>
        <v>0.29066666666666663</v>
      </c>
      <c r="N16" s="32">
        <f>H16/'Edad 16-04'!H16-1</f>
        <v>0.29027962716378153</v>
      </c>
    </row>
    <row r="17" spans="1:14" x14ac:dyDescent="0.25">
      <c r="A17" s="3" t="s">
        <v>23</v>
      </c>
      <c r="B17" s="3">
        <v>441</v>
      </c>
      <c r="C17" s="32">
        <f t="shared" si="0"/>
        <v>7.2401904449187329E-2</v>
      </c>
      <c r="D17" s="29">
        <f>100000*B17/'Edad 02-04'!L17</f>
        <v>79.742465753424653</v>
      </c>
      <c r="E17" s="3">
        <v>419</v>
      </c>
      <c r="F17" s="32">
        <f t="shared" si="1"/>
        <v>6.8430507920953787E-2</v>
      </c>
      <c r="G17" s="29">
        <f>100000*E17/'Edad 02-04'!M17</f>
        <v>70.907692307692301</v>
      </c>
      <c r="H17" s="3">
        <f t="shared" si="2"/>
        <v>860</v>
      </c>
      <c r="I17" s="28">
        <f t="shared" si="3"/>
        <v>7.0411003766169974E-2</v>
      </c>
      <c r="J17" s="29">
        <f>100000*H17/'Edad 02-04'!N17</f>
        <v>75.178807947019862</v>
      </c>
      <c r="L17" s="32">
        <f>'Edad 23-04'!B17/'Edad 16-04'!B17-1</f>
        <v>0.3125</v>
      </c>
      <c r="M17" s="32">
        <f>E17/'Edad 16-04'!E17-1</f>
        <v>0.30529595015576327</v>
      </c>
      <c r="N17" s="32">
        <f>H17/'Edad 16-04'!H17-1</f>
        <v>0.30898021308980206</v>
      </c>
    </row>
    <row r="18" spans="1:14" x14ac:dyDescent="0.25">
      <c r="A18" s="3" t="s">
        <v>24</v>
      </c>
      <c r="B18" s="3">
        <v>327</v>
      </c>
      <c r="C18" s="32">
        <f t="shared" si="0"/>
        <v>5.3685765884091283E-2</v>
      </c>
      <c r="D18" s="29">
        <f>100000*B18/'Edad 02-04'!L18</f>
        <v>69.13966433330522</v>
      </c>
      <c r="E18" s="3">
        <v>292</v>
      </c>
      <c r="F18" s="32">
        <f t="shared" si="1"/>
        <v>4.7689041319614565E-2</v>
      </c>
      <c r="G18" s="29">
        <f>100000*E18/'Edad 02-04'!M18</f>
        <v>56.332743362831856</v>
      </c>
      <c r="H18" s="3">
        <f t="shared" si="2"/>
        <v>619</v>
      </c>
      <c r="I18" s="28">
        <f t="shared" si="3"/>
        <v>5.0679548059603736E-2</v>
      </c>
      <c r="J18" s="29">
        <f>100000*H18/'Edad 02-04'!N18</f>
        <v>62.442982456140356</v>
      </c>
      <c r="L18" s="32">
        <f>'Edad 23-04'!B18/'Edad 16-04'!B18-1</f>
        <v>0.26744186046511631</v>
      </c>
      <c r="M18" s="32">
        <f>E18/'Edad 16-04'!E18-1</f>
        <v>0.24786324786324787</v>
      </c>
      <c r="N18" s="32">
        <f>H18/'Edad 16-04'!H18-1</f>
        <v>0.25813008130081294</v>
      </c>
    </row>
    <row r="19" spans="1:14" x14ac:dyDescent="0.25">
      <c r="A19" s="3" t="s">
        <v>25</v>
      </c>
      <c r="B19" s="3">
        <v>234</v>
      </c>
      <c r="C19" s="32">
        <f t="shared" si="0"/>
        <v>3.8417337054670826E-2</v>
      </c>
      <c r="D19" s="29">
        <f>100000*B19/'Edad 02-04'!L19</f>
        <v>61.718184370613017</v>
      </c>
      <c r="E19" s="3">
        <v>195</v>
      </c>
      <c r="F19" s="32">
        <f t="shared" si="1"/>
        <v>3.1847133757961783E-2</v>
      </c>
      <c r="G19" s="29">
        <f>100000*E19/'Edad 02-04'!M19</f>
        <v>44.820895522388057</v>
      </c>
      <c r="H19" s="3">
        <f t="shared" si="2"/>
        <v>429</v>
      </c>
      <c r="I19" s="28">
        <f t="shared" si="3"/>
        <v>3.5123628622891763E-2</v>
      </c>
      <c r="J19" s="29">
        <f>100000*H19/'Edad 02-04'!N19</f>
        <v>52.689261744966444</v>
      </c>
      <c r="L19" s="32">
        <f>'Edad 23-04'!B19/'Edad 16-04'!B19-1</f>
        <v>0.36046511627906974</v>
      </c>
      <c r="M19" s="32">
        <f>E19/'Edad 16-04'!E19-1</f>
        <v>0.25806451612903225</v>
      </c>
      <c r="N19" s="32">
        <f>H19/'Edad 16-04'!H19-1</f>
        <v>0.31192660550458706</v>
      </c>
    </row>
    <row r="20" spans="1:14" x14ac:dyDescent="0.25">
      <c r="A20" s="3" t="s">
        <v>26</v>
      </c>
      <c r="B20" s="3">
        <v>171</v>
      </c>
      <c r="C20" s="32">
        <f t="shared" si="0"/>
        <v>2.8074207847644066E-2</v>
      </c>
      <c r="D20" s="29">
        <f>100000*B20/'Edad 02-04'!L20</f>
        <v>64.423563551944284</v>
      </c>
      <c r="E20" s="3">
        <v>153</v>
      </c>
      <c r="F20" s="32">
        <f t="shared" si="1"/>
        <v>2.4987751102400785E-2</v>
      </c>
      <c r="G20" s="29">
        <f>100000*E20/'Edad 02-04'!M20</f>
        <v>48.010344827586202</v>
      </c>
      <c r="H20" s="3">
        <f t="shared" si="2"/>
        <v>324</v>
      </c>
      <c r="I20" s="28">
        <f t="shared" si="3"/>
        <v>2.6526936302603568E-2</v>
      </c>
      <c r="J20" s="29">
        <f>100000*H20/'Edad 02-04'!N20</f>
        <v>55.468799999999995</v>
      </c>
      <c r="L20" s="32">
        <f>'Edad 23-04'!B20/'Edad 16-04'!B20-1</f>
        <v>0.22142857142857153</v>
      </c>
      <c r="M20" s="32">
        <f>E20/'Edad 16-04'!E20-1</f>
        <v>0.20472440944881898</v>
      </c>
      <c r="N20" s="32">
        <f>H20/'Edad 16-04'!H20-1</f>
        <v>0.21348314606741581</v>
      </c>
    </row>
    <row r="21" spans="1:14" ht="15.75" customHeight="1" x14ac:dyDescent="0.25">
      <c r="A21" s="3" t="s">
        <v>27</v>
      </c>
      <c r="B21" s="3">
        <v>133</v>
      </c>
      <c r="C21" s="32">
        <f t="shared" si="0"/>
        <v>2.1835494992612052E-2</v>
      </c>
      <c r="D21" s="29">
        <f>100000*B21/'Edad 02-04'!L21</f>
        <v>75.158538438164683</v>
      </c>
      <c r="E21" s="3">
        <v>115</v>
      </c>
      <c r="F21" s="32">
        <f t="shared" si="1"/>
        <v>1.8781642985464642E-2</v>
      </c>
      <c r="G21" s="29">
        <f>100000*E21/'Edad 02-04'!M21</f>
        <v>48.524390243902445</v>
      </c>
      <c r="H21" s="3">
        <f t="shared" si="2"/>
        <v>248</v>
      </c>
      <c r="I21" s="28">
        <f t="shared" si="3"/>
        <v>2.030456852791878E-2</v>
      </c>
      <c r="J21" s="29">
        <f>100000*H21/'Edad 02-04'!N21</f>
        <v>59.910112359550567</v>
      </c>
      <c r="L21" s="32">
        <f>'Edad 23-04'!B21/'Edad 16-04'!B21-1</f>
        <v>0.34343434343434343</v>
      </c>
      <c r="M21" s="32">
        <f>E21/'Edad 16-04'!E21-1</f>
        <v>0.35294117647058831</v>
      </c>
      <c r="N21" s="32">
        <f>H21/'Edad 16-04'!H21-1</f>
        <v>0.34782608695652173</v>
      </c>
    </row>
    <row r="22" spans="1:14" ht="15.75" customHeight="1" x14ac:dyDescent="0.25">
      <c r="A22" s="3" t="s">
        <v>28</v>
      </c>
      <c r="B22" s="3">
        <v>129</v>
      </c>
      <c r="C22" s="32">
        <f t="shared" si="0"/>
        <v>2.117878837629289E-2</v>
      </c>
      <c r="D22" s="29">
        <f>100000*B22/'Edad 02-04'!L22</f>
        <v>65.468047538200352</v>
      </c>
      <c r="E22" s="3">
        <v>197</v>
      </c>
      <c r="F22" s="32">
        <f t="shared" si="1"/>
        <v>3.2173771027274214E-2</v>
      </c>
      <c r="G22" s="29">
        <f>100000*E22/'Edad 02-04'!M22</f>
        <v>56.437837837837833</v>
      </c>
      <c r="H22" s="3">
        <f t="shared" si="2"/>
        <v>326</v>
      </c>
      <c r="I22" s="28">
        <f t="shared" si="3"/>
        <v>2.669068282299001E-2</v>
      </c>
      <c r="J22" s="29">
        <f>100000*H22/'Edad 02-04'!N22</f>
        <v>59.696103896103899</v>
      </c>
      <c r="L22" s="32">
        <f>'Edad 23-04'!B22/'Edad 16-04'!B22-1</f>
        <v>0.27722772277227725</v>
      </c>
      <c r="M22" s="32">
        <f>E22/'Edad 16-04'!E22-1</f>
        <v>0.43795620437956195</v>
      </c>
      <c r="N22" s="32">
        <f>H22/'Edad 16-04'!H22-1</f>
        <v>0.36974789915966388</v>
      </c>
    </row>
    <row r="23" spans="1:14" ht="15.75" customHeight="1" x14ac:dyDescent="0.25">
      <c r="A23" s="31" t="s">
        <v>38</v>
      </c>
      <c r="B23" s="3">
        <f t="shared" ref="B23:C23" si="4">SUM(B6:B22)</f>
        <v>6091</v>
      </c>
      <c r="C23" s="32">
        <f t="shared" si="4"/>
        <v>1</v>
      </c>
      <c r="D23" s="29">
        <f>100000*B23/'Edad 02-04'!L23</f>
        <v>63.128286386720127</v>
      </c>
      <c r="E23" s="3">
        <f t="shared" ref="E23:F23" si="5">SUM(E6:E22)</f>
        <v>6123</v>
      </c>
      <c r="F23" s="32">
        <f t="shared" si="5"/>
        <v>1</v>
      </c>
      <c r="G23" s="29">
        <f>100000*E23/'Edad 02-04'!M23</f>
        <v>62.22445475638051</v>
      </c>
      <c r="H23" s="3">
        <f t="shared" ref="H23:I23" si="6">SUM(H6:H22)</f>
        <v>12214</v>
      </c>
      <c r="I23" s="28">
        <f t="shared" si="6"/>
        <v>0.99999999999999989</v>
      </c>
      <c r="J23" s="29">
        <f>100000*H23/'Edad 02-04'!N23</f>
        <v>62.67192820984814</v>
      </c>
      <c r="K23" s="1"/>
      <c r="L23" s="32">
        <f>'Edad 23-04'!B23/'Edad 16-04'!B23-1</f>
        <v>0.3195407279029463</v>
      </c>
      <c r="M23" s="32">
        <f>E23/'Edad 16-04'!E23-1</f>
        <v>0.32075064710957712</v>
      </c>
      <c r="N23" s="32">
        <f>H23/'Edad 16-04'!H23-1</f>
        <v>0.32014699524427148</v>
      </c>
    </row>
    <row r="24" spans="1:14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4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4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4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4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4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4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4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4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">
    <mergeCell ref="C2:H2"/>
    <mergeCell ref="L3:N3"/>
    <mergeCell ref="B4:D4"/>
    <mergeCell ref="E4:G4"/>
    <mergeCell ref="H4:J4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N1000"/>
  <sheetViews>
    <sheetView workbookViewId="0"/>
  </sheetViews>
  <sheetFormatPr baseColWidth="10" defaultColWidth="12.625" defaultRowHeight="15" customHeight="1" x14ac:dyDescent="0.2"/>
  <cols>
    <col min="1" max="26" width="9.375" customWidth="1"/>
  </cols>
  <sheetData>
    <row r="2" spans="1:14" x14ac:dyDescent="0.25">
      <c r="C2" s="39" t="s">
        <v>49</v>
      </c>
      <c r="D2" s="38"/>
      <c r="E2" s="38"/>
      <c r="F2" s="38"/>
      <c r="G2" s="38"/>
      <c r="H2" s="38"/>
    </row>
    <row r="3" spans="1:14" x14ac:dyDescent="0.25">
      <c r="L3" s="40" t="s">
        <v>46</v>
      </c>
      <c r="M3" s="36"/>
      <c r="N3" s="37"/>
    </row>
    <row r="4" spans="1:14" x14ac:dyDescent="0.25">
      <c r="A4" s="26"/>
      <c r="B4" s="40" t="s">
        <v>36</v>
      </c>
      <c r="C4" s="36"/>
      <c r="D4" s="37"/>
      <c r="E4" s="40" t="s">
        <v>37</v>
      </c>
      <c r="F4" s="36"/>
      <c r="G4" s="37"/>
      <c r="H4" s="40" t="s">
        <v>38</v>
      </c>
      <c r="I4" s="36"/>
      <c r="J4" s="37"/>
      <c r="L4" s="3" t="s">
        <v>36</v>
      </c>
      <c r="M4" s="3" t="s">
        <v>37</v>
      </c>
      <c r="N4" s="3" t="s">
        <v>38</v>
      </c>
    </row>
    <row r="5" spans="1:14" x14ac:dyDescent="0.25">
      <c r="A5" s="3" t="s">
        <v>40</v>
      </c>
      <c r="B5" s="3" t="s">
        <v>41</v>
      </c>
      <c r="C5" s="3" t="s">
        <v>42</v>
      </c>
      <c r="D5" s="3" t="s">
        <v>43</v>
      </c>
      <c r="E5" s="3" t="s">
        <v>41</v>
      </c>
      <c r="F5" s="3" t="s">
        <v>42</v>
      </c>
      <c r="G5" s="3" t="s">
        <v>43</v>
      </c>
      <c r="H5" s="3" t="s">
        <v>41</v>
      </c>
      <c r="I5" s="3" t="s">
        <v>42</v>
      </c>
      <c r="J5" s="3" t="s">
        <v>43</v>
      </c>
      <c r="L5" s="3" t="s">
        <v>42</v>
      </c>
      <c r="M5" s="3" t="s">
        <v>42</v>
      </c>
      <c r="N5" s="3" t="s">
        <v>42</v>
      </c>
    </row>
    <row r="6" spans="1:14" x14ac:dyDescent="0.25">
      <c r="A6" s="3" t="s">
        <v>12</v>
      </c>
      <c r="B6" s="3">
        <v>157</v>
      </c>
      <c r="C6" s="32">
        <f t="shared" ref="C6:C22" si="0">B6/B$23</f>
        <v>1.8108419838523643E-2</v>
      </c>
      <c r="D6" s="29">
        <f>100000*B6/'Edad 02-04'!L6</f>
        <v>25.954913294797691</v>
      </c>
      <c r="E6" s="3">
        <v>156</v>
      </c>
      <c r="F6" s="32">
        <f t="shared" ref="F6:F22" si="1">E6/E$23</f>
        <v>1.870952266730631E-2</v>
      </c>
      <c r="G6" s="29">
        <f>100000*E6/'Edad 02-04'!M6</f>
        <v>27.040000000000003</v>
      </c>
      <c r="H6" s="3">
        <f t="shared" ref="H6:H22" si="2">B6+E6</f>
        <v>313</v>
      </c>
      <c r="I6" s="28">
        <f t="shared" ref="I6:I22" si="3">H6/H$23</f>
        <v>1.840310442144873E-2</v>
      </c>
      <c r="J6" s="29">
        <f>100000*H6/'Edad 02-04'!N6</f>
        <v>26.484615384615388</v>
      </c>
      <c r="L6" s="32">
        <f>'Edad 30-04'!B6/'Edad 23-04'!B6-1</f>
        <v>0.68817204301075274</v>
      </c>
      <c r="M6" s="32">
        <f>E6/'Edad 23-04'!E6-1</f>
        <v>0.57575757575757569</v>
      </c>
      <c r="N6" s="32">
        <f>H6/'Edad 23-04'!H6-1</f>
        <v>0.63020833333333326</v>
      </c>
    </row>
    <row r="7" spans="1:14" x14ac:dyDescent="0.25">
      <c r="A7" s="24" t="s">
        <v>13</v>
      </c>
      <c r="B7" s="3">
        <v>115</v>
      </c>
      <c r="C7" s="32">
        <f t="shared" si="0"/>
        <v>1.3264129181084199E-2</v>
      </c>
      <c r="D7" s="29">
        <f>100000*B7/'Edad 02-04'!L7</f>
        <v>18.522408963585434</v>
      </c>
      <c r="E7" s="3">
        <v>123</v>
      </c>
      <c r="F7" s="32">
        <f t="shared" si="1"/>
        <v>1.4751739026145358E-2</v>
      </c>
      <c r="G7" s="29">
        <f>100000*E7/'Edad 02-04'!M7</f>
        <v>19.21875</v>
      </c>
      <c r="H7" s="3">
        <f t="shared" si="2"/>
        <v>238</v>
      </c>
      <c r="I7" s="28">
        <f t="shared" si="3"/>
        <v>1.3993414863593604E-2</v>
      </c>
      <c r="J7" s="29">
        <f>100000*H7/'Edad 02-04'!N7</f>
        <v>18.875862068965517</v>
      </c>
      <c r="L7" s="32">
        <f>'Edad 30-04'!B7/'Edad 23-04'!B7-1</f>
        <v>0.74242424242424243</v>
      </c>
      <c r="M7" s="32">
        <f>E7/'Edad 23-04'!E7-1</f>
        <v>0.59740259740259738</v>
      </c>
      <c r="N7" s="32">
        <f>H7/'Edad 23-04'!H7-1</f>
        <v>0.66433566433566438</v>
      </c>
    </row>
    <row r="8" spans="1:14" x14ac:dyDescent="0.25">
      <c r="A8" s="3" t="s">
        <v>14</v>
      </c>
      <c r="B8" s="3">
        <v>159</v>
      </c>
      <c r="C8" s="32">
        <f t="shared" si="0"/>
        <v>1.8339100346020761E-2</v>
      </c>
      <c r="D8" s="29">
        <f>100000*B8/'Edad 02-04'!L8</f>
        <v>24.23203661327231</v>
      </c>
      <c r="E8" s="3">
        <v>155</v>
      </c>
      <c r="F8" s="32">
        <f t="shared" si="1"/>
        <v>1.8589589829695372E-2</v>
      </c>
      <c r="G8" s="29">
        <f>100000*E8/'Edad 02-04'!M8</f>
        <v>24.934782608695656</v>
      </c>
      <c r="H8" s="3">
        <f t="shared" si="2"/>
        <v>314</v>
      </c>
      <c r="I8" s="28">
        <f t="shared" si="3"/>
        <v>1.8461900282220133E-2</v>
      </c>
      <c r="J8" s="29">
        <f>100000*H8/'Edad 02-04'!N8</f>
        <v>24.57391304347826</v>
      </c>
      <c r="L8" s="32">
        <f>'Edad 30-04'!B8/'Edad 23-04'!B8-1</f>
        <v>0.47222222222222232</v>
      </c>
      <c r="M8" s="32">
        <f>E8/'Edad 23-04'!E8-1</f>
        <v>0.597938144329897</v>
      </c>
      <c r="N8" s="32">
        <f>H8/'Edad 23-04'!H8-1</f>
        <v>0.53170731707317076</v>
      </c>
    </row>
    <row r="9" spans="1:14" x14ac:dyDescent="0.25">
      <c r="A9" s="3" t="s">
        <v>15</v>
      </c>
      <c r="B9" s="3">
        <v>222</v>
      </c>
      <c r="C9" s="32">
        <f t="shared" si="0"/>
        <v>2.5605536332179931E-2</v>
      </c>
      <c r="D9" s="29">
        <f>100000*B9/'Edad 02-04'!L9</f>
        <v>34.70471464019851</v>
      </c>
      <c r="E9" s="3">
        <v>279</v>
      </c>
      <c r="F9" s="32">
        <f t="shared" si="1"/>
        <v>3.346126169345167E-2</v>
      </c>
      <c r="G9" s="29">
        <f>100000*E9/'Edad 02-04'!M9</f>
        <v>44.839285714285715</v>
      </c>
      <c r="H9" s="3">
        <f t="shared" si="2"/>
        <v>501</v>
      </c>
      <c r="I9" s="28">
        <f t="shared" si="3"/>
        <v>2.9456726246472248E-2</v>
      </c>
      <c r="J9" s="29">
        <f>100000*H9/'Edad 02-04'!N9</f>
        <v>39.701886792452832</v>
      </c>
      <c r="L9" s="32">
        <f>'Edad 30-04'!B9/'Edad 23-04'!B9-1</f>
        <v>0.59712230215827344</v>
      </c>
      <c r="M9" s="32">
        <f>E9/'Edad 23-04'!E9-1</f>
        <v>0.40201005025125625</v>
      </c>
      <c r="N9" s="32">
        <f>H9/'Edad 23-04'!H9-1</f>
        <v>0.48224852071005908</v>
      </c>
    </row>
    <row r="10" spans="1:14" x14ac:dyDescent="0.25">
      <c r="A10" s="3" t="s">
        <v>16</v>
      </c>
      <c r="B10" s="3">
        <v>640</v>
      </c>
      <c r="C10" s="32">
        <f t="shared" si="0"/>
        <v>7.381776239907728E-2</v>
      </c>
      <c r="D10" s="29">
        <f>100000*B10/'Edad 02-04'!L10</f>
        <v>86.862785435095645</v>
      </c>
      <c r="E10" s="3">
        <v>652</v>
      </c>
      <c r="F10" s="32">
        <f t="shared" si="1"/>
        <v>7.8196210122331494E-2</v>
      </c>
      <c r="G10" s="29">
        <f>100000*E10/'Edad 02-04'!M10</f>
        <v>91.913888888888906</v>
      </c>
      <c r="H10" s="3">
        <f t="shared" si="2"/>
        <v>1292</v>
      </c>
      <c r="I10" s="28">
        <f t="shared" si="3"/>
        <v>7.596425211665099E-2</v>
      </c>
      <c r="J10" s="29">
        <f>100000*H10/'Edad 02-04'!N10</f>
        <v>89.340425531914889</v>
      </c>
      <c r="L10" s="32">
        <f>'Edad 30-04'!B10/'Edad 23-04'!B10-1</f>
        <v>0.46788990825688082</v>
      </c>
      <c r="M10" s="32">
        <f>E10/'Edad 23-04'!E10-1</f>
        <v>0.46846846846846857</v>
      </c>
      <c r="N10" s="32">
        <f>H10/'Edad 23-04'!H10-1</f>
        <v>0.46818181818181825</v>
      </c>
    </row>
    <row r="11" spans="1:14" x14ac:dyDescent="0.25">
      <c r="A11" s="3" t="s">
        <v>17</v>
      </c>
      <c r="B11" s="3">
        <v>1102</v>
      </c>
      <c r="C11" s="32">
        <f t="shared" si="0"/>
        <v>0.1271049596309112</v>
      </c>
      <c r="D11" s="29">
        <f>100000*B11/'Edad 02-04'!L11</f>
        <v>131.50105813891409</v>
      </c>
      <c r="E11" s="3">
        <v>1062</v>
      </c>
      <c r="F11" s="32">
        <f t="shared" si="1"/>
        <v>0.12736867354281603</v>
      </c>
      <c r="G11" s="29">
        <f>100000*E11/'Edad 02-04'!M11</f>
        <v>130.76583629893238</v>
      </c>
      <c r="H11" s="3">
        <f t="shared" si="2"/>
        <v>2164</v>
      </c>
      <c r="I11" s="28">
        <f t="shared" si="3"/>
        <v>0.12723424270931327</v>
      </c>
      <c r="J11" s="29">
        <f>100000*H11/'Edad 02-04'!N11</f>
        <v>131.13921200750468</v>
      </c>
      <c r="L11" s="32">
        <f>'Edad 30-04'!B11/'Edad 23-04'!B11-1</f>
        <v>0.47919463087248326</v>
      </c>
      <c r="M11" s="32">
        <f>E11/'Edad 23-04'!E11-1</f>
        <v>0.35979513444302169</v>
      </c>
      <c r="N11" s="32">
        <f>H11/'Edad 23-04'!H11-1</f>
        <v>0.41808650065530806</v>
      </c>
    </row>
    <row r="12" spans="1:14" x14ac:dyDescent="0.25">
      <c r="A12" s="3" t="s">
        <v>18</v>
      </c>
      <c r="B12" s="3">
        <v>1101</v>
      </c>
      <c r="C12" s="32">
        <f t="shared" si="0"/>
        <v>0.12698961937716263</v>
      </c>
      <c r="D12" s="29">
        <f>100000*B12/'Edad 02-04'!L12</f>
        <v>135.93044925124795</v>
      </c>
      <c r="E12" s="3">
        <v>1064</v>
      </c>
      <c r="F12" s="32">
        <f t="shared" si="1"/>
        <v>0.12760853921803789</v>
      </c>
      <c r="G12" s="29">
        <f>100000*E12/'Edad 02-04'!M12</f>
        <v>135.41818181818181</v>
      </c>
      <c r="H12" s="3">
        <f t="shared" si="2"/>
        <v>2165</v>
      </c>
      <c r="I12" s="28">
        <f t="shared" si="3"/>
        <v>0.12729303857008467</v>
      </c>
      <c r="J12" s="29">
        <f>100000*H12/'Edad 02-04'!N12</f>
        <v>135.67820945945948</v>
      </c>
      <c r="L12" s="32">
        <f>'Edad 30-04'!B12/'Edad 23-04'!B12-1</f>
        <v>0.44298820445609444</v>
      </c>
      <c r="M12" s="32">
        <f>E12/'Edad 23-04'!E12-1</f>
        <v>0.37113402061855671</v>
      </c>
      <c r="N12" s="32">
        <f>H12/'Edad 23-04'!H12-1</f>
        <v>0.40675763482781035</v>
      </c>
    </row>
    <row r="13" spans="1:14" x14ac:dyDescent="0.25">
      <c r="A13" s="3" t="s">
        <v>19</v>
      </c>
      <c r="B13" s="3">
        <v>950</v>
      </c>
      <c r="C13" s="32">
        <f t="shared" si="0"/>
        <v>0.10957324106113034</v>
      </c>
      <c r="D13" s="29">
        <f>100000*B13/'Edad 02-04'!L13</f>
        <v>130.79136251804559</v>
      </c>
      <c r="E13" s="3">
        <v>904</v>
      </c>
      <c r="F13" s="32">
        <f t="shared" si="1"/>
        <v>0.10841928520028783</v>
      </c>
      <c r="G13" s="29">
        <f>100000*E13/'Edad 02-04'!M13</f>
        <v>127.1787072243346</v>
      </c>
      <c r="H13" s="3">
        <f t="shared" si="2"/>
        <v>1854</v>
      </c>
      <c r="I13" s="28">
        <f t="shared" si="3"/>
        <v>0.10900752587017874</v>
      </c>
      <c r="J13" s="29">
        <f>100000*H13/'Edad 02-04'!N13</f>
        <v>129.0045627376426</v>
      </c>
      <c r="L13" s="32">
        <f>'Edad 30-04'!B13/'Edad 23-04'!B13-1</f>
        <v>0.40740740740740744</v>
      </c>
      <c r="M13" s="32">
        <f>E13/'Edad 23-04'!E13-1</f>
        <v>0.32941176470588229</v>
      </c>
      <c r="N13" s="32">
        <f>H13/'Edad 23-04'!H13-1</f>
        <v>0.36826568265682647</v>
      </c>
    </row>
    <row r="14" spans="1:14" x14ac:dyDescent="0.25">
      <c r="A14" s="3" t="s">
        <v>20</v>
      </c>
      <c r="B14" s="3">
        <v>830</v>
      </c>
      <c r="C14" s="32">
        <f t="shared" si="0"/>
        <v>9.5732410611303345E-2</v>
      </c>
      <c r="D14" s="29">
        <f>100000*B14/'Edad 02-04'!L14</f>
        <v>123.06469072871276</v>
      </c>
      <c r="E14" s="3">
        <v>762</v>
      </c>
      <c r="F14" s="32">
        <f t="shared" si="1"/>
        <v>9.1388822259534666E-2</v>
      </c>
      <c r="G14" s="29">
        <f>100000*E14/'Edad 02-04'!M14</f>
        <v>113.42211981566818</v>
      </c>
      <c r="H14" s="3">
        <f t="shared" si="2"/>
        <v>1592</v>
      </c>
      <c r="I14" s="28">
        <f t="shared" si="3"/>
        <v>9.3603010348071503E-2</v>
      </c>
      <c r="J14" s="29">
        <f>100000*H14/'Edad 02-04'!N14</f>
        <v>118.25277161862527</v>
      </c>
      <c r="L14" s="32">
        <f>'Edad 30-04'!B14/'Edad 23-04'!B14-1</f>
        <v>0.41396933560477001</v>
      </c>
      <c r="M14" s="32">
        <f>E14/'Edad 23-04'!E14-1</f>
        <v>0.3025641025641026</v>
      </c>
      <c r="N14" s="32">
        <f>H14/'Edad 23-04'!H14-1</f>
        <v>0.35836177474402731</v>
      </c>
    </row>
    <row r="15" spans="1:14" x14ac:dyDescent="0.25">
      <c r="A15" s="3" t="s">
        <v>21</v>
      </c>
      <c r="B15" s="3">
        <v>769</v>
      </c>
      <c r="C15" s="32">
        <f t="shared" si="0"/>
        <v>8.8696655132641286E-2</v>
      </c>
      <c r="D15" s="29">
        <f>100000*B15/'Edad 02-04'!L15</f>
        <v>121.49331099215586</v>
      </c>
      <c r="E15" s="3">
        <v>677</v>
      </c>
      <c r="F15" s="32">
        <f t="shared" si="1"/>
        <v>8.1194531062604935E-2</v>
      </c>
      <c r="G15" s="29">
        <f>100000*E15/'Edad 02-04'!M15</f>
        <v>105.86421568627451</v>
      </c>
      <c r="H15" s="3">
        <f t="shared" si="2"/>
        <v>1446</v>
      </c>
      <c r="I15" s="28">
        <f t="shared" si="3"/>
        <v>8.5018814675446849E-2</v>
      </c>
      <c r="J15" s="29">
        <f>100000*H15/'Edad 02-04'!N15</f>
        <v>113.63858823529411</v>
      </c>
      <c r="L15" s="32">
        <f>'Edad 30-04'!B15/'Edad 23-04'!B15-1</f>
        <v>0.37567084078711988</v>
      </c>
      <c r="M15" s="32">
        <f>E15/'Edad 23-04'!E15-1</f>
        <v>0.27735849056603779</v>
      </c>
      <c r="N15" s="32">
        <f>H15/'Edad 23-04'!H15-1</f>
        <v>0.32782369146005519</v>
      </c>
    </row>
    <row r="16" spans="1:14" x14ac:dyDescent="0.25">
      <c r="A16" s="3" t="s">
        <v>22</v>
      </c>
      <c r="B16" s="3">
        <v>678</v>
      </c>
      <c r="C16" s="32">
        <f t="shared" si="0"/>
        <v>7.8200692041522496E-2</v>
      </c>
      <c r="D16" s="29">
        <f>100000*B16/'Edad 02-04'!L16</f>
        <v>112.68964788732394</v>
      </c>
      <c r="E16" s="3">
        <v>645</v>
      </c>
      <c r="F16" s="32">
        <f t="shared" si="1"/>
        <v>7.7356680259054927E-2</v>
      </c>
      <c r="G16" s="29">
        <f>100000*E16/'Edad 02-04'!M16</f>
        <v>103.55833333333334</v>
      </c>
      <c r="H16" s="3">
        <f t="shared" si="2"/>
        <v>1323</v>
      </c>
      <c r="I16" s="28">
        <f t="shared" si="3"/>
        <v>7.7786923800564442E-2</v>
      </c>
      <c r="J16" s="29">
        <f>100000*H16/'Edad 02-04'!N16</f>
        <v>108.045</v>
      </c>
      <c r="L16" s="32">
        <f>'Edad 30-04'!B16/'Edad 23-04'!B16-1</f>
        <v>0.39793814432989683</v>
      </c>
      <c r="M16" s="32">
        <f>E16/'Edad 23-04'!E16-1</f>
        <v>0.3326446280991735</v>
      </c>
      <c r="N16" s="32">
        <f>H16/'Edad 23-04'!H16-1</f>
        <v>0.3653250773993808</v>
      </c>
    </row>
    <row r="17" spans="1:14" x14ac:dyDescent="0.25">
      <c r="A17" s="3" t="s">
        <v>23</v>
      </c>
      <c r="B17" s="3">
        <v>619</v>
      </c>
      <c r="C17" s="32">
        <f t="shared" si="0"/>
        <v>7.1395617070357562E-2</v>
      </c>
      <c r="D17" s="29">
        <f>100000*B17/'Edad 02-04'!L17</f>
        <v>111.92876712328766</v>
      </c>
      <c r="E17" s="3">
        <v>565</v>
      </c>
      <c r="F17" s="32">
        <f t="shared" si="1"/>
        <v>6.7762053250179893E-2</v>
      </c>
      <c r="G17" s="29">
        <f>100000*E17/'Edad 02-04'!M17</f>
        <v>95.615384615384613</v>
      </c>
      <c r="H17" s="3">
        <f t="shared" si="2"/>
        <v>1184</v>
      </c>
      <c r="I17" s="28">
        <f t="shared" si="3"/>
        <v>6.9614299153339609E-2</v>
      </c>
      <c r="J17" s="29">
        <f>100000*H17/'Edad 02-04'!N17</f>
        <v>103.50198675496688</v>
      </c>
      <c r="L17" s="32">
        <f>'Edad 30-04'!B17/'Edad 23-04'!B17-1</f>
        <v>0.40362811791383213</v>
      </c>
      <c r="M17" s="32">
        <f>E17/'Edad 23-04'!E17-1</f>
        <v>0.34844868735083523</v>
      </c>
      <c r="N17" s="32">
        <f>H17/'Edad 23-04'!H17-1</f>
        <v>0.37674418604651172</v>
      </c>
    </row>
    <row r="18" spans="1:14" x14ac:dyDescent="0.25">
      <c r="A18" s="3" t="s">
        <v>24</v>
      </c>
      <c r="B18" s="3">
        <v>434</v>
      </c>
      <c r="C18" s="32">
        <f t="shared" si="0"/>
        <v>5.005767012687428E-2</v>
      </c>
      <c r="D18" s="29">
        <f>100000*B18/'Edad 02-04'!L18</f>
        <v>91.763346546343939</v>
      </c>
      <c r="E18" s="3">
        <v>365</v>
      </c>
      <c r="F18" s="32">
        <f t="shared" si="1"/>
        <v>4.3775485727992322E-2</v>
      </c>
      <c r="G18" s="29">
        <f>100000*E18/'Edad 02-04'!M18</f>
        <v>70.415929203539818</v>
      </c>
      <c r="H18" s="3">
        <f t="shared" si="2"/>
        <v>799</v>
      </c>
      <c r="I18" s="28">
        <f t="shared" si="3"/>
        <v>4.6977892756349955E-2</v>
      </c>
      <c r="J18" s="29">
        <f>100000*H18/'Edad 02-04'!N18</f>
        <v>80.600877192982466</v>
      </c>
      <c r="L18" s="32">
        <f>'Edad 30-04'!B18/'Edad 23-04'!B18-1</f>
        <v>0.32721712538226311</v>
      </c>
      <c r="M18" s="32">
        <f>E18/'Edad 23-04'!E18-1</f>
        <v>0.25</v>
      </c>
      <c r="N18" s="32">
        <f>H18/'Edad 23-04'!H18-1</f>
        <v>0.29079159935379639</v>
      </c>
    </row>
    <row r="19" spans="1:14" x14ac:dyDescent="0.25">
      <c r="A19" s="3" t="s">
        <v>25</v>
      </c>
      <c r="B19" s="3">
        <v>319</v>
      </c>
      <c r="C19" s="32">
        <f t="shared" si="0"/>
        <v>3.6793540945790078E-2</v>
      </c>
      <c r="D19" s="29">
        <f>100000*B19/'Edad 02-04'!L19</f>
        <v>84.137182966775867</v>
      </c>
      <c r="E19" s="3">
        <v>269</v>
      </c>
      <c r="F19" s="32">
        <f t="shared" si="1"/>
        <v>3.2261933317342291E-2</v>
      </c>
      <c r="G19" s="29">
        <f>100000*E19/'Edad 02-04'!M19</f>
        <v>61.829850746268654</v>
      </c>
      <c r="H19" s="3">
        <f t="shared" si="2"/>
        <v>588</v>
      </c>
      <c r="I19" s="28">
        <f t="shared" si="3"/>
        <v>3.4571966133584195E-2</v>
      </c>
      <c r="J19" s="29">
        <f>100000*H19/'Edad 02-04'!N19</f>
        <v>72.217449664429537</v>
      </c>
      <c r="L19" s="32">
        <f>'Edad 30-04'!B19/'Edad 23-04'!B19-1</f>
        <v>0.36324786324786329</v>
      </c>
      <c r="M19" s="32">
        <f>E19/'Edad 23-04'!E19-1</f>
        <v>0.37948717948717947</v>
      </c>
      <c r="N19" s="32">
        <f>H19/'Edad 23-04'!H19-1</f>
        <v>0.37062937062937062</v>
      </c>
    </row>
    <row r="20" spans="1:14" x14ac:dyDescent="0.25">
      <c r="A20" s="3" t="s">
        <v>26</v>
      </c>
      <c r="B20" s="3">
        <v>210</v>
      </c>
      <c r="C20" s="32">
        <f t="shared" si="0"/>
        <v>2.4221453287197232E-2</v>
      </c>
      <c r="D20" s="29">
        <f>100000*B20/'Edad 02-04'!L20</f>
        <v>79.116656993615791</v>
      </c>
      <c r="E20" s="3">
        <v>220</v>
      </c>
      <c r="F20" s="32">
        <f t="shared" si="1"/>
        <v>2.6385224274406333E-2</v>
      </c>
      <c r="G20" s="29">
        <f>100000*E20/'Edad 02-04'!M20</f>
        <v>69.034482758620683</v>
      </c>
      <c r="H20" s="3">
        <f t="shared" si="2"/>
        <v>430</v>
      </c>
      <c r="I20" s="28">
        <f t="shared" si="3"/>
        <v>2.528222013170273E-2</v>
      </c>
      <c r="J20" s="29">
        <f>100000*H20/'Edad 02-04'!N20</f>
        <v>73.616</v>
      </c>
      <c r="L20" s="32">
        <f>'Edad 30-04'!B20/'Edad 23-04'!B20-1</f>
        <v>0.22807017543859653</v>
      </c>
      <c r="M20" s="32">
        <f>E20/'Edad 23-04'!E20-1</f>
        <v>0.43790849673202614</v>
      </c>
      <c r="N20" s="32">
        <f>H20/'Edad 23-04'!H20-1</f>
        <v>0.32716049382716039</v>
      </c>
    </row>
    <row r="21" spans="1:14" ht="15.75" customHeight="1" x14ac:dyDescent="0.25">
      <c r="A21" s="3" t="s">
        <v>27</v>
      </c>
      <c r="B21" s="3">
        <v>169</v>
      </c>
      <c r="C21" s="32">
        <f t="shared" si="0"/>
        <v>1.9492502883506343E-2</v>
      </c>
      <c r="D21" s="29">
        <f>100000*B21/'Edad 02-04'!L21</f>
        <v>95.502202977818285</v>
      </c>
      <c r="E21" s="3">
        <v>147</v>
      </c>
      <c r="F21" s="32">
        <f t="shared" si="1"/>
        <v>1.7630127128807866E-2</v>
      </c>
      <c r="G21" s="29">
        <f>100000*E21/'Edad 02-04'!M21</f>
        <v>62.026829268292687</v>
      </c>
      <c r="H21" s="3">
        <f t="shared" si="2"/>
        <v>316</v>
      </c>
      <c r="I21" s="28">
        <f t="shared" si="3"/>
        <v>1.8579492003762934E-2</v>
      </c>
      <c r="J21" s="29">
        <f>100000*H21/'Edad 02-04'!N21</f>
        <v>76.337078651685403</v>
      </c>
      <c r="L21" s="32">
        <f>'Edad 30-04'!B21/'Edad 23-04'!B21-1</f>
        <v>0.27067669172932329</v>
      </c>
      <c r="M21" s="32">
        <f>E21/'Edad 23-04'!E21-1</f>
        <v>0.27826086956521734</v>
      </c>
      <c r="N21" s="32">
        <f>H21/'Edad 23-04'!H21-1</f>
        <v>0.27419354838709675</v>
      </c>
    </row>
    <row r="22" spans="1:14" ht="15.75" customHeight="1" x14ac:dyDescent="0.25">
      <c r="A22" s="3" t="s">
        <v>28</v>
      </c>
      <c r="B22" s="3">
        <v>196</v>
      </c>
      <c r="C22" s="32">
        <f t="shared" si="0"/>
        <v>2.2606689734717418E-2</v>
      </c>
      <c r="D22" s="29">
        <f>100000*B22/'Edad 02-04'!L22</f>
        <v>99.470831918505965</v>
      </c>
      <c r="E22" s="3">
        <v>293</v>
      </c>
      <c r="F22" s="32">
        <f t="shared" si="1"/>
        <v>3.5140321420004797E-2</v>
      </c>
      <c r="G22" s="29">
        <f>100000*E22/'Edad 02-04'!M22</f>
        <v>83.940540540540539</v>
      </c>
      <c r="H22" s="3">
        <f t="shared" si="2"/>
        <v>489</v>
      </c>
      <c r="I22" s="28">
        <f t="shared" si="3"/>
        <v>2.8751175917215429E-2</v>
      </c>
      <c r="J22" s="29">
        <f>100000*H22/'Edad 02-04'!N22</f>
        <v>89.544155844155853</v>
      </c>
      <c r="L22" s="32">
        <f>'Edad 30-04'!B22/'Edad 23-04'!B22-1</f>
        <v>0.51937984496124034</v>
      </c>
      <c r="M22" s="32">
        <f>E22/'Edad 23-04'!E22-1</f>
        <v>0.48730964467005067</v>
      </c>
      <c r="N22" s="32">
        <f>H22/'Edad 23-04'!H22-1</f>
        <v>0.5</v>
      </c>
    </row>
    <row r="23" spans="1:14" ht="15.75" customHeight="1" x14ac:dyDescent="0.25">
      <c r="A23" s="31" t="s">
        <v>38</v>
      </c>
      <c r="B23" s="3">
        <f t="shared" ref="B23:C23" si="4">SUM(B6:B22)</f>
        <v>8670</v>
      </c>
      <c r="C23" s="32">
        <f t="shared" si="4"/>
        <v>1</v>
      </c>
      <c r="D23" s="29">
        <f>100000*B23/'Edad 02-04'!L23</f>
        <v>89.857534554730506</v>
      </c>
      <c r="E23" s="3">
        <f t="shared" ref="E23:F23" si="5">SUM(E6:E22)</f>
        <v>8338</v>
      </c>
      <c r="F23" s="32">
        <f t="shared" si="5"/>
        <v>1.0000000000000002</v>
      </c>
      <c r="G23" s="29">
        <f>100000*E23/'Edad 02-04'!M23</f>
        <v>84.734199535962873</v>
      </c>
      <c r="H23" s="3">
        <f t="shared" ref="H23:I23" si="6">SUM(H6:H22)</f>
        <v>17008</v>
      </c>
      <c r="I23" s="28">
        <f t="shared" si="6"/>
        <v>1</v>
      </c>
      <c r="J23" s="29">
        <f>100000*H23/'Edad 02-04'!N23</f>
        <v>87.270685687988959</v>
      </c>
      <c r="K23" s="1"/>
      <c r="L23" s="32">
        <f>'Edad 30-04'!B23/'Edad 23-04'!B23-1</f>
        <v>0.42341159087177793</v>
      </c>
      <c r="M23" s="32">
        <f>E23/'Edad 23-04'!E23-1</f>
        <v>0.36175077576351455</v>
      </c>
      <c r="N23" s="32">
        <f>H23/'Edad 23-04'!H23-1</f>
        <v>0.39250040936630093</v>
      </c>
    </row>
    <row r="24" spans="1:14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4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4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4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4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4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4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4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4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">
    <mergeCell ref="C2:H2"/>
    <mergeCell ref="L3:N3"/>
    <mergeCell ref="B4:D4"/>
    <mergeCell ref="E4:G4"/>
    <mergeCell ref="H4:J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Confirmados Lab</vt:lpstr>
      <vt:lpstr>Casos Nuevos Santiago</vt:lpstr>
      <vt:lpstr>Crecimiento por edad</vt:lpstr>
      <vt:lpstr>Variación Porcentual</vt:lpstr>
      <vt:lpstr>Edad 02-04</vt:lpstr>
      <vt:lpstr>Edad 09-04</vt:lpstr>
      <vt:lpstr>Edad 16-04</vt:lpstr>
      <vt:lpstr>Edad 23-04</vt:lpstr>
      <vt:lpstr>Edad 30-04</vt:lpstr>
      <vt:lpstr>Edad 07-05</vt:lpstr>
      <vt:lpstr>Edad 14-05</vt:lpstr>
      <vt:lpstr>Edad 21-05</vt:lpstr>
      <vt:lpstr>Edad 28-05</vt:lpstr>
      <vt:lpstr>Edad 04-06</vt:lpstr>
      <vt:lpstr>Edad 11-06</vt:lpstr>
      <vt:lpstr>Edad 26-04</vt:lpstr>
      <vt:lpstr>Edad 14-04 (2)</vt:lpstr>
      <vt:lpstr>Edad 05-04 (2)</vt:lpstr>
      <vt:lpstr>Edad 07-05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</dc:creator>
  <cp:lastModifiedBy>Manu</cp:lastModifiedBy>
  <dcterms:created xsi:type="dcterms:W3CDTF">2020-06-13T20:01:30Z</dcterms:created>
  <dcterms:modified xsi:type="dcterms:W3CDTF">2020-08-28T19:40:06Z</dcterms:modified>
</cp:coreProperties>
</file>