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Sheet" sheetId="1" state="visible" r:id="rId1"/>
  </sheets>
  <definedNames/>
  <calcPr calcId="19102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name val="Calibri"/>
      <family val="2"/>
      <color theme="10"/>
      <sz val="12"/>
      <scheme val="minor"/>
    </font>
  </fonts>
  <fills count="4">
    <fill>
      <patternFill/>
    </fill>
    <fill>
      <patternFill patternType="gray125"/>
    </fill>
    <fill>
      <patternFill patternType="solid">
        <fgColor rgb="FF91BF4D"/>
        <bgColor rgb="FF91BF4D"/>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5">
    <xf numFmtId="0" fontId="0" fillId="0" borderId="0" pivotButton="0" quotePrefix="0" xfId="0"/>
    <xf numFmtId="0" fontId="2" fillId="0" borderId="0" pivotButton="0" quotePrefix="0" xfId="1"/>
    <xf numFmtId="0" fontId="0" fillId="2" borderId="0" pivotButton="0" quotePrefix="0" xfId="0"/>
    <xf numFmtId="0" fontId="1" fillId="3" borderId="0" pivotButton="0" quotePrefix="0" xfId="0"/>
    <xf numFmtId="0" fontId="0" fillId="3"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3"/>
  <sheetViews>
    <sheetView tabSelected="1" workbookViewId="0">
      <pane ySplit="1" topLeftCell="A101" activePane="bottomLeft" state="frozen"/>
      <selection pane="bottomLeft" activeCell="D80" sqref="D80"/>
    </sheetView>
  </sheetViews>
  <sheetFormatPr baseColWidth="8" defaultRowHeight="75" customHeight="1"/>
  <cols>
    <col width="3.85546875" customWidth="1" min="1" max="1"/>
    <col width="10" customWidth="1" min="2" max="2"/>
    <col width="29.7109375" customWidth="1" min="3" max="3"/>
    <col width="41.5703125" customWidth="1" min="4" max="4"/>
    <col width="30.7109375" customWidth="1" min="7" max="8"/>
  </cols>
  <sheetData>
    <row r="1" ht="17.25" customFormat="1" customHeight="1" s="4">
      <c r="A1" s="3" t="inlineStr">
        <is>
          <t>url</t>
        </is>
      </c>
      <c r="B1" s="3" t="inlineStr">
        <is>
          <t>canonicalUrl</t>
        </is>
      </c>
      <c r="C1" s="3" t="inlineStr">
        <is>
          <t>name</t>
        </is>
      </c>
      <c r="D1" s="3" t="inlineStr">
        <is>
          <t>Amazon Product Title</t>
        </is>
      </c>
      <c r="E1" s="3" t="inlineStr">
        <is>
          <t>Amazon Product URL</t>
        </is>
      </c>
      <c r="F1" s="3" t="inlineStr">
        <is>
          <t>ASIN</t>
        </is>
      </c>
      <c r="G1" s="3" t="inlineStr">
        <is>
          <t>Source Image</t>
        </is>
      </c>
      <c r="H1" s="3" t="inlineStr">
        <is>
          <t>Amazon Image</t>
        </is>
      </c>
      <c r="I1" s="3" t="inlineStr">
        <is>
          <t>Qualified?</t>
        </is>
      </c>
      <c r="J1" s="3" t="inlineStr">
        <is>
          <t>Notes</t>
        </is>
      </c>
      <c r="K1" s="3" t="inlineStr">
        <is>
          <t>offers/0/price</t>
        </is>
      </c>
      <c r="L1" s="3" t="inlineStr">
        <is>
          <t>Amazon Price</t>
        </is>
      </c>
      <c r="M1" s="3" t="inlineStr">
        <is>
          <t>ROI</t>
        </is>
      </c>
      <c r="N1" s="3" t="inlineStr">
        <is>
          <t>Rating</t>
        </is>
      </c>
      <c r="O1" s="3" t="inlineStr">
        <is>
          <t>ReviewCount</t>
        </is>
      </c>
      <c r="P1" s="3" t="inlineStr">
        <is>
          <t>offerCount</t>
        </is>
      </c>
      <c r="Q1" s="3" t="inlineStr">
        <is>
          <t>offers/0/availability</t>
        </is>
      </c>
      <c r="R1" s="3" t="inlineStr">
        <is>
          <t>offers/0/regularPrice</t>
        </is>
      </c>
      <c r="S1" s="3" t="inlineStr">
        <is>
          <t>sku</t>
        </is>
      </c>
      <c r="T1" s="3" t="inlineStr">
        <is>
          <t>Match?</t>
        </is>
      </c>
      <c r="U1" s="3" t="inlineStr">
        <is>
          <t>Qualified?</t>
        </is>
      </c>
      <c r="V1" s="3" t="inlineStr">
        <is>
          <t>Approved</t>
        </is>
      </c>
      <c r="W1" s="3" t="inlineStr">
        <is>
          <t>Notes</t>
        </is>
      </c>
    </row>
    <row r="2" ht="75" customHeight="1">
      <c r="A2" s="1">
        <f>HYPERLINK("https://yourcosmicconnections.com/products/mini-ritual-candle-single", "https://yourcosmicconnections.com/products/mini-ritual-candle-single")</f>
        <v/>
      </c>
      <c r="B2" s="1">
        <f>HYPERLINK("https://yourcosmicconnections.com/products/mini-ritual-candle-single", "https://yourcosmicconnections.com/products/mini-ritual-candle-single")</f>
        <v/>
      </c>
      <c r="C2" t="inlineStr">
        <is>
          <t>Mini Ritual Candle (single)</t>
        </is>
      </c>
      <c r="D2" t="inlineStr">
        <is>
          <t>Unscented 4" Mini Chime Ritual Spell Taper Candle - Set of 100</t>
        </is>
      </c>
      <c r="E2" s="1">
        <f>HYPERLINK("https://www.amazon.com/HELLY-Unscented-Chime-Ritual-Candle/dp/B07TYN1QW2/ref=sr_1_9?keywords=Mini+Ritual+Candle+%28single%29&amp;qid=1695348306&amp;sr=8-9", "https://www.amazon.com/HELLY-Unscented-Chime-Ritual-Candle/dp/B07TYN1QW2/ref=sr_1_9?keywords=Mini+Ritual+Candle+%28single%29&amp;qid=1695348306&amp;sr=8-9")</f>
        <v/>
      </c>
      <c r="F2" t="inlineStr">
        <is>
          <t>B07TYN1QW2</t>
        </is>
      </c>
      <c r="G2">
        <f>_xlfn.IMAGE("https://yourcosmicconnections.com/cdn/shop/products/81537_30379e8f-96ca-458b-9ccc-d1b205ba0439_1080x.jpg?v=1585093443")</f>
        <v/>
      </c>
      <c r="H2">
        <f>_xlfn.IMAGE("https://m.media-amazon.com/images/I/41ogTI2TUsL._AC_UL320_.jpg")</f>
        <v/>
      </c>
      <c r="K2" t="inlineStr">
        <is>
          <t>0.6</t>
        </is>
      </c>
      <c r="L2" t="n">
        <v>17.99</v>
      </c>
      <c r="M2" s="2" t="inlineStr">
        <is>
          <t>2898.33%</t>
        </is>
      </c>
      <c r="N2" t="n">
        <v>4.6</v>
      </c>
      <c r="O2" t="n">
        <v>1953</v>
      </c>
      <c r="Q2" t="inlineStr">
        <is>
          <t>InStock</t>
        </is>
      </c>
      <c r="R2" t="inlineStr">
        <is>
          <t>undefined</t>
        </is>
      </c>
      <c r="S2" t="inlineStr">
        <is>
          <t>2322397397040</t>
        </is>
      </c>
    </row>
    <row r="3" ht="75" customHeight="1">
      <c r="A3" s="1">
        <f>HYPERLINK("https://yourcosmicconnections.com/products/diamond-shape-stone-pendant", "https://yourcosmicconnections.com/products/diamond-shape-stone-pendant")</f>
        <v/>
      </c>
      <c r="B3" s="1">
        <f>HYPERLINK("https://yourcosmicconnections.com/products/diamond-shape-stone-pendant", "https://yourcosmicconnections.com/products/diamond-shape-stone-pendant")</f>
        <v/>
      </c>
      <c r="C3" t="inlineStr">
        <is>
          <t>Diamond Shape Stone Pendant</t>
        </is>
      </c>
      <c r="D3" t="inlineStr">
        <is>
          <t>Gem Stone King 10K White Gold Pink Moissanite and White Lab Grown Diamond Heart Shape Infinity Pendant Necklace For Women (0.50ct with 18 Inch Chain)</t>
        </is>
      </c>
      <c r="E3" s="1">
        <f>HYPERLINK("https://www.amazon.com/Gem-Stone-King-Moissanite-Infinity/dp/B08MHDG23D/ref=sr_1_2?keywords=Diamond+Shape+Stone+Pendant&amp;qid=1695348319&amp;sr=8-2", "https://www.amazon.com/Gem-Stone-King-Moissanite-Infinity/dp/B08MHDG23D/ref=sr_1_2?keywords=Diamond+Shape+Stone+Pendant&amp;qid=1695348319&amp;sr=8-2")</f>
        <v/>
      </c>
      <c r="F3" t="inlineStr">
        <is>
          <t>B08MHDG23D</t>
        </is>
      </c>
      <c r="G3">
        <f>_xlfn.IMAGE("https://yourcosmicconnections.com/cdn/shop/products/97626_1080x.jpg?v=1585075064")</f>
        <v/>
      </c>
      <c r="H3">
        <f>_xlfn.IMAGE("https://m.media-amazon.com/images/I/61iloX4OD5L._AC_UL320_.jpg")</f>
        <v/>
      </c>
      <c r="K3" t="inlineStr">
        <is>
          <t>10.98</t>
        </is>
      </c>
      <c r="L3" t="n">
        <v>309.99</v>
      </c>
      <c r="M3" s="2" t="inlineStr">
        <is>
          <t>2723.22%</t>
        </is>
      </c>
      <c r="N3" t="n">
        <v>5</v>
      </c>
      <c r="O3" t="n">
        <v>1</v>
      </c>
      <c r="Q3" t="inlineStr">
        <is>
          <t>InStock</t>
        </is>
      </c>
      <c r="R3" t="inlineStr">
        <is>
          <t>undefined</t>
        </is>
      </c>
      <c r="S3" t="inlineStr">
        <is>
          <t>3779604185136</t>
        </is>
      </c>
    </row>
    <row r="4" ht="75" customHeight="1">
      <c r="A4" s="1">
        <f>HYPERLINK("https://yourcosmicconnections.com/products/bulk-incense", "https://yourcosmicconnections.com/products/bulk-incense")</f>
        <v/>
      </c>
      <c r="B4" s="1">
        <f>HYPERLINK("https://yourcosmicconnections.com/products/bulk-incense", "https://yourcosmicconnections.com/products/bulk-incense")</f>
        <v/>
      </c>
      <c r="C4" t="inlineStr">
        <is>
          <t>Short Stick Incense - the Dipper</t>
        </is>
      </c>
      <c r="D4" t="inlineStr">
        <is>
          <t>The Dipper Egyptian Musk 19 Inch Jumbo Incense Sticks - 50 Sticks</t>
        </is>
      </c>
      <c r="E4" s="1">
        <f>HYPERLINK("https://www.amazon.com/Dipper-Egyptian-Jumbo-Incense-Sticks/dp/B07CCG6PFH/ref=sr_1_1?keywords=Short+Stick+Incense+-+the+Dipper&amp;qid=1695348307&amp;sr=8-1", "https://www.amazon.com/Dipper-Egyptian-Jumbo-Incense-Sticks/dp/B07CCG6PFH/ref=sr_1_1?keywords=Short+Stick+Incense+-+the+Dipper&amp;qid=1695348307&amp;sr=8-1")</f>
        <v/>
      </c>
      <c r="F4" t="inlineStr">
        <is>
          <t>B07CCG6PFH</t>
        </is>
      </c>
      <c r="G4">
        <f>_xlfn.IMAGE("https://yourcosmicconnections.com/cdn/shop/products/20200409_142024_1080x.jpg?v=1586460212")</f>
        <v/>
      </c>
      <c r="H4">
        <f>_xlfn.IMAGE("https://m.media-amazon.com/images/I/71YnJaMJqJL._AC_UL320_.jpg")</f>
        <v/>
      </c>
      <c r="K4" t="inlineStr">
        <is>
          <t>1.5</t>
        </is>
      </c>
      <c r="L4" t="n">
        <v>25.98</v>
      </c>
      <c r="M4" s="2" t="inlineStr">
        <is>
          <t>1632.00%</t>
        </is>
      </c>
      <c r="N4" t="n">
        <v>5</v>
      </c>
      <c r="O4" t="n">
        <v>4</v>
      </c>
      <c r="Q4" t="inlineStr">
        <is>
          <t>InStock</t>
        </is>
      </c>
      <c r="R4" t="inlineStr">
        <is>
          <t>undefined</t>
        </is>
      </c>
      <c r="S4" t="inlineStr">
        <is>
          <t>4247499669552</t>
        </is>
      </c>
    </row>
    <row r="5" ht="75" customHeight="1">
      <c r="A5" s="1">
        <f>HYPERLINK("https://yourcosmicconnections.com/products/bulk-incense", "https://yourcosmicconnections.com/products/bulk-incense")</f>
        <v/>
      </c>
      <c r="B5" s="1">
        <f>HYPERLINK("https://yourcosmicconnections.com/products/bulk-incense", "https://yourcosmicconnections.com/products/bulk-incense")</f>
        <v/>
      </c>
      <c r="C5" t="inlineStr">
        <is>
          <t>Short Stick Incense - the Dipper</t>
        </is>
      </c>
      <c r="D5" t="inlineStr">
        <is>
          <t>The Dipper Musk 19 Inch Jumbo Incense Sticks - 50 Sticks</t>
        </is>
      </c>
      <c r="E5" s="1">
        <f>HYPERLINK("https://www.amazon.com/Dipper-Musk-Jumbo-Incense-Sticks/dp/B08NY7JVBR/ref=sr_1_5?keywords=Short+Stick+Incense+-+the+Dipper&amp;qid=1695348307&amp;sr=8-5", "https://www.amazon.com/Dipper-Musk-Jumbo-Incense-Sticks/dp/B08NY7JVBR/ref=sr_1_5?keywords=Short+Stick+Incense+-+the+Dipper&amp;qid=1695348307&amp;sr=8-5")</f>
        <v/>
      </c>
      <c r="F5" t="inlineStr">
        <is>
          <t>B08NY7JVBR</t>
        </is>
      </c>
      <c r="G5">
        <f>_xlfn.IMAGE("https://yourcosmicconnections.com/cdn/shop/products/20200409_142024_1080x.jpg?v=1586460212")</f>
        <v/>
      </c>
      <c r="H5">
        <f>_xlfn.IMAGE("https://m.media-amazon.com/images/I/71qGJgpO3dL._AC_UL320_.jpg")</f>
        <v/>
      </c>
      <c r="K5" t="inlineStr">
        <is>
          <t>1.5</t>
        </is>
      </c>
      <c r="L5" t="n">
        <v>25.98</v>
      </c>
      <c r="M5" s="2" t="inlineStr">
        <is>
          <t>1632.00%</t>
        </is>
      </c>
      <c r="N5" t="n">
        <v>5</v>
      </c>
      <c r="O5" t="n">
        <v>1</v>
      </c>
      <c r="Q5" t="inlineStr">
        <is>
          <t>InStock</t>
        </is>
      </c>
      <c r="R5" t="inlineStr">
        <is>
          <t>undefined</t>
        </is>
      </c>
      <c r="S5" t="inlineStr">
        <is>
          <t>4247499669552</t>
        </is>
      </c>
    </row>
    <row r="6" ht="75" customHeight="1">
      <c r="A6" s="1">
        <f>HYPERLINK("https://yourcosmicconnections.com/products/bulk-incense", "https://yourcosmicconnections.com/products/bulk-incense")</f>
        <v/>
      </c>
      <c r="B6" s="1">
        <f>HYPERLINK("https://yourcosmicconnections.com/products/bulk-incense", "https://yourcosmicconnections.com/products/bulk-incense")</f>
        <v/>
      </c>
      <c r="C6" t="inlineStr">
        <is>
          <t>Short Stick Incense - the Dipper</t>
        </is>
      </c>
      <c r="D6" t="inlineStr">
        <is>
          <t>The Dipper Rose 19 Inch Jumbo Incense Sticks - 50 Sticks</t>
        </is>
      </c>
      <c r="E6" s="1">
        <f>HYPERLINK("https://www.amazon.com/Dipper-Rose-Jumbo-Incense-Sticks/dp/B08NY2RFZP/ref=sr_1_9?keywords=Short+Stick+Incense+-+the+Dipper&amp;qid=1695348307&amp;sr=8-9", "https://www.amazon.com/Dipper-Rose-Jumbo-Incense-Sticks/dp/B08NY2RFZP/ref=sr_1_9?keywords=Short+Stick+Incense+-+the+Dipper&amp;qid=1695348307&amp;sr=8-9")</f>
        <v/>
      </c>
      <c r="F6" t="inlineStr">
        <is>
          <t>B08NY2RFZP</t>
        </is>
      </c>
      <c r="G6">
        <f>_xlfn.IMAGE("https://yourcosmicconnections.com/cdn/shop/products/20200409_142024_1080x.jpg?v=1586460212")</f>
        <v/>
      </c>
      <c r="H6">
        <f>_xlfn.IMAGE("https://m.media-amazon.com/images/I/71bpJ1SpyvL._AC_UL320_.jpg")</f>
        <v/>
      </c>
      <c r="K6" t="inlineStr">
        <is>
          <t>1.5</t>
        </is>
      </c>
      <c r="L6" t="n">
        <v>25.98</v>
      </c>
      <c r="M6" s="2" t="inlineStr">
        <is>
          <t>1632.00%</t>
        </is>
      </c>
      <c r="N6" t="n">
        <v>5</v>
      </c>
      <c r="O6" t="n">
        <v>3</v>
      </c>
      <c r="Q6" t="inlineStr">
        <is>
          <t>InStock</t>
        </is>
      </c>
      <c r="R6" t="inlineStr">
        <is>
          <t>undefined</t>
        </is>
      </c>
      <c r="S6" t="inlineStr">
        <is>
          <t>4247499669552</t>
        </is>
      </c>
    </row>
    <row r="7" ht="75" customHeight="1">
      <c r="A7" s="1">
        <f>HYPERLINK("https://yourcosmicconnections.com/products/diamond-shape-stone-pendant", "https://yourcosmicconnections.com/products/diamond-shape-stone-pendant")</f>
        <v/>
      </c>
      <c r="B7" s="1">
        <f>HYPERLINK("https://yourcosmicconnections.com/products/diamond-shape-stone-pendant", "https://yourcosmicconnections.com/products/diamond-shape-stone-pendant")</f>
        <v/>
      </c>
      <c r="C7" t="inlineStr">
        <is>
          <t>Diamond Shape Stone Pendant</t>
        </is>
      </c>
      <c r="D7" t="inlineStr">
        <is>
          <t>Gem Stone King 0.87 Ct Heart Shape Sky Blue Aquamarine 925 Silver and 10K Yellow Gold Lab Grown Diamond Pendant</t>
        </is>
      </c>
      <c r="E7" s="1">
        <f>HYPERLINK("https://www.amazon.com/Gem-Stone-King-Aquamarine-Diamond/dp/B096MW95T4/ref=sr_1_6?keywords=Diamond+Shape+Stone+Pendant&amp;qid=1695348319&amp;sr=8-6", "https://www.amazon.com/Gem-Stone-King-Aquamarine-Diamond/dp/B096MW95T4/ref=sr_1_6?keywords=Diamond+Shape+Stone+Pendant&amp;qid=1695348319&amp;sr=8-6")</f>
        <v/>
      </c>
      <c r="F7" t="inlineStr">
        <is>
          <t>B096MW95T4</t>
        </is>
      </c>
      <c r="G7">
        <f>_xlfn.IMAGE("https://yourcosmicconnections.com/cdn/shop/products/97626_1080x.jpg?v=1585075064")</f>
        <v/>
      </c>
      <c r="H7">
        <f>_xlfn.IMAGE("https://m.media-amazon.com/images/I/61B4rTch6rL._AC_UL320_.jpg")</f>
        <v/>
      </c>
      <c r="K7" t="inlineStr">
        <is>
          <t>10.98</t>
        </is>
      </c>
      <c r="L7" t="n">
        <v>125</v>
      </c>
      <c r="M7" s="2" t="inlineStr">
        <is>
          <t>1038.43%</t>
        </is>
      </c>
      <c r="N7" t="n">
        <v>5</v>
      </c>
      <c r="O7" t="n">
        <v>1</v>
      </c>
      <c r="Q7" t="inlineStr">
        <is>
          <t>InStock</t>
        </is>
      </c>
      <c r="R7" t="inlineStr">
        <is>
          <t>undefined</t>
        </is>
      </c>
      <c r="S7" t="inlineStr">
        <is>
          <t>3779604185136</t>
        </is>
      </c>
    </row>
    <row r="8" ht="75" customHeight="1">
      <c r="A8" s="1">
        <f>HYPERLINK("https://yourcosmicconnections.com/products/glass-votive-holder", "https://yourcosmicconnections.com/products/glass-votive-holder")</f>
        <v/>
      </c>
      <c r="B8" s="1">
        <f>HYPERLINK("https://yourcosmicconnections.com/products/glass-votive-holder", "https://yourcosmicconnections.com/products/glass-votive-holder")</f>
        <v/>
      </c>
      <c r="C8" t="inlineStr">
        <is>
          <t>Glass Votive Holder</t>
        </is>
      </c>
      <c r="D8" t="inlineStr">
        <is>
          <t>Tealight Glass Votive Candle Holders Bulk Set of 36 - Clear Candle Holder for Festival Decor/Wedding Propose Parties Holiday and Home Decor</t>
        </is>
      </c>
      <c r="E8" s="1">
        <f>HYPERLINK("https://www.amazon.com/Letine-Clear-Tealight-Candle-Holder/dp/B08SM6RLSM/ref=sr_1_2?keywords=Glass+Votive+Holder&amp;qid=1695348307&amp;sr=8-2", "https://www.amazon.com/Letine-Clear-Tealight-Candle-Holder/dp/B08SM6RLSM/ref=sr_1_2?keywords=Glass+Votive+Holder&amp;qid=1695348307&amp;sr=8-2")</f>
        <v/>
      </c>
      <c r="F8" t="inlineStr">
        <is>
          <t>B08SM6RLSM</t>
        </is>
      </c>
      <c r="G8">
        <f>_xlfn.IMAGE("https://yourcosmicconnections.com/cdn/shop/products/IMG_20200321_161611_1080x.jpg?v=1585121325")</f>
        <v/>
      </c>
      <c r="H8">
        <f>_xlfn.IMAGE("https://m.media-amazon.com/images/I/71CoJr8w-lL._AC_UL320_.jpg")</f>
        <v/>
      </c>
      <c r="K8" t="inlineStr">
        <is>
          <t>2.69</t>
        </is>
      </c>
      <c r="L8" t="n">
        <v>29.99</v>
      </c>
      <c r="M8" s="2" t="inlineStr">
        <is>
          <t>1014.87%</t>
        </is>
      </c>
      <c r="N8" t="n">
        <v>4.7</v>
      </c>
      <c r="O8" t="n">
        <v>1051</v>
      </c>
      <c r="Q8" t="inlineStr">
        <is>
          <t>InStock</t>
        </is>
      </c>
      <c r="R8" t="inlineStr">
        <is>
          <t>undefined</t>
        </is>
      </c>
      <c r="S8" t="inlineStr">
        <is>
          <t>2320423583792</t>
        </is>
      </c>
    </row>
    <row r="9" ht="75" customHeight="1">
      <c r="A9" s="1">
        <f>HYPERLINK("https://yourcosmicconnections.com/products/glass-votive-holder", "https://yourcosmicconnections.com/products/glass-votive-holder")</f>
        <v/>
      </c>
      <c r="B9" s="1">
        <f>HYPERLINK("https://yourcosmicconnections.com/products/glass-votive-holder", "https://yourcosmicconnections.com/products/glass-votive-holder")</f>
        <v/>
      </c>
      <c r="C9" t="inlineStr">
        <is>
          <t>Glass Votive Holder</t>
        </is>
      </c>
      <c r="D9" t="inlineStr">
        <is>
          <t>24 Pcs Clear Votive Candle Holders, Glass Tealight Candle Holders Bulk for Wedding Centerpiece Table Decor, Tea Light Candle Holders for Dinner Table,Birthday Party,Christmas</t>
        </is>
      </c>
      <c r="E9" s="1">
        <f>HYPERLINK("https://www.amazon.com/Holders-Tealight-Centerpiece-Birthday-Christmas/dp/B0C7KMT6TP/ref=sr_1_6?keywords=Glass+Votive+Holder&amp;qid=1695348307&amp;sr=8-6", "https://www.amazon.com/Holders-Tealight-Centerpiece-Birthday-Christmas/dp/B0C7KMT6TP/ref=sr_1_6?keywords=Glass+Votive+Holder&amp;qid=1695348307&amp;sr=8-6")</f>
        <v/>
      </c>
      <c r="F9" t="inlineStr">
        <is>
          <t>B0C7KMT6TP</t>
        </is>
      </c>
      <c r="G9">
        <f>_xlfn.IMAGE("https://yourcosmicconnections.com/cdn/shop/products/IMG_20200321_161611_1080x.jpg?v=1585121325")</f>
        <v/>
      </c>
      <c r="H9">
        <f>_xlfn.IMAGE("https://m.media-amazon.com/images/I/912J7HWtszL._AC_UL320_.jpg")</f>
        <v/>
      </c>
      <c r="K9" t="inlineStr">
        <is>
          <t>2.69</t>
        </is>
      </c>
      <c r="L9" t="n">
        <v>29.99</v>
      </c>
      <c r="M9" s="2" t="inlineStr">
        <is>
          <t>1014.87%</t>
        </is>
      </c>
      <c r="N9" t="n">
        <v>4.1</v>
      </c>
      <c r="O9" t="n">
        <v>22</v>
      </c>
      <c r="Q9" t="inlineStr">
        <is>
          <t>InStock</t>
        </is>
      </c>
      <c r="R9" t="inlineStr">
        <is>
          <t>undefined</t>
        </is>
      </c>
      <c r="S9" t="inlineStr">
        <is>
          <t>2320423583792</t>
        </is>
      </c>
    </row>
    <row r="10" ht="75" customHeight="1">
      <c r="A10" s="1">
        <f>HYPERLINK("https://yourcosmicconnections.com/products/chakra-votive-candle", "https://yourcosmicconnections.com/products/chakra-votive-candle")</f>
        <v/>
      </c>
      <c r="B10" s="1">
        <f>HYPERLINK("https://yourcosmicconnections.com/products/chakra-votive-candle", "https://yourcosmicconnections.com/products/chakra-votive-candle")</f>
        <v/>
      </c>
      <c r="C10" t="inlineStr">
        <is>
          <t>Chakra Votive Candle</t>
        </is>
      </c>
      <c r="D10" t="inlineStr">
        <is>
          <t>Aloha Bay Chakra Votive Candle, Happiness</t>
        </is>
      </c>
      <c r="E10" s="1">
        <f>HYPERLINK("https://www.amazon.com/Aloha-Bay-Chakra-Votive-Happiness/dp/B00CQ7YGBE/ref=sr_1_7?keywords=Chakra+Votive+Candle&amp;qid=1695348307&amp;sr=8-7", "https://www.amazon.com/Aloha-Bay-Chakra-Votive-Happiness/dp/B00CQ7YGBE/ref=sr_1_7?keywords=Chakra+Votive+Candle&amp;qid=1695348307&amp;sr=8-7")</f>
        <v/>
      </c>
      <c r="F10" t="inlineStr">
        <is>
          <t>B00CQ7YGBE</t>
        </is>
      </c>
      <c r="G10">
        <f>_xlfn.IMAGE("https://yourcosmicconnections.com/cdn/shop/products/81552_540x540_9fe8c3c3-5442-4eac-9480-385ab0555f7b_1080x.jpg?v=1585346930")</f>
        <v/>
      </c>
      <c r="H10">
        <f>_xlfn.IMAGE("https://m.media-amazon.com/images/I/51OVhyM013L._AC_UL320_.jpg")</f>
        <v/>
      </c>
      <c r="K10" t="inlineStr">
        <is>
          <t>2.49</t>
        </is>
      </c>
      <c r="L10" t="n">
        <v>24</v>
      </c>
      <c r="M10" s="2" t="inlineStr">
        <is>
          <t>863.86%</t>
        </is>
      </c>
      <c r="N10" t="n">
        <v>4</v>
      </c>
      <c r="O10" t="n">
        <v>30</v>
      </c>
      <c r="Q10" t="inlineStr">
        <is>
          <t>InStock</t>
        </is>
      </c>
      <c r="R10" t="inlineStr">
        <is>
          <t>undefined</t>
        </is>
      </c>
      <c r="S10" t="inlineStr">
        <is>
          <t>2309733089328</t>
        </is>
      </c>
    </row>
    <row r="11" ht="75" customHeight="1">
      <c r="A11" s="1">
        <f>HYPERLINK("https://yourcosmicconnections.com/products/chakra-votive-candle", "https://yourcosmicconnections.com/products/chakra-votive-candle")</f>
        <v/>
      </c>
      <c r="B11" s="1">
        <f>HYPERLINK("https://yourcosmicconnections.com/products/chakra-votive-candle", "https://yourcosmicconnections.com/products/chakra-votive-candle")</f>
        <v/>
      </c>
      <c r="C11" t="inlineStr">
        <is>
          <t>Chakra Votive Candle</t>
        </is>
      </c>
      <c r="D11" t="inlineStr">
        <is>
          <t>Aloha Bay Chakra Votive Candle, Love</t>
        </is>
      </c>
      <c r="E11" s="1">
        <f>HYPERLINK("https://www.amazon.com/Aloha-Bay-Chakra-Votive-Candle/dp/B00367RFEI/ref=sr_1_5?keywords=Chakra+Votive+Candle&amp;qid=1695348307&amp;sr=8-5", "https://www.amazon.com/Aloha-Bay-Chakra-Votive-Candle/dp/B00367RFEI/ref=sr_1_5?keywords=Chakra+Votive+Candle&amp;qid=1695348307&amp;sr=8-5")</f>
        <v/>
      </c>
      <c r="F11" t="inlineStr">
        <is>
          <t>B00367RFEI</t>
        </is>
      </c>
      <c r="G11">
        <f>_xlfn.IMAGE("https://yourcosmicconnections.com/cdn/shop/products/81552_540x540_9fe8c3c3-5442-4eac-9480-385ab0555f7b_1080x.jpg?v=1585346930")</f>
        <v/>
      </c>
      <c r="H11">
        <f>_xlfn.IMAGE("https://m.media-amazon.com/images/I/717tY+Jk34L._AC_UL320_.jpg")</f>
        <v/>
      </c>
      <c r="K11" t="inlineStr">
        <is>
          <t>2.49</t>
        </is>
      </c>
      <c r="L11" t="n">
        <v>24</v>
      </c>
      <c r="M11" s="2" t="inlineStr">
        <is>
          <t>863.86%</t>
        </is>
      </c>
      <c r="N11" t="n">
        <v>4.1</v>
      </c>
      <c r="O11" t="n">
        <v>23</v>
      </c>
      <c r="Q11" t="inlineStr">
        <is>
          <t>InStock</t>
        </is>
      </c>
      <c r="R11" t="inlineStr">
        <is>
          <t>undefined</t>
        </is>
      </c>
      <c r="S11" t="inlineStr">
        <is>
          <t>2309733089328</t>
        </is>
      </c>
    </row>
    <row r="12" ht="75" customHeight="1">
      <c r="A12" s="1">
        <f>HYPERLINK("https://yourcosmicconnections.com/products/chakra-votive-candle", "https://yourcosmicconnections.com/products/chakra-votive-candle")</f>
        <v/>
      </c>
      <c r="B12" s="1">
        <f>HYPERLINK("https://yourcosmicconnections.com/products/chakra-votive-candle", "https://yourcosmicconnections.com/products/chakra-votive-candle")</f>
        <v/>
      </c>
      <c r="C12" t="inlineStr">
        <is>
          <t>Chakra Votive Candle</t>
        </is>
      </c>
      <c r="D12" t="inlineStr">
        <is>
          <t>Aloha Bay Chakra Votive Candle, Money</t>
        </is>
      </c>
      <c r="E12" s="1">
        <f>HYPERLINK("https://www.amazon.com/Aloha-Bay-Chakra-Votive-Candle/dp/B00B7QSC60/ref=sr_1_4?keywords=Chakra+Votive+Candle&amp;qid=1695348307&amp;sr=8-4", "https://www.amazon.com/Aloha-Bay-Chakra-Votive-Candle/dp/B00B7QSC60/ref=sr_1_4?keywords=Chakra+Votive+Candle&amp;qid=1695348307&amp;sr=8-4")</f>
        <v/>
      </c>
      <c r="F12" t="inlineStr">
        <is>
          <t>B00B7QSC60</t>
        </is>
      </c>
      <c r="G12">
        <f>_xlfn.IMAGE("https://yourcosmicconnections.com/cdn/shop/products/81552_540x540_9fe8c3c3-5442-4eac-9480-385ab0555f7b_1080x.jpg?v=1585346930")</f>
        <v/>
      </c>
      <c r="H12">
        <f>_xlfn.IMAGE("https://m.media-amazon.com/images/I/815rgIMLi5L._AC_UL320_.jpg")</f>
        <v/>
      </c>
      <c r="K12" t="inlineStr">
        <is>
          <t>2.49</t>
        </is>
      </c>
      <c r="L12" t="n">
        <v>24</v>
      </c>
      <c r="M12" s="2" t="inlineStr">
        <is>
          <t>863.86%</t>
        </is>
      </c>
      <c r="N12" t="n">
        <v>4.8</v>
      </c>
      <c r="O12" t="n">
        <v>40</v>
      </c>
      <c r="Q12" t="inlineStr">
        <is>
          <t>InStock</t>
        </is>
      </c>
      <c r="R12" t="inlineStr">
        <is>
          <t>undefined</t>
        </is>
      </c>
      <c r="S12" t="inlineStr">
        <is>
          <t>2309733089328</t>
        </is>
      </c>
    </row>
    <row r="13" ht="75" customHeight="1">
      <c r="A13" s="1">
        <f>HYPERLINK("https://yourcosmicconnections.com/products/chakra-votive-candle", "https://yourcosmicconnections.com/products/chakra-votive-candle")</f>
        <v/>
      </c>
      <c r="B13" s="1">
        <f>HYPERLINK("https://yourcosmicconnections.com/products/chakra-votive-candle", "https://yourcosmicconnections.com/products/chakra-votive-candle")</f>
        <v/>
      </c>
      <c r="C13" t="inlineStr">
        <is>
          <t>Chakra Votive Candle</t>
        </is>
      </c>
      <c r="D13" t="inlineStr">
        <is>
          <t>Aloha Bay Chakra Votive Candle, Positive Energy</t>
        </is>
      </c>
      <c r="E13" s="1">
        <f>HYPERLINK("https://www.amazon.com/Aloha-Bay-Chakra-Votive-Positive/dp/B00JPSBB42/ref=sr_1_8?keywords=Chakra+Votive+Candle&amp;qid=1695348307&amp;sr=8-8", "https://www.amazon.com/Aloha-Bay-Chakra-Votive-Positive/dp/B00JPSBB42/ref=sr_1_8?keywords=Chakra+Votive+Candle&amp;qid=1695348307&amp;sr=8-8")</f>
        <v/>
      </c>
      <c r="F13" t="inlineStr">
        <is>
          <t>B00JPSBB42</t>
        </is>
      </c>
      <c r="G13">
        <f>_xlfn.IMAGE("https://yourcosmicconnections.com/cdn/shop/products/81552_540x540_9fe8c3c3-5442-4eac-9480-385ab0555f7b_1080x.jpg?v=1585346930")</f>
        <v/>
      </c>
      <c r="H13">
        <f>_xlfn.IMAGE("https://m.media-amazon.com/images/I/81isRIh8oqL._AC_UL320_.jpg")</f>
        <v/>
      </c>
      <c r="K13" t="inlineStr">
        <is>
          <t>2.49</t>
        </is>
      </c>
      <c r="L13" t="n">
        <v>24</v>
      </c>
      <c r="M13" s="2" t="inlineStr">
        <is>
          <t>863.86%</t>
        </is>
      </c>
      <c r="N13" t="n">
        <v>4</v>
      </c>
      <c r="O13" t="n">
        <v>34</v>
      </c>
      <c r="Q13" t="inlineStr">
        <is>
          <t>InStock</t>
        </is>
      </c>
      <c r="R13" t="inlineStr">
        <is>
          <t>undefined</t>
        </is>
      </c>
      <c r="S13" t="inlineStr">
        <is>
          <t>2309733089328</t>
        </is>
      </c>
    </row>
    <row r="14" ht="75" customHeight="1">
      <c r="A14" s="1">
        <f>HYPERLINK("https://yourcosmicconnections.com/products/cosmic-mugwort", "https://yourcosmicconnections.com/products/cosmic-mugwort")</f>
        <v/>
      </c>
      <c r="B14" s="1">
        <f>HYPERLINK("https://yourcosmicconnections.com/products/cosmic-mugwort", "https://yourcosmicconnections.com/products/cosmic-mugwort")</f>
        <v/>
      </c>
      <c r="C14" t="inlineStr">
        <is>
          <t>Mugwort</t>
        </is>
      </c>
      <c r="D14" t="inlineStr">
        <is>
          <t>[I'm From] Mugwort Essence 5.4 Fl Oz | 100% Vegan Mugwort Extract - Soothe Sensitive and Irritated Skin, Redness Relief, Refreshing, Hydrating toner | All Skin Types, PETA approved</t>
        </is>
      </c>
      <c r="E14" s="1">
        <f>HYPERLINK("https://www.amazon.com/IM-From-Im-Mugwort-Essence/dp/B07FP453RC/ref=sr_1_7?keywords=Mugwort&amp;qid=1695348319&amp;sr=8-7", "https://www.amazon.com/IM-From-Im-Mugwort-Essence/dp/B07FP453RC/ref=sr_1_7?keywords=Mugwort&amp;qid=1695348319&amp;sr=8-7")</f>
        <v/>
      </c>
      <c r="F14" t="inlineStr">
        <is>
          <t>B07FP453RC</t>
        </is>
      </c>
      <c r="G14">
        <f>_xlfn.IMAGE("https://yourcosmicconnections.com/cdn/shop/products/image_b13ec17a-c5a3-4086-b4b0-ccbdd05edba0_1080x.jpg?v=1626122654")</f>
        <v/>
      </c>
      <c r="H14">
        <f>_xlfn.IMAGE("https://m.media-amazon.com/images/I/51FA+qusK4L._AC_UL320_.jpg")</f>
        <v/>
      </c>
      <c r="K14" t="inlineStr">
        <is>
          <t>3.0</t>
        </is>
      </c>
      <c r="L14" t="n">
        <v>28.57</v>
      </c>
      <c r="M14" s="2" t="inlineStr">
        <is>
          <t>852.33%</t>
        </is>
      </c>
      <c r="N14" t="n">
        <v>4.6</v>
      </c>
      <c r="O14" t="n">
        <v>996</v>
      </c>
      <c r="Q14" t="inlineStr">
        <is>
          <t>InStock</t>
        </is>
      </c>
      <c r="R14" t="inlineStr">
        <is>
          <t>undefined</t>
        </is>
      </c>
      <c r="S14" t="inlineStr">
        <is>
          <t>4460714655814</t>
        </is>
      </c>
    </row>
    <row r="15" ht="75" customHeight="1">
      <c r="A15" s="1">
        <f>HYPERLINK("https://yourcosmicconnections.com/products/glass-votive-holder", "https://yourcosmicconnections.com/products/glass-votive-holder")</f>
        <v/>
      </c>
      <c r="B15" s="1">
        <f>HYPERLINK("https://yourcosmicconnections.com/products/glass-votive-holder", "https://yourcosmicconnections.com/products/glass-votive-holder")</f>
        <v/>
      </c>
      <c r="C15" t="inlineStr">
        <is>
          <t>Glass Votive Holder</t>
        </is>
      </c>
      <c r="D15" t="inlineStr">
        <is>
          <t>24Pcs Clear Votive Candle Holders- Clear Tea Lights Candle Holder, Glass Candle Holders Bulk for Wedding Centerpieces, Party Decor &amp; Table Centerpiece</t>
        </is>
      </c>
      <c r="E15" s="1">
        <f>HYPERLINK("https://www.amazon.com/DARJEN-Holders-Holders-Centerpieces-Centerpiece/dp/B0CBTS1VWR/ref=sr_1_9?keywords=Glass+Votive+Holder&amp;qid=1695348307&amp;sr=8-9", "https://www.amazon.com/DARJEN-Holders-Holders-Centerpieces-Centerpiece/dp/B0CBTS1VWR/ref=sr_1_9?keywords=Glass+Votive+Holder&amp;qid=1695348307&amp;sr=8-9")</f>
        <v/>
      </c>
      <c r="F15" t="inlineStr">
        <is>
          <t>B0CBTS1VWR</t>
        </is>
      </c>
      <c r="G15">
        <f>_xlfn.IMAGE("https://yourcosmicconnections.com/cdn/shop/products/IMG_20200321_161611_1080x.jpg?v=1585121325")</f>
        <v/>
      </c>
      <c r="H15">
        <f>_xlfn.IMAGE("https://m.media-amazon.com/images/I/81bO1zCVNHL._AC_UL320_.jpg")</f>
        <v/>
      </c>
      <c r="K15" t="inlineStr">
        <is>
          <t>2.69</t>
        </is>
      </c>
      <c r="L15" t="n">
        <v>24.99</v>
      </c>
      <c r="M15" s="2" t="inlineStr">
        <is>
          <t>829.00%</t>
        </is>
      </c>
      <c r="N15" t="n">
        <v>4.8</v>
      </c>
      <c r="O15" t="n">
        <v>1570</v>
      </c>
      <c r="Q15" t="inlineStr">
        <is>
          <t>InStock</t>
        </is>
      </c>
      <c r="R15" t="inlineStr">
        <is>
          <t>undefined</t>
        </is>
      </c>
      <c r="S15" t="inlineStr">
        <is>
          <t>2320423583792</t>
        </is>
      </c>
    </row>
    <row r="16" ht="75" customHeight="1">
      <c r="A16" s="1">
        <f>HYPERLINK("https://yourcosmicconnections.com/products/empty-stone-cage", "https://yourcosmicconnections.com/products/empty-stone-cage")</f>
        <v/>
      </c>
      <c r="B16" s="1">
        <f>HYPERLINK("https://yourcosmicconnections.com/products/empty-stone-cage", "https://yourcosmicconnections.com/products/empty-stone-cage")</f>
        <v/>
      </c>
      <c r="C16" t="inlineStr">
        <is>
          <t>Empty Wire Stone Cage</t>
        </is>
      </c>
      <c r="D16" t="inlineStr">
        <is>
          <t>200Pcs Iron Crystal Stone Holder Charms Gold Large Hole Spiral Bead Cage Charms Bulk Empty Wire Wrap Charms for Healing Stone Crafts DIY Necklace Jewelry Making Supplies</t>
        </is>
      </c>
      <c r="E16" s="1">
        <f>HYPERLINK("https://www.amazon.com/Crystal-Healing-Necklace-Jewelry-Supplies/dp/B0BBV24P9T/ref=sr_1_2?keywords=Empty+Wire+Stone+Cage&amp;qid=1695348307&amp;sr=8-2", "https://www.amazon.com/Crystal-Healing-Necklace-Jewelry-Supplies/dp/B0BBV24P9T/ref=sr_1_2?keywords=Empty+Wire+Stone+Cage&amp;qid=1695348307&amp;sr=8-2")</f>
        <v/>
      </c>
      <c r="F16" t="inlineStr">
        <is>
          <t>B0BBV24P9T</t>
        </is>
      </c>
      <c r="G16">
        <f>_xlfn.IMAGE("https://yourcosmicconnections.com/cdn/shop/products/98993_1080x.jpg?v=1585282147")</f>
        <v/>
      </c>
      <c r="H16">
        <f>_xlfn.IMAGE("https://m.media-amazon.com/images/I/71vMWGfsC2L._AC_UL320_.jpg")</f>
        <v/>
      </c>
      <c r="K16" t="inlineStr">
        <is>
          <t>2.49</t>
        </is>
      </c>
      <c r="L16" t="n">
        <v>22.98</v>
      </c>
      <c r="M16" s="2" t="inlineStr">
        <is>
          <t>822.89%</t>
        </is>
      </c>
      <c r="N16" t="n">
        <v>5</v>
      </c>
      <c r="O16" t="n">
        <v>2</v>
      </c>
      <c r="Q16" t="inlineStr">
        <is>
          <t>InStock</t>
        </is>
      </c>
      <c r="R16" t="inlineStr">
        <is>
          <t>undefined</t>
        </is>
      </c>
      <c r="S16" t="inlineStr">
        <is>
          <t>3799907139632</t>
        </is>
      </c>
    </row>
    <row r="17" ht="75" customHeight="1">
      <c r="A17" s="1">
        <f>HYPERLINK("https://yourcosmicconnections.com/products/chakra-votive-candle", "https://yourcosmicconnections.com/products/chakra-votive-candle")</f>
        <v/>
      </c>
      <c r="B17" s="1">
        <f>HYPERLINK("https://yourcosmicconnections.com/products/chakra-votive-candle", "https://yourcosmicconnections.com/products/chakra-votive-candle")</f>
        <v/>
      </c>
      <c r="C17" t="inlineStr">
        <is>
          <t>Chakra Votive Candle</t>
        </is>
      </c>
      <c r="D17" t="inlineStr">
        <is>
          <t>CircuitOffice Chakra Votive Candle (Set of 7)</t>
        </is>
      </c>
      <c r="E17" s="1">
        <f>HYPERLINK("https://www.amazon.com/Chakra-Votive-Candle-Set-7/dp/B00CA6Z584/ref=sr_1_10?keywords=Chakra+Votive+Candle&amp;qid=1695348307&amp;sr=8-10", "https://www.amazon.com/Chakra-Votive-Candle-Set-7/dp/B00CA6Z584/ref=sr_1_10?keywords=Chakra+Votive+Candle&amp;qid=1695348307&amp;sr=8-10")</f>
        <v/>
      </c>
      <c r="F17" t="inlineStr">
        <is>
          <t>B00CA6Z584</t>
        </is>
      </c>
      <c r="G17">
        <f>_xlfn.IMAGE("https://yourcosmicconnections.com/cdn/shop/products/81552_540x540_9fe8c3c3-5442-4eac-9480-385ab0555f7b_1080x.jpg?v=1585346930")</f>
        <v/>
      </c>
      <c r="H17">
        <f>_xlfn.IMAGE("https://m.media-amazon.com/images/I/61byM3nQXGL._AC_UL320_.jpg")</f>
        <v/>
      </c>
      <c r="K17" t="inlineStr">
        <is>
          <t>2.49</t>
        </is>
      </c>
      <c r="L17" t="n">
        <v>21.88</v>
      </c>
      <c r="M17" s="2" t="inlineStr">
        <is>
          <t>778.71%</t>
        </is>
      </c>
      <c r="N17" t="n">
        <v>4.5</v>
      </c>
      <c r="O17" t="n">
        <v>87</v>
      </c>
      <c r="Q17" t="inlineStr">
        <is>
          <t>InStock</t>
        </is>
      </c>
      <c r="R17" t="inlineStr">
        <is>
          <t>undefined</t>
        </is>
      </c>
      <c r="S17" t="inlineStr">
        <is>
          <t>2309733089328</t>
        </is>
      </c>
    </row>
    <row r="18" ht="75" customHeight="1">
      <c r="A18" s="1">
        <f>HYPERLINK("https://yourcosmicconnections.com/products/cosmic-rose-petals", "https://yourcosmicconnections.com/products/cosmic-rose-petals")</f>
        <v/>
      </c>
      <c r="B18" s="1">
        <f>HYPERLINK("https://yourcosmicconnections.com/products/cosmic-rose-petals", "https://yourcosmicconnections.com/products/cosmic-rose-petals")</f>
        <v/>
      </c>
      <c r="C18" t="inlineStr">
        <is>
          <t>Rose Petals</t>
        </is>
      </c>
      <c r="D18" t="inlineStr">
        <is>
          <t>Dried Rose Petals and Rose Buds - Red - 1 Pound Edible Flowers - Use in Tea, Baking, Making Rose Water, Crafting, Wedding Confetti - Included Sample Bottle of Rose Absolute Essential Oil - by bMAKER</t>
        </is>
      </c>
      <c r="E18" s="1" t="n"/>
      <c r="F18" t="inlineStr">
        <is>
          <t>B01F82OGHC</t>
        </is>
      </c>
      <c r="G18">
        <f>_xlfn.IMAGE("https://yourcosmicconnections.com/cdn/shop/products/image_a764442e-16d2-4833-8f9f-2c1e61ca10b6_1080x.jpg?v=1626122840")</f>
        <v/>
      </c>
      <c r="H18">
        <f>_xlfn.IMAGE("https://m.media-amazon.com/images/I/81QkK+lp6xL._AC_UL320_.jpg")</f>
        <v/>
      </c>
      <c r="K18" t="inlineStr">
        <is>
          <t>3.0</t>
        </is>
      </c>
      <c r="L18" t="n">
        <v>24.98</v>
      </c>
      <c r="M18" s="2" t="inlineStr">
        <is>
          <t>732.67%</t>
        </is>
      </c>
      <c r="N18" t="n">
        <v>4.7</v>
      </c>
      <c r="O18" t="n">
        <v>2871</v>
      </c>
      <c r="Q18" t="inlineStr">
        <is>
          <t>InStock</t>
        </is>
      </c>
      <c r="R18" t="inlineStr">
        <is>
          <t>undefined</t>
        </is>
      </c>
      <c r="S18" t="inlineStr">
        <is>
          <t>4460714786886</t>
        </is>
      </c>
    </row>
    <row r="19" ht="75" customHeight="1">
      <c r="A19" s="1">
        <f>HYPERLINK("https://yourcosmicconnections.com/products/cosmic-lavender", "https://yourcosmicconnections.com/products/cosmic-lavender")</f>
        <v/>
      </c>
      <c r="B19" s="1">
        <f>HYPERLINK("https://yourcosmicconnections.com/products/cosmic-lavender", "https://yourcosmicconnections.com/products/cosmic-lavender")</f>
        <v/>
      </c>
      <c r="C19" t="inlineStr">
        <is>
          <t>Lavender</t>
        </is>
      </c>
      <c r="D19" t="inlineStr">
        <is>
          <t>Starwest Botanicals Organic Dried Lavender Flowers Extra Grade, 1 Pound</t>
        </is>
      </c>
      <c r="E19" s="1">
        <f>HYPERLINK("https://www.amazon.com/Starwest-Botanicals-Organic-Lavender-Flowers/dp/B003AYEHIO/ref=sr_1_10?keywords=Lavender&amp;qid=1695348320&amp;sr=8-10", "https://www.amazon.com/Starwest-Botanicals-Organic-Lavender-Flowers/dp/B003AYEHIO/ref=sr_1_10?keywords=Lavender&amp;qid=1695348320&amp;sr=8-10")</f>
        <v/>
      </c>
      <c r="F19" t="inlineStr">
        <is>
          <t>B003AYEHIO</t>
        </is>
      </c>
      <c r="G19">
        <f>_xlfn.IMAGE("https://yourcosmicconnections.com/cdn/shop/products/image_709a9b79-c791-454b-9d73-dd4e3a1f3325_1080x.jpg?v=1626121482")</f>
        <v/>
      </c>
      <c r="H19">
        <f>_xlfn.IMAGE("https://m.media-amazon.com/images/I/81mxhtJTkDS._AC_UL320_.jpg")</f>
        <v/>
      </c>
      <c r="K19" t="inlineStr">
        <is>
          <t>3.0</t>
        </is>
      </c>
      <c r="L19" t="n">
        <v>24.53</v>
      </c>
      <c r="M19" s="2" t="inlineStr">
        <is>
          <t>717.67%</t>
        </is>
      </c>
      <c r="N19" t="n">
        <v>4.7</v>
      </c>
      <c r="O19" t="n">
        <v>1862</v>
      </c>
      <c r="Q19" t="inlineStr">
        <is>
          <t>InStock</t>
        </is>
      </c>
      <c r="R19" t="inlineStr">
        <is>
          <t>undefined</t>
        </is>
      </c>
      <c r="S19" t="inlineStr">
        <is>
          <t>4460714557510</t>
        </is>
      </c>
    </row>
    <row r="20" ht="75" customHeight="1">
      <c r="A20" s="1">
        <f>HYPERLINK("https://yourcosmicconnections.com/products/cosmic-mugwort", "https://yourcosmicconnections.com/products/cosmic-mugwort")</f>
        <v/>
      </c>
      <c r="B20" s="1">
        <f>HYPERLINK("https://yourcosmicconnections.com/products/cosmic-mugwort", "https://yourcosmicconnections.com/products/cosmic-mugwort")</f>
        <v/>
      </c>
      <c r="C20" t="inlineStr">
        <is>
          <t>Mugwort</t>
        </is>
      </c>
      <c r="D20" t="inlineStr">
        <is>
          <t>Starwest Botanicals Organic Mugwort Herb C/S, 1 Pound</t>
        </is>
      </c>
      <c r="E20" s="1">
        <f>HYPERLINK("https://www.amazon.com/Starwest-Botanicals-Organic-Mugwort-Pound/dp/B00YWCWTPG/ref=sr_1_8?keywords=Mugwort&amp;qid=1695348319&amp;sr=8-8", "https://www.amazon.com/Starwest-Botanicals-Organic-Mugwort-Pound/dp/B00YWCWTPG/ref=sr_1_8?keywords=Mugwort&amp;qid=1695348319&amp;sr=8-8")</f>
        <v/>
      </c>
      <c r="F20" t="inlineStr">
        <is>
          <t>B00YWCWTPG</t>
        </is>
      </c>
      <c r="G20">
        <f>_xlfn.IMAGE("https://yourcosmicconnections.com/cdn/shop/products/image_b13ec17a-c5a3-4086-b4b0-ccbdd05edba0_1080x.jpg?v=1626122654")</f>
        <v/>
      </c>
      <c r="H20">
        <f>_xlfn.IMAGE("https://m.media-amazon.com/images/I/31iP1QokEOL._AC_UL320_.jpg")</f>
        <v/>
      </c>
      <c r="K20" t="inlineStr">
        <is>
          <t>3.0</t>
        </is>
      </c>
      <c r="L20" t="n">
        <v>24.18</v>
      </c>
      <c r="M20" s="2" t="inlineStr">
        <is>
          <t>706.00%</t>
        </is>
      </c>
      <c r="N20" t="n">
        <v>4.6</v>
      </c>
      <c r="O20" t="n">
        <v>598</v>
      </c>
      <c r="Q20" t="inlineStr">
        <is>
          <t>InStock</t>
        </is>
      </c>
      <c r="R20" t="inlineStr">
        <is>
          <t>undefined</t>
        </is>
      </c>
      <c r="S20" t="inlineStr">
        <is>
          <t>4460714655814</t>
        </is>
      </c>
    </row>
    <row r="21" ht="75" customHeight="1">
      <c r="A21" s="1">
        <f>HYPERLINK("https://yourcosmicconnections.com/products/cotton-cord-18-inch-with-clasp", "https://yourcosmicconnections.com/products/cotton-cord-18-inch-with-clasp")</f>
        <v/>
      </c>
      <c r="B21" s="1">
        <f>HYPERLINK("https://yourcosmicconnections.com/products/cotton-cord-18-inch-with-clasp", "https://yourcosmicconnections.com/products/cotton-cord-18-inch-with-clasp")</f>
        <v/>
      </c>
      <c r="C21" t="inlineStr">
        <is>
          <t>Cotton Cord 18 inch with clasp</t>
        </is>
      </c>
      <c r="D21" t="inlineStr">
        <is>
          <t>50 Pieces of Waxed Necklace Cord with Clasp and 15 Pieces of Snake Chain Charms Link Necklace with Clasp, findTop Waxed Necklace Cord (1.5mm, 20 Inches), Snake Chain Necklace (1mm, 18 Inches)</t>
        </is>
      </c>
      <c r="E21" s="1">
        <f>HYPERLINK("https://www.amazon.com/Pieces-Necklace-Charms-findTop-Inches/dp/B07TVBZFKY/ref=sr_1_4?keywords=Cotton+Cord+18+inch+with+clasp&amp;qid=1695348311&amp;sr=8-4", "https://www.amazon.com/Pieces-Necklace-Charms-findTop-Inches/dp/B07TVBZFKY/ref=sr_1_4?keywords=Cotton+Cord+18+inch+with+clasp&amp;qid=1695348311&amp;sr=8-4")</f>
        <v/>
      </c>
      <c r="F21" t="inlineStr">
        <is>
          <t>B07TVBZFKY</t>
        </is>
      </c>
      <c r="G21">
        <f>_xlfn.IMAGE("https://yourcosmicconnections.com/cdn/shop/products/99258_1080x.jpg?v=1589243114")</f>
        <v/>
      </c>
      <c r="H21">
        <f>_xlfn.IMAGE("https://m.media-amazon.com/images/I/71vTuqYGldL._AC_UL320_.jpg")</f>
        <v/>
      </c>
      <c r="K21" t="inlineStr">
        <is>
          <t>2.0</t>
        </is>
      </c>
      <c r="L21" t="n">
        <v>15.99</v>
      </c>
      <c r="M21" s="2" t="inlineStr">
        <is>
          <t>699.50%</t>
        </is>
      </c>
      <c r="N21" t="n">
        <v>4.3</v>
      </c>
      <c r="O21" t="n">
        <v>119</v>
      </c>
      <c r="Q21" t="inlineStr">
        <is>
          <t>InStock</t>
        </is>
      </c>
      <c r="R21" t="inlineStr">
        <is>
          <t>undefined</t>
        </is>
      </c>
      <c r="S21" t="inlineStr">
        <is>
          <t>4426897489990</t>
        </is>
      </c>
    </row>
    <row r="22" ht="75" customHeight="1">
      <c r="A22" s="1">
        <f>HYPERLINK("https://yourcosmicconnections.com/products/glass-votive-holder", "https://yourcosmicconnections.com/products/glass-votive-holder")</f>
        <v/>
      </c>
      <c r="B22" s="1">
        <f>HYPERLINK("https://yourcosmicconnections.com/products/glass-votive-holder", "https://yourcosmicconnections.com/products/glass-votive-holder")</f>
        <v/>
      </c>
      <c r="C22" t="inlineStr">
        <is>
          <t>Glass Votive Holder</t>
        </is>
      </c>
      <c r="D22" t="inlineStr">
        <is>
          <t>12pcs Votive Candle Holders, Clear Glass Candle Holder in Bulk, Tealight Candle Holder for Wedding Decor, Table Centerpiece, Home Decor and Holiday Decor</t>
        </is>
      </c>
      <c r="E22" s="1">
        <f>HYPERLINK("https://www.amazon.com/NITIME-Holders-Tealight-Wedding-Holiday/dp/B09S3MDXY9/ref=sr_1_4?keywords=Glass+Votive+Holder&amp;qid=1695348307&amp;sr=8-4", "https://www.amazon.com/NITIME-Holders-Tealight-Wedding-Holiday/dp/B09S3MDXY9/ref=sr_1_4?keywords=Glass+Votive+Holder&amp;qid=1695348307&amp;sr=8-4")</f>
        <v/>
      </c>
      <c r="F22" t="inlineStr">
        <is>
          <t>B09S3MDXY9</t>
        </is>
      </c>
      <c r="G22">
        <f>_xlfn.IMAGE("https://yourcosmicconnections.com/cdn/shop/products/IMG_20200321_161611_1080x.jpg?v=1585121325")</f>
        <v/>
      </c>
      <c r="H22">
        <f>_xlfn.IMAGE("https://m.media-amazon.com/images/I/81CYIUqtXwL._AC_UL320_.jpg")</f>
        <v/>
      </c>
      <c r="K22" t="inlineStr">
        <is>
          <t>2.69</t>
        </is>
      </c>
      <c r="L22" t="n">
        <v>20.99</v>
      </c>
      <c r="M22" s="2" t="inlineStr">
        <is>
          <t>680.30%</t>
        </is>
      </c>
      <c r="N22" t="n">
        <v>4.7</v>
      </c>
      <c r="O22" t="n">
        <v>306</v>
      </c>
      <c r="Q22" t="inlineStr">
        <is>
          <t>InStock</t>
        </is>
      </c>
      <c r="R22" t="inlineStr">
        <is>
          <t>undefined</t>
        </is>
      </c>
      <c r="S22" t="inlineStr">
        <is>
          <t>2320423583792</t>
        </is>
      </c>
    </row>
    <row r="23" ht="75" customHeight="1">
      <c r="A23" s="1">
        <f>HYPERLINK("https://yourcosmicconnections.com/products/glass-votive-holder", "https://yourcosmicconnections.com/products/glass-votive-holder")</f>
        <v/>
      </c>
      <c r="B23" s="1">
        <f>HYPERLINK("https://yourcosmicconnections.com/products/glass-votive-holder", "https://yourcosmicconnections.com/products/glass-votive-holder")</f>
        <v/>
      </c>
      <c r="C23" t="inlineStr">
        <is>
          <t>Glass Votive Holder</t>
        </is>
      </c>
      <c r="D23" t="inlineStr">
        <is>
          <t>Gold Tealight Candle Holder Set of 12 Mercury Glass Votive Candle Holders for Wedding Table Centerpiece Thanksgiving Christmas Party Decoration Home Decor</t>
        </is>
      </c>
      <c r="E23" s="1">
        <f>HYPERLINK("https://www.amazon.com/FREDOM-Centerpiece-Thanksgiving-Christmas-Decoration/dp/B0BJPJMT46/ref=sr_1_5?keywords=Glass+Votive+Holder&amp;qid=1695348307&amp;sr=8-5", "https://www.amazon.com/FREDOM-Centerpiece-Thanksgiving-Christmas-Decoration/dp/B0BJPJMT46/ref=sr_1_5?keywords=Glass+Votive+Holder&amp;qid=1695348307&amp;sr=8-5")</f>
        <v/>
      </c>
      <c r="F23" t="inlineStr">
        <is>
          <t>B0BJPJMT46</t>
        </is>
      </c>
      <c r="G23">
        <f>_xlfn.IMAGE("https://yourcosmicconnections.com/cdn/shop/products/IMG_20200321_161611_1080x.jpg?v=1585121325")</f>
        <v/>
      </c>
      <c r="H23">
        <f>_xlfn.IMAGE("https://m.media-amazon.com/images/I/81jvb1ZNl-L._AC_UL320_.jpg")</f>
        <v/>
      </c>
      <c r="K23" t="inlineStr">
        <is>
          <t>2.69</t>
        </is>
      </c>
      <c r="L23" t="n">
        <v>19.99</v>
      </c>
      <c r="M23" s="2" t="inlineStr">
        <is>
          <t>643.12%</t>
        </is>
      </c>
      <c r="N23" t="n">
        <v>4.9</v>
      </c>
      <c r="O23" t="n">
        <v>17</v>
      </c>
      <c r="Q23" t="inlineStr">
        <is>
          <t>InStock</t>
        </is>
      </c>
      <c r="R23" t="inlineStr">
        <is>
          <t>undefined</t>
        </is>
      </c>
      <c r="S23" t="inlineStr">
        <is>
          <t>2320423583792</t>
        </is>
      </c>
    </row>
    <row r="24" ht="75" customHeight="1">
      <c r="A24" s="1">
        <f>HYPERLINK("https://yourcosmicconnections.com/products/cosmic-mugwort", "https://yourcosmicconnections.com/products/cosmic-mugwort")</f>
        <v/>
      </c>
      <c r="B24" s="1">
        <f>HYPERLINK("https://yourcosmicconnections.com/products/cosmic-mugwort", "https://yourcosmicconnections.com/products/cosmic-mugwort")</f>
        <v/>
      </c>
      <c r="C24" t="inlineStr">
        <is>
          <t>Mugwort</t>
        </is>
      </c>
      <c r="D24" t="inlineStr">
        <is>
          <t>Organic Mugwort Capsules 450 mg - 90 Capsules - Vegan - By Dream Leaf - Made in USA - Mood, Dreaming, Relaxation, Digestion - Mugwort As Artemisa Annua)</t>
        </is>
      </c>
      <c r="E24" s="1">
        <f>HYPERLINK("https://www.amazon.com/Organic-Mugwort-Capsules-450-Relaxation/dp/B015AMEQUW/ref=sr_1_9?keywords=Mugwort&amp;qid=1695348319&amp;sr=8-9", "https://www.amazon.com/Organic-Mugwort-Capsules-450-Relaxation/dp/B015AMEQUW/ref=sr_1_9?keywords=Mugwort&amp;qid=1695348319&amp;sr=8-9")</f>
        <v/>
      </c>
      <c r="F24" t="inlineStr">
        <is>
          <t>B015AMEQUW</t>
        </is>
      </c>
      <c r="G24">
        <f>_xlfn.IMAGE("https://yourcosmicconnections.com/cdn/shop/products/image_b13ec17a-c5a3-4086-b4b0-ccbdd05edba0_1080x.jpg?v=1626122654")</f>
        <v/>
      </c>
      <c r="H24">
        <f>_xlfn.IMAGE("https://m.media-amazon.com/images/I/71Nn5AkEyKL._AC_UL320_.jpg")</f>
        <v/>
      </c>
      <c r="K24" t="inlineStr">
        <is>
          <t>3.0</t>
        </is>
      </c>
      <c r="L24" t="n">
        <v>21.99</v>
      </c>
      <c r="M24" s="2" t="inlineStr">
        <is>
          <t>633.00%</t>
        </is>
      </c>
      <c r="N24" t="n">
        <v>4.3</v>
      </c>
      <c r="O24" t="n">
        <v>1214</v>
      </c>
      <c r="Q24" t="inlineStr">
        <is>
          <t>InStock</t>
        </is>
      </c>
      <c r="R24" t="inlineStr">
        <is>
          <t>undefined</t>
        </is>
      </c>
      <c r="S24" t="inlineStr">
        <is>
          <t>4460714655814</t>
        </is>
      </c>
    </row>
    <row r="25" ht="75" customHeight="1">
      <c r="A25" s="1">
        <f>HYPERLINK("https://yourcosmicconnections.com/products/empty-stone-cage", "https://yourcosmicconnections.com/products/empty-stone-cage")</f>
        <v/>
      </c>
      <c r="B25" s="1">
        <f>HYPERLINK("https://yourcosmicconnections.com/products/empty-stone-cage", "https://yourcosmicconnections.com/products/empty-stone-cage")</f>
        <v/>
      </c>
      <c r="C25" t="inlineStr">
        <is>
          <t>Empty Wire Stone Cage</t>
        </is>
      </c>
      <c r="D25" t="inlineStr">
        <is>
          <t>66 Pieces Empty Stone Holder Quartz Stone Necklace Cord Fish Netted Cord Adjustable Crystal Holder Spiral Bead Cages Pendants Black Waxed Necklace Cord for Jewelry Making Crafting Finding</t>
        </is>
      </c>
      <c r="E25" s="1">
        <f>HYPERLINK("https://www.amazon.com/Necklace-Adjustable-Crystal-Pendants-Crafting/dp/B09C85Q71B/ref=sr_1_4?keywords=Empty+Wire+Stone+Cage&amp;qid=1695348307&amp;sr=8-4", "https://www.amazon.com/Necklace-Adjustable-Crystal-Pendants-Crafting/dp/B09C85Q71B/ref=sr_1_4?keywords=Empty+Wire+Stone+Cage&amp;qid=1695348307&amp;sr=8-4")</f>
        <v/>
      </c>
      <c r="F25" t="inlineStr">
        <is>
          <t>B09C85Q71B</t>
        </is>
      </c>
      <c r="G25">
        <f>_xlfn.IMAGE("https://yourcosmicconnections.com/cdn/shop/products/98993_1080x.jpg?v=1585282147")</f>
        <v/>
      </c>
      <c r="H25">
        <f>_xlfn.IMAGE("https://m.media-amazon.com/images/I/81bgL7JxE2L._AC_UL320_.jpg")</f>
        <v/>
      </c>
      <c r="K25" t="inlineStr">
        <is>
          <t>2.49</t>
        </is>
      </c>
      <c r="L25" t="n">
        <v>15.99</v>
      </c>
      <c r="M25" s="2" t="inlineStr">
        <is>
          <t>542.17%</t>
        </is>
      </c>
      <c r="N25" t="n">
        <v>4.3</v>
      </c>
      <c r="O25" t="n">
        <v>237</v>
      </c>
      <c r="Q25" t="inlineStr">
        <is>
          <t>InStock</t>
        </is>
      </c>
      <c r="R25" t="inlineStr">
        <is>
          <t>undefined</t>
        </is>
      </c>
      <c r="S25" t="inlineStr">
        <is>
          <t>3799907139632</t>
        </is>
      </c>
    </row>
    <row r="26" ht="75" customHeight="1">
      <c r="A26" s="1">
        <f>HYPERLINK("https://yourcosmicconnections.com/products/cosmic-rose-petals", "https://yourcosmicconnections.com/products/cosmic-rose-petals")</f>
        <v/>
      </c>
      <c r="B26" s="1">
        <f>HYPERLINK("https://yourcosmicconnections.com/products/cosmic-rose-petals", "https://yourcosmicconnections.com/products/cosmic-rose-petals")</f>
        <v/>
      </c>
      <c r="C26" t="inlineStr">
        <is>
          <t>Rose Petals</t>
        </is>
      </c>
      <c r="D26" t="inlineStr">
        <is>
          <t>cridoz 2000 Pieces Artificial Rose Petals with 24 Pieces LED Tea Lights Candles, Romantic Decorations Special Night Set for Romantic Night, Valentine's Day, Wedding Anniversary or Table Décor</t>
        </is>
      </c>
      <c r="E26" s="1">
        <f>HYPERLINK("https://www.amazon.com/Artificial-Flameless-Decorations-Valentines-Anniversary/dp/B09L7LLGS1/ref=sr_1_10?keywords=Rose+Petals&amp;qid=1695348312&amp;sr=8-10", "https://www.amazon.com/Artificial-Flameless-Decorations-Valentines-Anniversary/dp/B09L7LLGS1/ref=sr_1_10?keywords=Rose+Petals&amp;qid=1695348312&amp;sr=8-10")</f>
        <v/>
      </c>
      <c r="F26" t="inlineStr">
        <is>
          <t>B09L7LLGS1</t>
        </is>
      </c>
      <c r="G26">
        <f>_xlfn.IMAGE("https://yourcosmicconnections.com/cdn/shop/products/image_a764442e-16d2-4833-8f9f-2c1e61ca10b6_1080x.jpg?v=1626122840")</f>
        <v/>
      </c>
      <c r="H26">
        <f>_xlfn.IMAGE("https://m.media-amazon.com/images/I/71eusxrlXhL._AC_UL320_.jpg")</f>
        <v/>
      </c>
      <c r="K26" t="inlineStr">
        <is>
          <t>3.0</t>
        </is>
      </c>
      <c r="L26" t="n">
        <v>15.99</v>
      </c>
      <c r="M26" s="2" t="inlineStr">
        <is>
          <t>433.00%</t>
        </is>
      </c>
      <c r="N26" t="n">
        <v>4.6</v>
      </c>
      <c r="O26" t="n">
        <v>1693</v>
      </c>
      <c r="Q26" t="inlineStr">
        <is>
          <t>InStock</t>
        </is>
      </c>
      <c r="R26" t="inlineStr">
        <is>
          <t>undefined</t>
        </is>
      </c>
      <c r="S26" t="inlineStr">
        <is>
          <t>4460714786886</t>
        </is>
      </c>
    </row>
    <row r="27" ht="75" customHeight="1">
      <c r="A27" s="1">
        <f>HYPERLINK("https://yourcosmicconnections.com/products/morning-star-incense-50-sticks", "https://yourcosmicconnections.com/products/morning-star-incense-50-sticks")</f>
        <v/>
      </c>
      <c r="B27" s="1">
        <f>HYPERLINK("https://yourcosmicconnections.com/products/morning-star-incense-50-sticks", "https://yourcosmicconnections.com/products/morning-star-incense-50-sticks")</f>
        <v/>
      </c>
      <c r="C27" t="inlineStr">
        <is>
          <t>Morning Star Incense - 50 sticks</t>
        </is>
      </c>
      <c r="D27" t="inlineStr">
        <is>
          <t>Morning Star Incense | Set of 6 Scents | Sage, Palo Santo, Rose, Lavender, Amber Lotus | Each Box has 50 Sticks with Holder | 300 Sticks Total</t>
        </is>
      </c>
      <c r="E27" s="1">
        <f>HYPERLINK("https://www.amazon.com/Morning-Incense-Scents-Lavender-Sticks/dp/B09T5Z2T77/ref=sr_1_10?keywords=Morning+Star+Incense+-+50+sticks&amp;qid=1695348307&amp;sr=8-10", "https://www.amazon.com/Morning-Incense-Scents-Lavender-Sticks/dp/B09T5Z2T77/ref=sr_1_10?keywords=Morning+Star+Incense+-+50+sticks&amp;qid=1695348307&amp;sr=8-10")</f>
        <v/>
      </c>
      <c r="F27" t="inlineStr">
        <is>
          <t>B09T5Z2T77</t>
        </is>
      </c>
      <c r="G27">
        <f>_xlfn.IMAGE("https://yourcosmicconnections.com/cdn/shop/products/72710_1080x.jpg?v=1642720022")</f>
        <v/>
      </c>
      <c r="H27">
        <f>_xlfn.IMAGE("https://m.media-amazon.com/images/I/A1-P+SeSrNL._AC_UL320_.jpg")</f>
        <v/>
      </c>
      <c r="K27" t="inlineStr">
        <is>
          <t>6.49</t>
        </is>
      </c>
      <c r="L27" t="n">
        <v>23.95</v>
      </c>
      <c r="M27" s="2" t="inlineStr">
        <is>
          <t>269.03%</t>
        </is>
      </c>
      <c r="N27" t="n">
        <v>4.5</v>
      </c>
      <c r="O27" t="n">
        <v>17</v>
      </c>
      <c r="Q27" t="inlineStr">
        <is>
          <t>InStock</t>
        </is>
      </c>
      <c r="R27" t="inlineStr">
        <is>
          <t>undefined</t>
        </is>
      </c>
      <c r="S27" t="inlineStr">
        <is>
          <t>2320424665136</t>
        </is>
      </c>
    </row>
    <row r="28" ht="75" customHeight="1">
      <c r="A28" s="1">
        <f>HYPERLINK("https://yourcosmicconnections.com/products/wire-wrapped-point-pendant", "https://yourcosmicconnections.com/products/wire-wrapped-point-pendant")</f>
        <v/>
      </c>
      <c r="B28" s="1">
        <f>HYPERLINK("https://yourcosmicconnections.com/products/wire-wrapped-point-pendant", "https://yourcosmicconnections.com/products/wire-wrapped-point-pendant")</f>
        <v/>
      </c>
      <c r="C28" t="inlineStr">
        <is>
          <t>Wire Wrapped Point Pendant</t>
        </is>
      </c>
      <c r="D28" t="inlineStr">
        <is>
          <t>Sureio 18 Pieces Natural Healing Crystal Pendant Hexagonal Pointed Wire Wrapped Gemstone Quartz Pendant with Tree Life Wire Wrapped Gemstone Pendant for Necklace Jewelry Making</t>
        </is>
      </c>
      <c r="E28" s="1">
        <f>HYPERLINK("https://www.amazon.com/Natural-Healing-Hexagonal-Gemstone-Necklace/dp/B09PRDCLLY/ref=sr_1_2?keywords=Wire+Wrapped+Point+Pendant&amp;qid=1695348311&amp;sr=8-2", "https://www.amazon.com/Natural-Healing-Hexagonal-Gemstone-Necklace/dp/B09PRDCLLY/ref=sr_1_2?keywords=Wire+Wrapped+Point+Pendant&amp;qid=1695348311&amp;sr=8-2")</f>
        <v/>
      </c>
      <c r="F28" t="inlineStr">
        <is>
          <t>B09PRDCLLY</t>
        </is>
      </c>
      <c r="G28">
        <f>_xlfn.IMAGE("https://yourcosmicconnections.com/cdn/shop/products/wire-wrapped-point-pendant-crystal_1080x.jpg?v=1585075080")</f>
        <v/>
      </c>
      <c r="H28">
        <f>_xlfn.IMAGE("https://m.media-amazon.com/images/I/715S2XLhQoL._AC_UL320_.jpg")</f>
        <v/>
      </c>
      <c r="K28" t="inlineStr">
        <is>
          <t>5.98</t>
        </is>
      </c>
      <c r="L28" t="n">
        <v>21.99</v>
      </c>
      <c r="M28" s="2" t="inlineStr">
        <is>
          <t>267.73%</t>
        </is>
      </c>
      <c r="N28" t="n">
        <v>4.6</v>
      </c>
      <c r="O28" t="n">
        <v>27</v>
      </c>
      <c r="Q28" t="inlineStr">
        <is>
          <t>InStock</t>
        </is>
      </c>
      <c r="R28" t="inlineStr">
        <is>
          <t>undefined</t>
        </is>
      </c>
      <c r="S28" t="inlineStr">
        <is>
          <t>3779604480048</t>
        </is>
      </c>
    </row>
    <row r="29" ht="75" customHeight="1">
      <c r="A29" s="1">
        <f>HYPERLINK("https://yourcosmicconnections.com/products/wire-wrapped-point-pendant", "https://yourcosmicconnections.com/products/wire-wrapped-point-pendant")</f>
        <v/>
      </c>
      <c r="B29" s="1">
        <f>HYPERLINK("https://yourcosmicconnections.com/products/wire-wrapped-point-pendant", "https://yourcosmicconnections.com/products/wire-wrapped-point-pendant")</f>
        <v/>
      </c>
      <c r="C29" t="inlineStr">
        <is>
          <t>Wire Wrapped Point Pendant</t>
        </is>
      </c>
      <c r="D29" t="inlineStr">
        <is>
          <t>TUMBEELLUWA Natural Rock Quartz Point Pendant Wire Wrapped Healing Crystal Necklace Stone Jewelry Unisex</t>
        </is>
      </c>
      <c r="E29" s="1">
        <f>HYPERLINK("https://www.amazon.com/TUMBEELLUWA-Natural-Pendant-Wrapped-Necklace/dp/B07QTXD46M/ref=sr_1_7?keywords=Wire+Wrapped+Point+Pendant&amp;qid=1695348311&amp;sr=8-7", "https://www.amazon.com/TUMBEELLUWA-Natural-Pendant-Wrapped-Necklace/dp/B07QTXD46M/ref=sr_1_7?keywords=Wire+Wrapped+Point+Pendant&amp;qid=1695348311&amp;sr=8-7")</f>
        <v/>
      </c>
      <c r="F29" t="inlineStr">
        <is>
          <t>B07QTXD46M</t>
        </is>
      </c>
      <c r="G29">
        <f>_xlfn.IMAGE("https://yourcosmicconnections.com/cdn/shop/products/wire-wrapped-point-pendant-crystal_1080x.jpg?v=1585075080")</f>
        <v/>
      </c>
      <c r="H29">
        <f>_xlfn.IMAGE("https://m.media-amazon.com/images/I/61yZXA0qIkL._AC_UL320_.jpg")</f>
        <v/>
      </c>
      <c r="K29" t="inlineStr">
        <is>
          <t>5.98</t>
        </is>
      </c>
      <c r="L29" t="n">
        <v>16.49</v>
      </c>
      <c r="M29" s="2" t="inlineStr">
        <is>
          <t>175.75%</t>
        </is>
      </c>
      <c r="N29" t="n">
        <v>5</v>
      </c>
      <c r="O29" t="n">
        <v>7</v>
      </c>
      <c r="Q29" t="inlineStr">
        <is>
          <t>InStock</t>
        </is>
      </c>
      <c r="R29" t="inlineStr">
        <is>
          <t>undefined</t>
        </is>
      </c>
      <c r="S29" t="inlineStr">
        <is>
          <t>3779604480048</t>
        </is>
      </c>
    </row>
    <row r="30" ht="75" customHeight="1">
      <c r="A30" s="1">
        <f>HYPERLINK("https://yourcosmicconnections.com/products/wire-wrapped-point-pendant", "https://yourcosmicconnections.com/products/wire-wrapped-point-pendant")</f>
        <v/>
      </c>
      <c r="B30" s="1">
        <f>HYPERLINK("https://yourcosmicconnections.com/products/wire-wrapped-point-pendant", "https://yourcosmicconnections.com/products/wire-wrapped-point-pendant")</f>
        <v/>
      </c>
      <c r="C30" t="inlineStr">
        <is>
          <t>Wire Wrapped Point Pendant</t>
        </is>
      </c>
      <c r="D30" t="inlineStr">
        <is>
          <t>PESOENTH 7 Chakra Tree of Life Clear Quartz Crystal Necklace Women Wire Wrapped Natural Gemstone Healing Point Reiki Stones Pendant Necklace Spiritual Jewelry Gifts</t>
        </is>
      </c>
      <c r="E30" s="1">
        <f>HYPERLINK("https://www.amazon.com/PESOENTH-Vintage-Gemstones-Pendants-Necklace/dp/B07GBPLJFS/ref=sr_1_4?keywords=Wire+Wrapped+Point+Pendant&amp;qid=1695348311&amp;sr=8-4", "https://www.amazon.com/PESOENTH-Vintage-Gemstones-Pendants-Necklace/dp/B07GBPLJFS/ref=sr_1_4?keywords=Wire+Wrapped+Point+Pendant&amp;qid=1695348311&amp;sr=8-4")</f>
        <v/>
      </c>
      <c r="F30" t="inlineStr">
        <is>
          <t>B07GBPLJFS</t>
        </is>
      </c>
      <c r="G30">
        <f>_xlfn.IMAGE("https://yourcosmicconnections.com/cdn/shop/products/wire-wrapped-point-pendant-crystal_1080x.jpg?v=1585075080")</f>
        <v/>
      </c>
      <c r="H30">
        <f>_xlfn.IMAGE("https://m.media-amazon.com/images/I/61nhaiz4HCL._AC_UL320_.jpg")</f>
        <v/>
      </c>
      <c r="K30" t="inlineStr">
        <is>
          <t>5.98</t>
        </is>
      </c>
      <c r="L30" t="n">
        <v>15.99</v>
      </c>
      <c r="M30" s="2" t="inlineStr">
        <is>
          <t>167.39%</t>
        </is>
      </c>
      <c r="N30" t="n">
        <v>4.2</v>
      </c>
      <c r="O30" t="n">
        <v>205</v>
      </c>
      <c r="Q30" t="inlineStr">
        <is>
          <t>InStock</t>
        </is>
      </c>
      <c r="R30" t="inlineStr">
        <is>
          <t>undefined</t>
        </is>
      </c>
      <c r="S30" t="inlineStr">
        <is>
          <t>3779604480048</t>
        </is>
      </c>
    </row>
    <row r="31" ht="75" customHeight="1">
      <c r="A31" s="1">
        <f>HYPERLINK("https://yourcosmicconnections.com/products/morning-star-incense-50-sticks", "https://yourcosmicconnections.com/products/morning-star-incense-50-sticks")</f>
        <v/>
      </c>
      <c r="B31" s="1">
        <f>HYPERLINK("https://yourcosmicconnections.com/products/morning-star-incense-50-sticks", "https://yourcosmicconnections.com/products/morning-star-incense-50-sticks")</f>
        <v/>
      </c>
      <c r="C31" t="inlineStr">
        <is>
          <t>Morning Star Incense - 50 sticks</t>
        </is>
      </c>
      <c r="D31" t="inlineStr">
        <is>
          <t>nippon kodo Morning Star Incense Bundle of 3 x 50 Sticks Boxes (Frankincense, Sage, Myrrh) - Premium Incense Sticks from Japan</t>
        </is>
      </c>
      <c r="E31" s="1">
        <f>HYPERLINK("https://www.amazon.com/nippon-kodo-Morning-Incense-Frankincense/dp/B01IM5CHQE/ref=sr_1_1?keywords=Morning+Star+Incense+-+50+sticks&amp;qid=1695348307&amp;sr=8-1", "https://www.amazon.com/nippon-kodo-Morning-Incense-Frankincense/dp/B01IM5CHQE/ref=sr_1_1?keywords=Morning+Star+Incense+-+50+sticks&amp;qid=1695348307&amp;sr=8-1")</f>
        <v/>
      </c>
      <c r="F31" t="inlineStr">
        <is>
          <t>B01IM5CHQE</t>
        </is>
      </c>
      <c r="G31">
        <f>_xlfn.IMAGE("https://yourcosmicconnections.com/cdn/shop/products/72710_1080x.jpg?v=1642720022")</f>
        <v/>
      </c>
      <c r="H31">
        <f>_xlfn.IMAGE("https://m.media-amazon.com/images/I/41b7gZ4-quL._AC_UL320_.jpg")</f>
        <v/>
      </c>
      <c r="K31" t="inlineStr">
        <is>
          <t>6.49</t>
        </is>
      </c>
      <c r="L31" t="n">
        <v>16.13</v>
      </c>
      <c r="M31" s="2" t="inlineStr">
        <is>
          <t>148.54%</t>
        </is>
      </c>
      <c r="N31" t="n">
        <v>4.5</v>
      </c>
      <c r="O31" t="n">
        <v>115</v>
      </c>
      <c r="Q31" t="inlineStr">
        <is>
          <t>InStock</t>
        </is>
      </c>
      <c r="R31" t="inlineStr">
        <is>
          <t>undefined</t>
        </is>
      </c>
      <c r="S31" t="inlineStr">
        <is>
          <t>2320424665136</t>
        </is>
      </c>
    </row>
    <row r="32" ht="75" customHeight="1">
      <c r="A32" s="1">
        <f>HYPERLINK("https://yourcosmicconnections.com/products/tumbled-stone-pendant", "https://yourcosmicconnections.com/products/tumbled-stone-pendant")</f>
        <v/>
      </c>
      <c r="B32" s="1">
        <f>HYPERLINK("https://yourcosmicconnections.com/products/tumbled-stone-pendant", "https://yourcosmicconnections.com/products/tumbled-stone-pendant")</f>
        <v/>
      </c>
      <c r="C32" t="inlineStr">
        <is>
          <t>Tumbled Stone Pendant</t>
        </is>
      </c>
      <c r="D32" t="inlineStr">
        <is>
          <t>Ayana Crystals Handmade Howlite Tumbled Necklace - Howlite Crystal Stone Pendant, Statement Jewelry for Women, Trendy Bohemian Gemstone Necklace</t>
        </is>
      </c>
      <c r="E32" s="1">
        <f>HYPERLINK("https://www.amazon.com/White-Howlite-Gemstone-Pendant-Necklace/dp/B08C5GSS14/ref=sr_1_7?keywords=Tumbled+Stone+Pendant&amp;qid=1695348312&amp;sr=8-7", "https://www.amazon.com/White-Howlite-Gemstone-Pendant-Necklace/dp/B08C5GSS14/ref=sr_1_7?keywords=Tumbled+Stone+Pendant&amp;qid=1695348312&amp;sr=8-7")</f>
        <v/>
      </c>
      <c r="F32" t="inlineStr">
        <is>
          <t>B08C5GSS14</t>
        </is>
      </c>
      <c r="G32">
        <f>_xlfn.IMAGE("https://yourcosmicconnections.com/cdn/shop/products/98946_1080x.jpg?v=1585265703")</f>
        <v/>
      </c>
      <c r="H32">
        <f>_xlfn.IMAGE("https://m.media-amazon.com/images/I/51c-0yXJt4L._AC_UL320_.jpg")</f>
        <v/>
      </c>
      <c r="K32" t="inlineStr">
        <is>
          <t>7.98</t>
        </is>
      </c>
      <c r="L32" t="n">
        <v>19</v>
      </c>
      <c r="M32" s="2" t="inlineStr">
        <is>
          <t>138.10%</t>
        </is>
      </c>
      <c r="N32" t="n">
        <v>4.3</v>
      </c>
      <c r="O32" t="n">
        <v>35</v>
      </c>
      <c r="Q32" t="inlineStr">
        <is>
          <t>InStock</t>
        </is>
      </c>
      <c r="R32" t="inlineStr">
        <is>
          <t>undefined</t>
        </is>
      </c>
      <c r="S32" t="inlineStr">
        <is>
          <t>3779604611120</t>
        </is>
      </c>
    </row>
    <row r="33" ht="75" customHeight="1">
      <c r="A33" s="1">
        <f>HYPERLINK("https://yourcosmicconnections.com/products/gift-bag-crystal-assortment", "https://yourcosmicconnections.com/products/gift-bag-crystal-assortment")</f>
        <v/>
      </c>
      <c r="B33" s="1">
        <f>HYPERLINK("https://yourcosmicconnections.com/products/gift-bag-crystal-assortment", "https://yourcosmicconnections.com/products/gift-bag-crystal-assortment")</f>
        <v/>
      </c>
      <c r="C33" t="inlineStr">
        <is>
          <t>Mystery Crystal Bag</t>
        </is>
      </c>
      <c r="D33" t="inlineStr">
        <is>
          <t>Mystery Crystal Bags, Surprise Crystals, Intuitive Crystals</t>
        </is>
      </c>
      <c r="E33" s="1">
        <f>HYPERLINK("https://www.amazon.com/Diprana-Mystery-Crystal-Bags/dp/B08W9JZNVC/ref=sr_1_1?keywords=Mystery+Crystal+Bag&amp;qid=1695348310&amp;sr=8-1", "https://www.amazon.com/Diprana-Mystery-Crystal-Bags/dp/B08W9JZNVC/ref=sr_1_1?keywords=Mystery+Crystal+Bag&amp;qid=1695348310&amp;sr=8-1")</f>
        <v/>
      </c>
      <c r="F33" t="inlineStr">
        <is>
          <t>B08W9JZNVC</t>
        </is>
      </c>
      <c r="G33">
        <f>_xlfn.IMAGE("https://yourcosmicconnections.com/cdn/shop/products/20201123_164154_1080x.jpg?v=1606171346")</f>
        <v/>
      </c>
      <c r="H33">
        <f>_xlfn.IMAGE("https://m.media-amazon.com/images/I/61KfZZvzWXL._AC_UL320_.jpg")</f>
        <v/>
      </c>
      <c r="K33" t="inlineStr">
        <is>
          <t>10.0</t>
        </is>
      </c>
      <c r="L33" t="n">
        <v>22.97</v>
      </c>
      <c r="M33" s="2" t="inlineStr">
        <is>
          <t>129.70%</t>
        </is>
      </c>
      <c r="N33" t="n">
        <v>4.2</v>
      </c>
      <c r="O33" t="n">
        <v>9</v>
      </c>
      <c r="Q33" t="inlineStr">
        <is>
          <t>InStock</t>
        </is>
      </c>
      <c r="R33" t="inlineStr">
        <is>
          <t>undefined</t>
        </is>
      </c>
      <c r="S33" t="inlineStr">
        <is>
          <t>3834990166064</t>
        </is>
      </c>
    </row>
    <row r="34" ht="75" customHeight="1">
      <c r="A34" s="1">
        <f>HYPERLINK("https://yourcosmicconnections.com/products/elastic-bracelet-8mm-round-beads-rose-quartz-8mm-bracelet", "https://yourcosmicconnections.com/products/elastic-bracelet-8mm-round-beads-rose-quartz-8mm-bracelet")</f>
        <v/>
      </c>
      <c r="B34" s="1">
        <f>HYPERLINK("https://yourcosmicconnections.com/products/elastic-bracelet-8mm-round-beads-rose-quartz-8mm-bracelet", "https://yourcosmicconnections.com/products/elastic-bracelet-8mm-round-beads-rose-quartz-8mm-bracelet")</f>
        <v/>
      </c>
      <c r="C34" t="inlineStr">
        <is>
          <t>Rose Quartz (8mm) Bracelet</t>
        </is>
      </c>
      <c r="D34" t="inlineStr">
        <is>
          <t>GDLKPYHS Healing Bracelets for Women - Rose Quartz &amp; Rhodonite Bracelet - Healing Prayers Crystal Bracelet, 8mm Natural Stone Anti Anxiety Stress Relief Yoga Beads Get Well Soon Gifts</t>
        </is>
      </c>
      <c r="E34" s="1">
        <f>HYPERLINK("https://www.amazon.com/Healing-Bracelets-Women-Rhodonite-Bracelet/dp/B0C4L8GDRX/ref=sr_1_3?keywords=Rose+Quartz+%288mm%29+Bracelet&amp;qid=1695348306&amp;sr=8-3", "https://www.amazon.com/Healing-Bracelets-Women-Rhodonite-Bracelet/dp/B0C4L8GDRX/ref=sr_1_3?keywords=Rose+Quartz+%288mm%29+Bracelet&amp;qid=1695348306&amp;sr=8-3")</f>
        <v/>
      </c>
      <c r="F34" t="inlineStr">
        <is>
          <t>B0C4L8GDRX</t>
        </is>
      </c>
      <c r="G34">
        <f>_xlfn.IMAGE("https://yourcosmicconnections.com/cdn/shop/products/image_539d55a5-434d-429c-81ee-6eccf599fde3_1080x.jpg?v=1631201886")</f>
        <v/>
      </c>
      <c r="H34">
        <f>_xlfn.IMAGE("https://m.media-amazon.com/images/I/71LXpfi0XbL._AC_UL320_.jpg")</f>
        <v/>
      </c>
      <c r="K34" t="inlineStr">
        <is>
          <t>8.0</t>
        </is>
      </c>
      <c r="L34" t="n">
        <v>17.99</v>
      </c>
      <c r="M34" s="2" t="inlineStr">
        <is>
          <t>124.87%</t>
        </is>
      </c>
      <c r="N34" t="n">
        <v>4.6</v>
      </c>
      <c r="O34" t="n">
        <v>74</v>
      </c>
      <c r="Q34" t="inlineStr">
        <is>
          <t>InStock</t>
        </is>
      </c>
      <c r="R34" t="inlineStr">
        <is>
          <t>undefined</t>
        </is>
      </c>
      <c r="S34" t="inlineStr">
        <is>
          <t>4437110161478</t>
        </is>
      </c>
    </row>
    <row r="35" ht="75" customHeight="1">
      <c r="A35" s="1">
        <f>HYPERLINK("https://yourcosmicconnections.com/products/elastic-bracelet-8mm-round-beads-chevron-amethyst-8mm-bracelet", "https://yourcosmicconnections.com/products/elastic-bracelet-8mm-round-beads-chevron-amethyst-8mm-bracelet")</f>
        <v/>
      </c>
      <c r="B35" s="1">
        <f>HYPERLINK("https://yourcosmicconnections.com/products/elastic-bracelet-8mm-round-beads-chevron-amethyst-8mm-bracelet", "https://yourcosmicconnections.com/products/elastic-bracelet-8mm-round-beads-chevron-amethyst-8mm-bracelet")</f>
        <v/>
      </c>
      <c r="C35" t="inlineStr">
        <is>
          <t>Chevron Amethyst (8mm) Bracelet</t>
        </is>
      </c>
      <c r="D35" t="inlineStr">
        <is>
          <t>FORZIANI 8mm Natural Amethyst Stretch Bracelet - Traveler's Protection - High Quality Spiritual Beaded Bracelet for Men and Women - Unisex - Adjustable Size - Made in USA</t>
        </is>
      </c>
      <c r="E35" s="1">
        <f>HYPERLINK("https://www.amazon.com/FORZIANI-Women-Amethyst-Bead-Bracelet/dp/B08DYB9GBC/ref=sr_1_6?keywords=Chevron+Amethyst+%288mm%29+Bracelet&amp;qid=1695348307&amp;sr=8-6", "https://www.amazon.com/FORZIANI-Women-Amethyst-Bead-Bracelet/dp/B08DYB9GBC/ref=sr_1_6?keywords=Chevron+Amethyst+%288mm%29+Bracelet&amp;qid=1695348307&amp;sr=8-6")</f>
        <v/>
      </c>
      <c r="F35" t="inlineStr">
        <is>
          <t>B08DYB9GBC</t>
        </is>
      </c>
      <c r="G35">
        <f>_xlfn.IMAGE("https://yourcosmicconnections.com/cdn/shop/products/image_aab4130e-3896-41e5-b908-e9dd9e7a962c_1080x.jpg?v=1631127926")</f>
        <v/>
      </c>
      <c r="H35">
        <f>_xlfn.IMAGE("https://m.media-amazon.com/images/I/51baSebFCHL._AC_UL320_.jpg")</f>
        <v/>
      </c>
      <c r="K35" t="inlineStr">
        <is>
          <t>12.0</t>
        </is>
      </c>
      <c r="L35" t="n">
        <v>24.99</v>
      </c>
      <c r="M35" s="2" t="inlineStr">
        <is>
          <t>108.25%</t>
        </is>
      </c>
      <c r="N35" t="n">
        <v>4.3</v>
      </c>
      <c r="O35" t="n">
        <v>8</v>
      </c>
      <c r="Q35" t="inlineStr">
        <is>
          <t>InStock</t>
        </is>
      </c>
      <c r="R35" t="inlineStr">
        <is>
          <t>undefined</t>
        </is>
      </c>
      <c r="S35" t="inlineStr">
        <is>
          <t>4437108457542</t>
        </is>
      </c>
    </row>
    <row r="36" ht="75" customHeight="1">
      <c r="A36" s="1">
        <f>HYPERLINK("https://yourcosmicconnections.com/products/florida-water-8", "https://yourcosmicconnections.com/products/florida-water-8")</f>
        <v/>
      </c>
      <c r="B36" s="1">
        <f>HYPERLINK("https://yourcosmicconnections.com/products/florida-water-8", "https://yourcosmicconnections.com/products/florida-water-8")</f>
        <v/>
      </c>
      <c r="C36" t="inlineStr">
        <is>
          <t>Florida Water Cologne</t>
        </is>
      </c>
      <c r="D36" t="inlineStr">
        <is>
          <t>Florida Water Cologne 7.5 Oz - Six (6) Plastic Bottles</t>
        </is>
      </c>
      <c r="E36" s="1">
        <f>HYPERLINK("https://www.amazon.com/Lanman-Authentic-Florida-Water-Cologne/dp/B0055QA93M/ref=sr_1_3?keywords=Florida+Water+Cologne&amp;qid=1695348307&amp;sr=8-3", "https://www.amazon.com/Lanman-Authentic-Florida-Water-Cologne/dp/B0055QA93M/ref=sr_1_3?keywords=Florida+Water+Cologne&amp;qid=1695348307&amp;sr=8-3")</f>
        <v/>
      </c>
      <c r="F36" t="inlineStr">
        <is>
          <t>B0055QA93M</t>
        </is>
      </c>
      <c r="G36">
        <f>_xlfn.IMAGE("https://yourcosmicconnections.com/cdn/shop/products/image_446ce68c-0cfa-413d-89a0-8c01d14afcd6_1080x.jpg?v=1635892556")</f>
        <v/>
      </c>
      <c r="H36">
        <f>_xlfn.IMAGE("https://m.media-amazon.com/images/I/81HGy6KS3HL._AC_UL320_.jpg")</f>
        <v/>
      </c>
      <c r="K36" t="inlineStr">
        <is>
          <t>12.98</t>
        </is>
      </c>
      <c r="L36" t="n">
        <v>26.99</v>
      </c>
      <c r="M36" s="2" t="inlineStr">
        <is>
          <t>107.94%</t>
        </is>
      </c>
      <c r="N36" t="n">
        <v>4.8</v>
      </c>
      <c r="O36" t="n">
        <v>4155</v>
      </c>
      <c r="Q36" t="inlineStr">
        <is>
          <t>InStock</t>
        </is>
      </c>
      <c r="R36" t="inlineStr">
        <is>
          <t>undefined</t>
        </is>
      </c>
      <c r="S36" t="inlineStr">
        <is>
          <t>3860575486000</t>
        </is>
      </c>
    </row>
    <row r="37" ht="75" customHeight="1">
      <c r="A37" s="1">
        <f>HYPERLINK("https://zuzella.com/product/mr-bird-flaming-hot-feast-bell/", "https://zuzella.com/product/mr-bird-flaming-hot-feast-bell/")</f>
        <v/>
      </c>
      <c r="B37" s="1">
        <f>HYPERLINK("https://zuzella.com/product/mr-bird-flaming-hot-feast-bell/", "https://zuzella.com/product/mr-bird-flaming-hot-feast-bell/")</f>
        <v/>
      </c>
      <c r="C37" t="inlineStr">
        <is>
          <t>Mr. Bird Flaming Hot Feast Bell</t>
        </is>
      </c>
      <c r="D37" t="inlineStr">
        <is>
          <t>Mr. Bird Flaming Hot Feast Large Block</t>
        </is>
      </c>
      <c r="E37" s="1">
        <f>HYPERLINK("https://www.amazon.com/Mr-Bird-Flaming-Feast-Large/dp/B07HGGBG4H/ref=sr_1_8?keywords=Mr.+Bird+Flaming+Hot+Feast+Bell&amp;qid=1695348402&amp;sr=8-8", "https://www.amazon.com/Mr-Bird-Flaming-Feast-Large/dp/B07HGGBG4H/ref=sr_1_8?keywords=Mr.+Bird+Flaming+Hot+Feast+Bell&amp;qid=1695348402&amp;sr=8-8")</f>
        <v/>
      </c>
      <c r="F37" t="inlineStr">
        <is>
          <t>B07HGGBG4H</t>
        </is>
      </c>
      <c r="G37">
        <f>_xlfn.IMAGE("https://zuzella.com/wp-content/uploads/2019/11/Flaming-Hot-Feast-Bell-212-600x600.jpg")</f>
        <v/>
      </c>
      <c r="H37">
        <f>_xlfn.IMAGE("https://m.media-amazon.com/images/I/81HUxqqhGsL._AC_UL320_.jpg")</f>
        <v/>
      </c>
      <c r="K37" t="inlineStr">
        <is>
          <t>7.0</t>
        </is>
      </c>
      <c r="L37" t="n">
        <v>76.87</v>
      </c>
      <c r="M37" s="2" t="inlineStr">
        <is>
          <t>998.14%</t>
        </is>
      </c>
      <c r="N37" t="n">
        <v>4.5</v>
      </c>
      <c r="O37" t="n">
        <v>65</v>
      </c>
      <c r="Q37" t="inlineStr">
        <is>
          <t>OutOfStock</t>
        </is>
      </c>
      <c r="R37" t="inlineStr">
        <is>
          <t>undefined</t>
        </is>
      </c>
      <c r="S37" t="inlineStr">
        <is>
          <t>ZUZMRBFLAHOTBEL1</t>
        </is>
      </c>
    </row>
    <row r="38" ht="75" customHeight="1">
      <c r="A38" s="1">
        <f>HYPERLINK("https://zuzella.com/product/rhythm-band-case-for-13-bell-set/", "https://zuzella.com/product/rhythm-band-case-for-13-bell-set/")</f>
        <v/>
      </c>
      <c r="B38" s="1">
        <f>HYPERLINK("https://zuzella.com/product/rhythm-band-case-for-13-bell-set/", "https://zuzella.com/product/rhythm-band-case-for-13-bell-set/")</f>
        <v/>
      </c>
      <c r="C38" t="inlineStr">
        <is>
          <t>Rhythm &amp; Band Case for 13 Bell Set</t>
        </is>
      </c>
      <c r="D38" t="inlineStr">
        <is>
          <t>Rhythm Band 8 Note Metal Hand Bells - Set of 8 with Case for 8-Note Hand bells Holds 8 Metal Hand Bells</t>
        </is>
      </c>
      <c r="E38" s="1">
        <f>HYPERLINK("https://www.amazon.com/Rhythm-Band-Note-Metal-Bells/dp/B01LZ4JE3Q/ref=sr_1_fkmr0_2?keywords=Rhythm+%26+Band+Case+for+13+Bell+Set&amp;qid=1695348443&amp;sr=8-2-fkmr0", "https://www.amazon.com/Rhythm-Band-Note-Metal-Bells/dp/B01LZ4JE3Q/ref=sr_1_fkmr0_2?keywords=Rhythm+%26+Band+Case+for+13+Bell+Set&amp;qid=1695348443&amp;sr=8-2-fkmr0")</f>
        <v/>
      </c>
      <c r="F38" t="inlineStr">
        <is>
          <t>B01LZ4JE3Q</t>
        </is>
      </c>
      <c r="G38">
        <f>_xlfn.IMAGE("https://zuzella.com/wp-content/uploads/2018/07/415nIdZF6nL._SL1000_.jpg")</f>
        <v/>
      </c>
      <c r="H38">
        <f>_xlfn.IMAGE("https://m.media-amazon.com/images/I/61dXffTqGjL._AC_UL320_.jpg")</f>
        <v/>
      </c>
      <c r="K38" t="inlineStr">
        <is>
          <t>20.0</t>
        </is>
      </c>
      <c r="L38" t="n">
        <v>181</v>
      </c>
      <c r="M38" s="2" t="inlineStr">
        <is>
          <t>805.00%</t>
        </is>
      </c>
      <c r="N38" t="n">
        <v>4.6</v>
      </c>
      <c r="O38" t="n">
        <v>20</v>
      </c>
      <c r="Q38" t="inlineStr">
        <is>
          <t>OutOfStock</t>
        </is>
      </c>
      <c r="R38" t="inlineStr">
        <is>
          <t>undefined</t>
        </is>
      </c>
      <c r="S38" t="inlineStr">
        <is>
          <t>1009131301</t>
        </is>
      </c>
    </row>
    <row r="39" ht="75" customHeight="1">
      <c r="A39" s="1">
        <f>HYPERLINK("https://zuzella.com/product/crystal-journey-herbal-magic-pillar-money-7/", "https://zuzella.com/product/crystal-journey-herbal-magic-pillar-money-7/")</f>
        <v/>
      </c>
      <c r="B39" s="1">
        <f>HYPERLINK("https://zuzella.com/product/crystal-journey-herbal-magic-pillar-money-7/", "https://zuzella.com/product/crystal-journey-herbal-magic-pillar-money-7/")</f>
        <v/>
      </c>
      <c r="C39" t="inlineStr">
        <is>
          <t>Crystal Journey Herbal Magic Pillar, Money, 7″</t>
        </is>
      </c>
      <c r="D39" t="inlineStr">
        <is>
          <t>Crystal Journey Herbal Magic Pillar Candle with Inspirational Labels - Bundle of 3 (Love, Money, Manifest a Miracle) Each 6"x3" Handcrafted with Lead-Free Materials</t>
        </is>
      </c>
      <c r="E39" s="1">
        <f>HYPERLINK("https://www.amazon.com/Crystal-Journey-Attract-Charged-Inspirational/dp/B092YTSS8C/ref=sr_1_4?keywords=Crystal+Journey+Herbal+Magic+Pillar%2C+Money%2C+7%E2%80%B3&amp;qid=1695348347&amp;sr=8-4", "https://www.amazon.com/Crystal-Journey-Attract-Charged-Inspirational/dp/B092YTSS8C/ref=sr_1_4?keywords=Crystal+Journey+Herbal+Magic+Pillar%2C+Money%2C+7%E2%80%B3&amp;qid=1695348347&amp;sr=8-4")</f>
        <v/>
      </c>
      <c r="F39" t="inlineStr">
        <is>
          <t>B092YTSS8C</t>
        </is>
      </c>
      <c r="G39">
        <f>_xlfn.IMAGE("https://zuzella.com/wp-content/uploads/2021/03/P016.jpg")</f>
        <v/>
      </c>
      <c r="H39">
        <f>_xlfn.IMAGE("https://m.media-amazon.com/images/I/61UZkMB9RkS._AC_UL320_.jpg")</f>
        <v/>
      </c>
      <c r="K39" t="inlineStr">
        <is>
          <t>10.0</t>
        </is>
      </c>
      <c r="L39" t="n">
        <v>56.99</v>
      </c>
      <c r="M39" s="2" t="inlineStr">
        <is>
          <t>469.90%</t>
        </is>
      </c>
      <c r="N39" t="n">
        <v>4.9</v>
      </c>
      <c r="O39" t="n">
        <v>9</v>
      </c>
      <c r="Q39" t="inlineStr">
        <is>
          <t>OutOfStock</t>
        </is>
      </c>
      <c r="R39" t="inlineStr">
        <is>
          <t>undefined</t>
        </is>
      </c>
      <c r="S39" t="inlineStr">
        <is>
          <t>ZUZCRYMON7</t>
        </is>
      </c>
    </row>
    <row r="40" ht="75" customHeight="1">
      <c r="A40" s="1">
        <f>HYPERLINK("https://zuzella.com/product/bariani-extra-virgin-olive-oil-33-8-fl-oz/", "https://zuzella.com/product/bariani-extra-virgin-olive-oil-33-8-fl-oz/")</f>
        <v/>
      </c>
      <c r="B40" s="1">
        <f>HYPERLINK("https://zuzella.com/product/bariani-extra-virgin-olive-oil-33-8-fl-oz/", "https://zuzella.com/product/bariani-extra-virgin-olive-oil-33-8-fl-oz/")</f>
        <v/>
      </c>
      <c r="C40" t="inlineStr">
        <is>
          <t>Bariani Extra Virgin Olive Oil, 33.8 fl oz</t>
        </is>
      </c>
      <c r="D40" t="inlineStr">
        <is>
          <t>Bariani Extra Virgin Olive Oil (Case of 6- 33.8oz Bottles)</t>
        </is>
      </c>
      <c r="E40" s="1">
        <f>HYPERLINK("https://www.amazon.com/Bariani-Extra-Virgin-33-8oz-Bottles/dp/B0035HSM1Y/ref=sr_1_6?keywords=Bariani+Extra+Virgin+Olive+Oil%2C+33.8+fl+oz&amp;qid=1695348343&amp;sr=8-6", "https://www.amazon.com/Bariani-Extra-Virgin-33-8oz-Bottles/dp/B0035HSM1Y/ref=sr_1_6?keywords=Bariani+Extra+Virgin+Olive+Oil%2C+33.8+fl+oz&amp;qid=1695348343&amp;sr=8-6")</f>
        <v/>
      </c>
      <c r="F40" t="inlineStr">
        <is>
          <t>B0035HSM1Y</t>
        </is>
      </c>
      <c r="G40">
        <f>_xlfn.IMAGE("https://zuzella.com/wp-content/uploads/2021/05/20000002495--600x600.jpg")</f>
        <v/>
      </c>
      <c r="H40">
        <f>_xlfn.IMAGE("https://m.media-amazon.com/images/I/31nQwter7yL._AC_UL320_.jpg")</f>
        <v/>
      </c>
      <c r="J40" t="inlineStr">
        <is>
          <t>oos</t>
        </is>
      </c>
      <c r="K40" t="inlineStr">
        <is>
          <t>38.0</t>
        </is>
      </c>
      <c r="L40" t="n">
        <v>195.96</v>
      </c>
      <c r="M40" s="2" t="inlineStr">
        <is>
          <t>415.68%</t>
        </is>
      </c>
      <c r="N40" t="n">
        <v>4.2</v>
      </c>
      <c r="O40" t="n">
        <v>20</v>
      </c>
      <c r="Q40" t="inlineStr">
        <is>
          <t>OutOfStock</t>
        </is>
      </c>
      <c r="R40" t="inlineStr">
        <is>
          <t>undefined</t>
        </is>
      </c>
      <c r="S40" t="inlineStr">
        <is>
          <t>20000002495</t>
        </is>
      </c>
    </row>
    <row r="41" ht="75" customHeight="1">
      <c r="A41" s="1">
        <f>HYPERLINK("https://zuzella.com/product/mr-bird-flaming-hot-feast-bell/", "https://zuzella.com/product/mr-bird-flaming-hot-feast-bell/")</f>
        <v/>
      </c>
      <c r="B41" s="1">
        <f>HYPERLINK("https://zuzella.com/product/mr-bird-flaming-hot-feast-bell/", "https://zuzella.com/product/mr-bird-flaming-hot-feast-bell/")</f>
        <v/>
      </c>
      <c r="C41" t="inlineStr">
        <is>
          <t>Mr. Bird Flaming Hot Feast Bell</t>
        </is>
      </c>
      <c r="D41" t="inlineStr">
        <is>
          <t>Mr. Bird Flaming Hot Feast Large Seed Cylinder 4 lb. 3 oz.</t>
        </is>
      </c>
      <c r="E41" s="1">
        <f>HYPERLINK("https://www.amazon.com/Mr-Bird-Flaming-Feast-Cylinder/dp/B0121QNXYK/ref=sr_1_6?keywords=Mr.+Bird+Flaming+Hot+Feast+Bell&amp;qid=1695348402&amp;sr=8-6", "https://www.amazon.com/Mr-Bird-Flaming-Feast-Cylinder/dp/B0121QNXYK/ref=sr_1_6?keywords=Mr.+Bird+Flaming+Hot+Feast+Bell&amp;qid=1695348402&amp;sr=8-6")</f>
        <v/>
      </c>
      <c r="F41" t="inlineStr">
        <is>
          <t>B0121QNXYK</t>
        </is>
      </c>
      <c r="G41">
        <f>_xlfn.IMAGE("https://zuzella.com/wp-content/uploads/2019/11/Flaming-Hot-Feast-Bell-212-600x600.jpg")</f>
        <v/>
      </c>
      <c r="H41">
        <f>_xlfn.IMAGE("https://m.media-amazon.com/images/I/71I0wHhelYL._AC_UL320_.jpg")</f>
        <v/>
      </c>
      <c r="K41" t="inlineStr">
        <is>
          <t>7.0</t>
        </is>
      </c>
      <c r="L41" t="n">
        <v>33.99</v>
      </c>
      <c r="M41" s="2" t="inlineStr">
        <is>
          <t>385.57%</t>
        </is>
      </c>
      <c r="N41" t="n">
        <v>4.6</v>
      </c>
      <c r="O41" t="n">
        <v>425</v>
      </c>
      <c r="Q41" t="inlineStr">
        <is>
          <t>OutOfStock</t>
        </is>
      </c>
      <c r="R41" t="inlineStr">
        <is>
          <t>undefined</t>
        </is>
      </c>
      <c r="S41" t="inlineStr">
        <is>
          <t>ZUZMRBFLAHOTBEL1</t>
        </is>
      </c>
    </row>
    <row r="42" ht="75" customHeight="1">
      <c r="A42" s="1">
        <f>HYPERLINK("https://zuzella.com/product/mr-bird-flaming-hot-feast-bell/", "https://zuzella.com/product/mr-bird-flaming-hot-feast-bell/")</f>
        <v/>
      </c>
      <c r="B42" s="1">
        <f>HYPERLINK("https://zuzella.com/product/mr-bird-flaming-hot-feast-bell/", "https://zuzella.com/product/mr-bird-flaming-hot-feast-bell/")</f>
        <v/>
      </c>
      <c r="C42" t="inlineStr">
        <is>
          <t>Mr. Bird Flaming Hot Feast Bell</t>
        </is>
      </c>
      <c r="D42" t="inlineStr">
        <is>
          <t>Mr. Bird Flaming Hot Feast Large Block (2)</t>
        </is>
      </c>
      <c r="E42" s="1">
        <f>HYPERLINK("https://www.amazon.com/Mr-Bird-Flaming-Feast-Large/dp/B07CX4SNWW/ref=sr_1_4?keywords=Mr.+Bird+Flaming+Hot+Feast+Bell&amp;qid=1695348402&amp;sr=8-4", "https://www.amazon.com/Mr-Bird-Flaming-Feast-Large/dp/B07CX4SNWW/ref=sr_1_4?keywords=Mr.+Bird+Flaming+Hot+Feast+Bell&amp;qid=1695348402&amp;sr=8-4")</f>
        <v/>
      </c>
      <c r="F42" t="inlineStr">
        <is>
          <t>B07CX4SNWW</t>
        </is>
      </c>
      <c r="G42">
        <f>_xlfn.IMAGE("https://zuzella.com/wp-content/uploads/2019/11/Flaming-Hot-Feast-Bell-212-600x600.jpg")</f>
        <v/>
      </c>
      <c r="H42">
        <f>_xlfn.IMAGE("https://m.media-amazon.com/images/I/81v3j2bKyVL._AC_UL320_.jpg")</f>
        <v/>
      </c>
      <c r="K42" t="inlineStr">
        <is>
          <t>7.0</t>
        </is>
      </c>
      <c r="L42" t="n">
        <v>33.56</v>
      </c>
      <c r="M42" s="2" t="inlineStr">
        <is>
          <t>379.43%</t>
        </is>
      </c>
      <c r="N42" t="n">
        <v>4.5</v>
      </c>
      <c r="O42" t="n">
        <v>104</v>
      </c>
      <c r="Q42" t="inlineStr">
        <is>
          <t>OutOfStock</t>
        </is>
      </c>
      <c r="R42" t="inlineStr">
        <is>
          <t>undefined</t>
        </is>
      </c>
      <c r="S42" t="inlineStr">
        <is>
          <t>ZUZMRBFLAHOTBEL1</t>
        </is>
      </c>
    </row>
    <row r="43" ht="75" customHeight="1">
      <c r="A43" s="1">
        <f>HYPERLINK("https://zuzella.com/product/crystal-journey-herbal-magic-pillar-good-health-7/", "https://zuzella.com/product/crystal-journey-herbal-magic-pillar-good-health-7/")</f>
        <v/>
      </c>
      <c r="B43" s="1">
        <f>HYPERLINK("https://zuzella.com/product/crystal-journey-herbal-magic-pillar-good-health-7/", "https://zuzella.com/product/crystal-journey-herbal-magic-pillar-good-health-7/")</f>
        <v/>
      </c>
      <c r="C43" t="inlineStr">
        <is>
          <t>Crystal Journey Herbal Magic Pillar, Good Health, 7″</t>
        </is>
      </c>
      <c r="D43" t="inlineStr">
        <is>
          <t>Crystal Journey Reiki Charged Herbal Magic Pillar Candle with Inspirational Labels - Bundle of 5 (Positive Energy, Healing, Good Health, Motivation, Confidence) Each 7"x1.5" handcrafted with lead-free</t>
        </is>
      </c>
      <c r="E43" s="1">
        <f>HYPERLINK("https://www.amazon.com/Crystal-Journey-Charged-Herbal-Inspirational/dp/B06WRVRNMV/ref=sr_1_3?keywords=Crystal+Journey+Herbal+Magic+Pillar%2C+Good+Health%2C+7%E2%80%B3&amp;qid=1695348347&amp;sr=8-3", "https://www.amazon.com/Crystal-Journey-Charged-Herbal-Inspirational/dp/B06WRVRNMV/ref=sr_1_3?keywords=Crystal+Journey+Herbal+Magic+Pillar%2C+Good+Health%2C+7%E2%80%B3&amp;qid=1695348347&amp;sr=8-3")</f>
        <v/>
      </c>
      <c r="F43" t="inlineStr">
        <is>
          <t>B06WRVRNMV</t>
        </is>
      </c>
      <c r="G43">
        <f>_xlfn.IMAGE("https://zuzella.com/wp-content/uploads/2021/03/P009.jpg")</f>
        <v/>
      </c>
      <c r="H43">
        <f>_xlfn.IMAGE("https://m.media-amazon.com/images/I/31NNB4MddCL._AC_UL320_.jpg")</f>
        <v/>
      </c>
      <c r="K43" t="inlineStr">
        <is>
          <t>10.0</t>
        </is>
      </c>
      <c r="L43" t="n">
        <v>46.22</v>
      </c>
      <c r="M43" s="2" t="inlineStr">
        <is>
          <t>362.20%</t>
        </is>
      </c>
      <c r="N43" t="n">
        <v>5</v>
      </c>
      <c r="O43" t="n">
        <v>4</v>
      </c>
      <c r="Q43" t="inlineStr">
        <is>
          <t>OutOfStock</t>
        </is>
      </c>
      <c r="R43" t="inlineStr">
        <is>
          <t>undefined</t>
        </is>
      </c>
      <c r="S43" t="inlineStr">
        <is>
          <t>1034433167</t>
        </is>
      </c>
    </row>
    <row r="44" ht="75" customHeight="1">
      <c r="A44" s="1">
        <f>HYPERLINK("https://zuzella.com/product/crystal-journey-herbal-magic-pillar-positive-energy-7/", "https://zuzella.com/product/crystal-journey-herbal-magic-pillar-positive-energy-7/")</f>
        <v/>
      </c>
      <c r="B44" s="1">
        <f>HYPERLINK("https://zuzella.com/product/crystal-journey-herbal-magic-pillar-positive-energy-7/", "https://zuzella.com/product/crystal-journey-herbal-magic-pillar-positive-energy-7/")</f>
        <v/>
      </c>
      <c r="C44" t="inlineStr">
        <is>
          <t>Crystal Journey Herbal Magic Pillar, Positive Energy, 7″</t>
        </is>
      </c>
      <c r="D44" t="inlineStr">
        <is>
          <t>Crystal Journey Reiki Charged Herbal Magic Pillar Candle with Inspirational Labels - Bundle of 5 (Positive Energy, Healing, Good Health, Motivation, Confidence) Each 7"x1.5" handcrafted with lead-free</t>
        </is>
      </c>
      <c r="E44" s="1">
        <f>HYPERLINK("https://www.amazon.com/Crystal-Journey-Charged-Herbal-Inspirational/dp/B06WRVRNMV/ref=sr_1_4?keywords=Crystal+Journey+Herbal+Magic+Pillar%2C+Positive+Energy%2C+7%E2%80%B3&amp;qid=1695348351&amp;sr=8-4", "https://www.amazon.com/Crystal-Journey-Charged-Herbal-Inspirational/dp/B06WRVRNMV/ref=sr_1_4?keywords=Crystal+Journey+Herbal+Magic+Pillar%2C+Positive+Energy%2C+7%E2%80%B3&amp;qid=1695348351&amp;sr=8-4")</f>
        <v/>
      </c>
      <c r="F44" t="inlineStr">
        <is>
          <t>B06WRVRNMV</t>
        </is>
      </c>
      <c r="G44">
        <f>_xlfn.IMAGE("https://zuzella.com/wp-content/uploads/2021/03/P019.jpg")</f>
        <v/>
      </c>
      <c r="H44">
        <f>_xlfn.IMAGE("https://m.media-amazon.com/images/I/31NNB4MddCL._AC_UL320_.jpg")</f>
        <v/>
      </c>
      <c r="K44" t="inlineStr">
        <is>
          <t>10.0</t>
        </is>
      </c>
      <c r="L44" t="n">
        <v>46.22</v>
      </c>
      <c r="M44" s="2" t="inlineStr">
        <is>
          <t>362.20%</t>
        </is>
      </c>
      <c r="N44" t="n">
        <v>5</v>
      </c>
      <c r="O44" t="n">
        <v>4</v>
      </c>
      <c r="Q44" t="inlineStr">
        <is>
          <t>OutOfStock</t>
        </is>
      </c>
      <c r="R44" t="inlineStr">
        <is>
          <t>undefined</t>
        </is>
      </c>
      <c r="S44" t="inlineStr">
        <is>
          <t>ZUZCRYPOSENE7</t>
        </is>
      </c>
    </row>
    <row r="45" ht="75" customHeight="1">
      <c r="A45" s="1">
        <f>HYPERLINK("https://zuzella.com/product/mr-bird-flaming-hot-feast-cake-large-1lb/", "https://zuzella.com/product/mr-bird-flaming-hot-feast-cake-large-1lb/")</f>
        <v/>
      </c>
      <c r="B45" s="1">
        <f>HYPERLINK("https://zuzella.com/product/mr-bird-flaming-hot-feast-cake-large-1lb/", "https://zuzella.com/product/mr-bird-flaming-hot-feast-cake-large-1lb/")</f>
        <v/>
      </c>
      <c r="C45" t="inlineStr">
        <is>
          <t>Mr. Bird Flaming Hot Feast Cake Large, 1lb</t>
        </is>
      </c>
      <c r="D45" t="inlineStr">
        <is>
          <t>Mr. Bird Flaming Hot Feast Large Block, 1lb 9oz</t>
        </is>
      </c>
      <c r="E45" s="1">
        <f>HYPERLINK("https://www.amazon.com/4-Pack-Birds-Flaming-Feast-Bird/dp/B07CX6M6YV/ref=sr_1_1?keywords=Mr.+Bird+Flaming+Hot+Feast+Cake+Large%2C+1lb&amp;qid=1695348402&amp;sr=8-1", "https://www.amazon.com/4-Pack-Birds-Flaming-Feast-Bird/dp/B07CX6M6YV/ref=sr_1_1?keywords=Mr.+Bird+Flaming+Hot+Feast+Cake+Large%2C+1lb&amp;qid=1695348402&amp;sr=8-1")</f>
        <v/>
      </c>
      <c r="F45" t="inlineStr">
        <is>
          <t>B07CX6M6YV</t>
        </is>
      </c>
      <c r="G45">
        <f>_xlfn.IMAGE("https://zuzella.com/wp-content/uploads/2019/11/Flaming-Hot-Feast-Cake-Large-240-600x600.jpg")</f>
        <v/>
      </c>
      <c r="H45">
        <f>_xlfn.IMAGE("https://m.media-amazon.com/images/I/91jX1v0vjKL._AC_UL320_.jpg")</f>
        <v/>
      </c>
      <c r="K45" t="inlineStr">
        <is>
          <t>12.0</t>
        </is>
      </c>
      <c r="L45" t="n">
        <v>55.17</v>
      </c>
      <c r="M45" s="2" t="inlineStr">
        <is>
          <t>359.75%</t>
        </is>
      </c>
      <c r="N45" t="n">
        <v>4.5</v>
      </c>
      <c r="O45" t="n">
        <v>65</v>
      </c>
      <c r="Q45" t="inlineStr">
        <is>
          <t>OutOfStock</t>
        </is>
      </c>
      <c r="R45" t="inlineStr">
        <is>
          <t>undefined</t>
        </is>
      </c>
      <c r="S45" t="inlineStr">
        <is>
          <t>1029422908</t>
        </is>
      </c>
    </row>
    <row r="46" ht="75" customHeight="1">
      <c r="A46" s="1">
        <f>HYPERLINK("https://zuzella.com/product/mr-bird-flaming-hot-feast-bell/", "https://zuzella.com/product/mr-bird-flaming-hot-feast-bell/")</f>
        <v/>
      </c>
      <c r="B46" s="1">
        <f>HYPERLINK("https://zuzella.com/product/mr-bird-flaming-hot-feast-bell/", "https://zuzella.com/product/mr-bird-flaming-hot-feast-bell/")</f>
        <v/>
      </c>
      <c r="C46" t="inlineStr">
        <is>
          <t>Mr. Bird Flaming Hot Feast Bell</t>
        </is>
      </c>
      <c r="D46" t="inlineStr">
        <is>
          <t>Mr. Bird Flaming Hot Feast Bird Seed Bell (4)</t>
        </is>
      </c>
      <c r="E46" s="1">
        <f>HYPERLINK("https://www.amazon.com/Mr-Bird-Flaming-Feast-Seed/dp/B07N336KD3/ref=sr_1_1?keywords=Mr.+Bird+Flaming+Hot+Feast+Bell&amp;qid=1695348402&amp;sr=8-1", "https://www.amazon.com/Mr-Bird-Flaming-Feast-Seed/dp/B07N336KD3/ref=sr_1_1?keywords=Mr.+Bird+Flaming+Hot+Feast+Bell&amp;qid=1695348402&amp;sr=8-1")</f>
        <v/>
      </c>
      <c r="F46" t="inlineStr">
        <is>
          <t>B07N336KD3</t>
        </is>
      </c>
      <c r="G46">
        <f>_xlfn.IMAGE("https://zuzella.com/wp-content/uploads/2019/11/Flaming-Hot-Feast-Bell-212-600x600.jpg")</f>
        <v/>
      </c>
      <c r="H46">
        <f>_xlfn.IMAGE("https://m.media-amazon.com/images/I/81-MFMsGY7L._AC_UL320_.jpg")</f>
        <v/>
      </c>
      <c r="K46" t="inlineStr">
        <is>
          <t>7.0</t>
        </is>
      </c>
      <c r="L46" t="n">
        <v>31.81</v>
      </c>
      <c r="M46" s="2" t="inlineStr">
        <is>
          <t>354.43%</t>
        </is>
      </c>
      <c r="N46" t="n">
        <v>4.4</v>
      </c>
      <c r="O46" t="n">
        <v>144</v>
      </c>
      <c r="Q46" t="inlineStr">
        <is>
          <t>OutOfStock</t>
        </is>
      </c>
      <c r="R46" t="inlineStr">
        <is>
          <t>undefined</t>
        </is>
      </c>
      <c r="S46" t="inlineStr">
        <is>
          <t>ZUZMRBFLAHOTBEL1</t>
        </is>
      </c>
    </row>
    <row r="47" ht="75" customHeight="1">
      <c r="A47" s="1">
        <f>HYPERLINK("https://zuzella.com/product/crystal-journey-herbal-magic-pillar-positive-energy-7/", "https://zuzella.com/product/crystal-journey-herbal-magic-pillar-positive-energy-7/")</f>
        <v/>
      </c>
      <c r="B47" s="1">
        <f>HYPERLINK("https://zuzella.com/product/crystal-journey-herbal-magic-pillar-positive-energy-7/", "https://zuzella.com/product/crystal-journey-herbal-magic-pillar-positive-energy-7/")</f>
        <v/>
      </c>
      <c r="C47" t="inlineStr">
        <is>
          <t>Crystal Journey Herbal Magic Pillar, Positive Energy, 7″</t>
        </is>
      </c>
      <c r="D47" t="inlineStr">
        <is>
          <t>Crystal Journey Reiki Charged Herbal Magic Pillar Candle with Inspirational Labels - Bundle of 3 (Black Cat, Positive Energy, Abundance) Each 7"x1.5" Handcrafted with Lead-Free Materials</t>
        </is>
      </c>
      <c r="E47" s="1">
        <f>HYPERLINK("https://www.amazon.com/Crystal-Journey-Charged-Herbal-Inspirational/dp/B093225L7J/ref=sr_1_7?keywords=Crystal+Journey+Herbal+Magic+Pillar%2C+Positive+Energy%2C+7%E2%80%B3&amp;qid=1695348351&amp;sr=8-7", "https://www.amazon.com/Crystal-Journey-Charged-Herbal-Inspirational/dp/B093225L7J/ref=sr_1_7?keywords=Crystal+Journey+Herbal+Magic+Pillar%2C+Positive+Energy%2C+7%E2%80%B3&amp;qid=1695348351&amp;sr=8-7")</f>
        <v/>
      </c>
      <c r="F47" t="inlineStr">
        <is>
          <t>B093225L7J</t>
        </is>
      </c>
      <c r="G47">
        <f>_xlfn.IMAGE("https://zuzella.com/wp-content/uploads/2021/03/P019.jpg")</f>
        <v/>
      </c>
      <c r="H47">
        <f>_xlfn.IMAGE("https://m.media-amazon.com/images/I/515OeUcMy9S._AC_UL320_.jpg")</f>
        <v/>
      </c>
      <c r="K47" t="inlineStr">
        <is>
          <t>10.0</t>
        </is>
      </c>
      <c r="L47" t="n">
        <v>44.93</v>
      </c>
      <c r="M47" s="2" t="inlineStr">
        <is>
          <t>349.30%</t>
        </is>
      </c>
      <c r="N47" t="n">
        <v>5</v>
      </c>
      <c r="O47" t="n">
        <v>5</v>
      </c>
      <c r="Q47" t="inlineStr">
        <is>
          <t>OutOfStock</t>
        </is>
      </c>
      <c r="R47" t="inlineStr">
        <is>
          <t>undefined</t>
        </is>
      </c>
      <c r="S47" t="inlineStr">
        <is>
          <t>ZUZCRYPOSENE7</t>
        </is>
      </c>
    </row>
    <row r="48" ht="75" customHeight="1">
      <c r="A48" s="1">
        <f>HYPERLINK("https://zuzella.com/product/crystal-journey-herbal-magic-pillar-black-cat-7/", "https://zuzella.com/product/crystal-journey-herbal-magic-pillar-black-cat-7/")</f>
        <v/>
      </c>
      <c r="B48" s="1">
        <f>HYPERLINK("https://zuzella.com/product/crystal-journey-herbal-magic-pillar-black-cat-7/", "https://zuzella.com/product/crystal-journey-herbal-magic-pillar-black-cat-7/")</f>
        <v/>
      </c>
      <c r="C48" t="inlineStr">
        <is>
          <t>Crystal Journey Herbal Magic Pillar, Black Cat, 7″</t>
        </is>
      </c>
      <c r="D48" t="inlineStr">
        <is>
          <t>Crystal Journey Reiki Charged Herbal Magic Pillar Candle with Inspirational Labels - Bundle of 3 (Black Cat, Positive Energy, Abundance) Each 7"x1.5" Handcrafted with Lead-Free Materials</t>
        </is>
      </c>
      <c r="E48" s="1">
        <f>HYPERLINK("https://www.amazon.com/Crystal-Journey-Charged-Herbal-Inspirational/dp/B093225L7J/ref=sr_1_1?keywords=Crystal+Journey+Herbal+Magic+Pillar%2C+Black+Cat%2C+7%E2%80%B3&amp;qid=1695348382&amp;sr=8-1", "https://www.amazon.com/Crystal-Journey-Charged-Herbal-Inspirational/dp/B093225L7J/ref=sr_1_1?keywords=Crystal+Journey+Herbal+Magic+Pillar%2C+Black+Cat%2C+7%E2%80%B3&amp;qid=1695348382&amp;sr=8-1")</f>
        <v/>
      </c>
      <c r="F48" t="inlineStr">
        <is>
          <t>B093225L7J</t>
        </is>
      </c>
      <c r="G48">
        <f>_xlfn.IMAGE("https://zuzella.com/wp-content/uploads/2021/03/TP802.jpg")</f>
        <v/>
      </c>
      <c r="H48">
        <f>_xlfn.IMAGE("https://m.media-amazon.com/images/I/515OeUcMy9S._AC_UL320_.jpg")</f>
        <v/>
      </c>
      <c r="K48" t="inlineStr">
        <is>
          <t>10.0</t>
        </is>
      </c>
      <c r="L48" t="n">
        <v>44.93</v>
      </c>
      <c r="M48" s="2" t="inlineStr">
        <is>
          <t>349.30%</t>
        </is>
      </c>
      <c r="N48" t="n">
        <v>5</v>
      </c>
      <c r="O48" t="n">
        <v>5</v>
      </c>
      <c r="Q48" t="inlineStr">
        <is>
          <t>OutOfStock</t>
        </is>
      </c>
      <c r="R48" t="inlineStr">
        <is>
          <t>undefined</t>
        </is>
      </c>
      <c r="S48" t="inlineStr">
        <is>
          <t>1027479520</t>
        </is>
      </c>
    </row>
    <row r="49" ht="75" customHeight="1">
      <c r="A49" s="1">
        <f>HYPERLINK("https://zuzella.com/product/clinique-smart-custom-repair-serum-1-7-oz/", "https://zuzella.com/product/clinique-smart-custom-repair-serum-1-7-oz/")</f>
        <v/>
      </c>
      <c r="B49" s="1">
        <f>HYPERLINK("https://zuzella.com/product/clinique-smart-custom-repair-serum-1-7-oz/", "https://zuzella.com/product/clinique-smart-custom-repair-serum-1-7-oz/")</f>
        <v/>
      </c>
      <c r="C49" t="inlineStr">
        <is>
          <t>Clinique Smart Custom Repair Serum, 1.7 oz</t>
        </is>
      </c>
      <c r="D49" t="inlineStr">
        <is>
          <t>Clinique/Smart Custom Repair Concentrate Serum 3.4 oz (100 ml)</t>
        </is>
      </c>
      <c r="E49" s="1">
        <f>HYPERLINK("https://www.amazon.com/Clinique-Smart-Custom-Repair-Serum/dp/B07GYL7JJZ/ref=sr_1_2?keywords=Clinique+Smart+Custom+Repair+Serum%2C+1.7+oz&amp;qid=1695348346&amp;sr=8-2", "https://www.amazon.com/Clinique-Smart-Custom-Repair-Serum/dp/B07GYL7JJZ/ref=sr_1_2?keywords=Clinique+Smart+Custom+Repair+Serum%2C+1.7+oz&amp;qid=1695348346&amp;sr=8-2")</f>
        <v/>
      </c>
      <c r="F49" t="inlineStr">
        <is>
          <t>B07GYL7JJZ</t>
        </is>
      </c>
      <c r="G49">
        <f>_xlfn.IMAGE("https://zuzella.com/wp-content/uploads/2020/02/Clinique-Smart-Custom-Repair-Serum-1.7-oz-600x600.jpg")</f>
        <v/>
      </c>
      <c r="H49">
        <f>_xlfn.IMAGE("https://m.media-amazon.com/images/I/41LvCuIwS5L._AC_UL320_.jpg")</f>
        <v/>
      </c>
      <c r="K49" t="inlineStr">
        <is>
          <t>67.0</t>
        </is>
      </c>
      <c r="L49" t="n">
        <v>298</v>
      </c>
      <c r="M49" s="2" t="inlineStr">
        <is>
          <t>344.78%</t>
        </is>
      </c>
      <c r="N49" t="n">
        <v>5</v>
      </c>
      <c r="O49" t="n">
        <v>9</v>
      </c>
      <c r="Q49" t="inlineStr">
        <is>
          <t>OutOfStock</t>
        </is>
      </c>
      <c r="R49" t="inlineStr">
        <is>
          <t>undefined</t>
        </is>
      </c>
      <c r="S49" t="inlineStr">
        <is>
          <t>ZUZCLSMCURESE17</t>
        </is>
      </c>
    </row>
    <row r="50" ht="75" customHeight="1">
      <c r="A50" s="1">
        <f>HYPERLINK("https://zuzella.com/product/crystal-journey-herbal-magic-pillar-good-health-7/", "https://zuzella.com/product/crystal-journey-herbal-magic-pillar-good-health-7/")</f>
        <v/>
      </c>
      <c r="B50" s="1">
        <f>HYPERLINK("https://zuzella.com/product/crystal-journey-herbal-magic-pillar-good-health-7/", "https://zuzella.com/product/crystal-journey-herbal-magic-pillar-good-health-7/")</f>
        <v/>
      </c>
      <c r="C50" t="inlineStr">
        <is>
          <t>Crystal Journey Herbal Magic Pillar, Good Health, 7″</t>
        </is>
      </c>
      <c r="D50" t="inlineStr">
        <is>
          <t>Crystal Journey Reiki Charged Herbal Magic Pillar Candle with Inspirational Labels - Bundle of 4 (Money, Love, Good Health, Joy) Each 7"x1.5" Handcrafted with Lead-Free Materials</t>
        </is>
      </c>
      <c r="E50" s="1">
        <f>HYPERLINK("https://www.amazon.com/Crystal-Journey-Charged-Herbal-Inspirational/dp/B01GX3P82M/ref=sr_1_4?keywords=Crystal+Journey+Herbal+Magic+Pillar%2C+Good+Health%2C+7%E2%80%B3&amp;qid=1695348347&amp;sr=8-4", "https://www.amazon.com/Crystal-Journey-Charged-Herbal-Inspirational/dp/B01GX3P82M/ref=sr_1_4?keywords=Crystal+Journey+Herbal+Magic+Pillar%2C+Good+Health%2C+7%E2%80%B3&amp;qid=1695348347&amp;sr=8-4")</f>
        <v/>
      </c>
      <c r="F50" t="inlineStr">
        <is>
          <t>B01GX3P82M</t>
        </is>
      </c>
      <c r="G50">
        <f>_xlfn.IMAGE("https://zuzella.com/wp-content/uploads/2021/03/P009.jpg")</f>
        <v/>
      </c>
      <c r="H50">
        <f>_xlfn.IMAGE("https://m.media-amazon.com/images/I/41jmY0HUY+L._AC_UL320_.jpg")</f>
        <v/>
      </c>
      <c r="K50" t="inlineStr">
        <is>
          <t>10.0</t>
        </is>
      </c>
      <c r="L50" t="n">
        <v>43.46</v>
      </c>
      <c r="M50" s="2" t="inlineStr">
        <is>
          <t>334.60%</t>
        </is>
      </c>
      <c r="N50" t="n">
        <v>4.4</v>
      </c>
      <c r="O50" t="n">
        <v>116</v>
      </c>
      <c r="Q50" t="inlineStr">
        <is>
          <t>OutOfStock</t>
        </is>
      </c>
      <c r="R50" t="inlineStr">
        <is>
          <t>undefined</t>
        </is>
      </c>
      <c r="S50" t="inlineStr">
        <is>
          <t>1034433167</t>
        </is>
      </c>
    </row>
    <row r="51" ht="75" customHeight="1">
      <c r="A51" s="1">
        <f>HYPERLINK("https://zuzella.com/product/crystal-journey-herbal-magic-pillar-love-7/", "https://zuzella.com/product/crystal-journey-herbal-magic-pillar-love-7/")</f>
        <v/>
      </c>
      <c r="B51" s="1">
        <f>HYPERLINK("https://zuzella.com/product/crystal-journey-herbal-magic-pillar-love-7/", "https://zuzella.com/product/crystal-journey-herbal-magic-pillar-love-7/")</f>
        <v/>
      </c>
      <c r="C51" t="inlineStr">
        <is>
          <t>Crystal Journey Herbal Magic Pillar, Love, 7″</t>
        </is>
      </c>
      <c r="D51" t="inlineStr">
        <is>
          <t>Crystal Journey Reiki Charged Herbal Magic Pillar Candle with Inspirational Labels - Bundle of 4 (Money, Love, Good Health, Joy) Each 7"x1.5" Handcrafted with Lead-Free Materials</t>
        </is>
      </c>
      <c r="E51" s="1">
        <f>HYPERLINK("https://www.amazon.com/Crystal-Journey-Charged-Herbal-Inspirational/dp/B01GX3P82M/ref=sr_1_4?keywords=Crystal+Journey+Herbal+Magic+Pillar%2C+Love%2C+7%E2%80%B3&amp;qid=1695348345&amp;sr=8-4", "https://www.amazon.com/Crystal-Journey-Charged-Herbal-Inspirational/dp/B01GX3P82M/ref=sr_1_4?keywords=Crystal+Journey+Herbal+Magic+Pillar%2C+Love%2C+7%E2%80%B3&amp;qid=1695348345&amp;sr=8-4")</f>
        <v/>
      </c>
      <c r="F51" t="inlineStr">
        <is>
          <t>B01GX3P82M</t>
        </is>
      </c>
      <c r="G51">
        <f>_xlfn.IMAGE("https://zuzella.com/wp-content/uploads/2021/03/P014.jpg")</f>
        <v/>
      </c>
      <c r="H51">
        <f>_xlfn.IMAGE("https://m.media-amazon.com/images/I/41jmY0HUY+L._AC_UL320_.jpg")</f>
        <v/>
      </c>
      <c r="K51" t="inlineStr">
        <is>
          <t>10.0</t>
        </is>
      </c>
      <c r="L51" t="n">
        <v>43.42</v>
      </c>
      <c r="M51" s="2" t="inlineStr">
        <is>
          <t>334.20%</t>
        </is>
      </c>
      <c r="N51" t="n">
        <v>4.4</v>
      </c>
      <c r="O51" t="n">
        <v>116</v>
      </c>
      <c r="Q51" t="inlineStr">
        <is>
          <t>OutOfStock</t>
        </is>
      </c>
      <c r="R51" t="inlineStr">
        <is>
          <t>undefined</t>
        </is>
      </c>
      <c r="S51" t="inlineStr">
        <is>
          <t>ZUZCRYLOV7</t>
        </is>
      </c>
    </row>
    <row r="52" ht="75" customHeight="1">
      <c r="A52" s="1">
        <f>HYPERLINK("https://zuzella.com/product/crystal-journey-herbal-magic-pillar-money-7/", "https://zuzella.com/product/crystal-journey-herbal-magic-pillar-money-7/")</f>
        <v/>
      </c>
      <c r="B52" s="1">
        <f>HYPERLINK("https://zuzella.com/product/crystal-journey-herbal-magic-pillar-money-7/", "https://zuzella.com/product/crystal-journey-herbal-magic-pillar-money-7/")</f>
        <v/>
      </c>
      <c r="C52" t="inlineStr">
        <is>
          <t>Crystal Journey Herbal Magic Pillar, Money, 7″</t>
        </is>
      </c>
      <c r="D52" t="inlineStr">
        <is>
          <t>Crystal Journey Reiki Charged Herbal Magic Pillar Candle with Inspirational Labels - Bundle of 4 (Money, Love, Good Health, Joy) Each 7"x1.5" Handcrafted with Lead-Free Materials</t>
        </is>
      </c>
      <c r="E52" s="1">
        <f>HYPERLINK("https://www.amazon.com/Crystal-Journey-Charged-Herbal-Inspirational/dp/B01GX3P82M/ref=sr_1_3?keywords=Crystal+Journey+Herbal+Magic+Pillar%2C+Money%2C+7%E2%80%B3&amp;qid=1695348347&amp;sr=8-3", "https://www.amazon.com/Crystal-Journey-Charged-Herbal-Inspirational/dp/B01GX3P82M/ref=sr_1_3?keywords=Crystal+Journey+Herbal+Magic+Pillar%2C+Money%2C+7%E2%80%B3&amp;qid=1695348347&amp;sr=8-3")</f>
        <v/>
      </c>
      <c r="F52" t="inlineStr">
        <is>
          <t>B01GX3P82M</t>
        </is>
      </c>
      <c r="G52">
        <f>_xlfn.IMAGE("https://zuzella.com/wp-content/uploads/2021/03/P016.jpg")</f>
        <v/>
      </c>
      <c r="H52">
        <f>_xlfn.IMAGE("https://m.media-amazon.com/images/I/41jmY0HUY+L._AC_UL320_.jpg")</f>
        <v/>
      </c>
      <c r="K52" t="inlineStr">
        <is>
          <t>10.0</t>
        </is>
      </c>
      <c r="L52" t="n">
        <v>43.42</v>
      </c>
      <c r="M52" s="2" t="inlineStr">
        <is>
          <t>334.20%</t>
        </is>
      </c>
      <c r="N52" t="n">
        <v>4.4</v>
      </c>
      <c r="O52" t="n">
        <v>116</v>
      </c>
      <c r="Q52" t="inlineStr">
        <is>
          <t>OutOfStock</t>
        </is>
      </c>
      <c r="R52" t="inlineStr">
        <is>
          <t>undefined</t>
        </is>
      </c>
      <c r="S52" t="inlineStr">
        <is>
          <t>ZUZCRYMON7</t>
        </is>
      </c>
    </row>
    <row r="53" ht="75" customHeight="1">
      <c r="A53" s="1">
        <f>HYPERLINK("https://zuzella.com/product/mr-bird-flaming-hot-feast-bell-3ct/", "https://zuzella.com/product/mr-bird-flaming-hot-feast-bell-3ct/")</f>
        <v/>
      </c>
      <c r="B53" s="1">
        <f>HYPERLINK("https://zuzella.com/product/mr-bird-flaming-hot-feast-bell-3ct/", "https://zuzella.com/product/mr-bird-flaming-hot-feast-bell-3ct/")</f>
        <v/>
      </c>
      <c r="C53" t="inlineStr">
        <is>
          <t>Mr. Bird Flaming Hot Feast Bell, 3ct</t>
        </is>
      </c>
      <c r="D53" t="inlineStr">
        <is>
          <t>Mr. Bird Flaming Hot Feast Large Block</t>
        </is>
      </c>
      <c r="E53" s="1">
        <f>HYPERLINK("https://www.amazon.com/Mr-Bird-Flaming-Feast-Large/dp/B07HGGBG4H/ref=sr_1_8?keywords=mr.+bird+flamin+hot+feast+bell%2C+3ct&amp;qid=1695348407&amp;sr=8-8", "https://www.amazon.com/Mr-Bird-Flaming-Feast-Large/dp/B07HGGBG4H/ref=sr_1_8?keywords=mr.+bird+flamin+hot+feast+bell%2C+3ct&amp;qid=1695348407&amp;sr=8-8")</f>
        <v/>
      </c>
      <c r="F53" t="inlineStr">
        <is>
          <t>B07HGGBG4H</t>
        </is>
      </c>
      <c r="G53">
        <f>_xlfn.IMAGE("https://zuzella.com/wp-content/uploads/2019/11/Flaming-Hot-Feast-Bell-212-600x600.jpg")</f>
        <v/>
      </c>
      <c r="H53">
        <f>_xlfn.IMAGE("https://m.media-amazon.com/images/I/81HUxqqhGsL._AC_UL320_.jpg")</f>
        <v/>
      </c>
      <c r="K53" t="inlineStr">
        <is>
          <t>18.0</t>
        </is>
      </c>
      <c r="L53" t="n">
        <v>76.87</v>
      </c>
      <c r="M53" s="2" t="inlineStr">
        <is>
          <t>327.06%</t>
        </is>
      </c>
      <c r="N53" t="n">
        <v>4.5</v>
      </c>
      <c r="O53" t="n">
        <v>65</v>
      </c>
      <c r="Q53" t="inlineStr">
        <is>
          <t>OutOfStock</t>
        </is>
      </c>
      <c r="R53" t="inlineStr">
        <is>
          <t>undefined</t>
        </is>
      </c>
      <c r="S53" t="inlineStr">
        <is>
          <t>ZUZMRBFLAHOTBEL3</t>
        </is>
      </c>
    </row>
    <row r="54" ht="75" customHeight="1">
      <c r="A54" s="1">
        <f>HYPERLINK("https://zuzella.com/product/rhythm-band-5-note-chromatic-bell-set/", "https://zuzella.com/product/rhythm-band-5-note-chromatic-bell-set/")</f>
        <v/>
      </c>
      <c r="B54" s="1">
        <f>HYPERLINK("https://zuzella.com/product/rhythm-band-5-note-chromatic-bell-set/", "https://zuzella.com/product/rhythm-band-5-note-chromatic-bell-set/")</f>
        <v/>
      </c>
      <c r="C54" t="inlineStr">
        <is>
          <t>Rhythm &amp; Band 5 Note Chromatic Bell Set</t>
        </is>
      </c>
      <c r="D54" t="inlineStr">
        <is>
          <t>Rhythm Band 25 Note Chromatic Plastic Resonator Bell Set</t>
        </is>
      </c>
      <c r="E54" s="1">
        <f>HYPERLINK("https://www.amazon.com/Rhythm-Band-Chromatic-Plastic-Resonator/dp/B000T4FZKM/ref=sr_1_6?keywords=Rhythm+%26+Band+5+Note+Chromatic+Bell+Set&amp;qid=1695348442&amp;sr=8-6", "https://www.amazon.com/Rhythm-Band-Chromatic-Plastic-Resonator/dp/B000T4FZKM/ref=sr_1_6?keywords=Rhythm+%26+Band+5+Note+Chromatic+Bell+Set&amp;qid=1695348442&amp;sr=8-6")</f>
        <v/>
      </c>
      <c r="F54" t="inlineStr">
        <is>
          <t>B000T4FZKM</t>
        </is>
      </c>
      <c r="G54">
        <f>_xlfn.IMAGE("https://zuzella.com/wp-content/uploads/2021/04/CNHB-C-600x600.jpg")</f>
        <v/>
      </c>
      <c r="H54">
        <f>_xlfn.IMAGE("https://m.media-amazon.com/images/I/71aQxdRi5hL._AC_UL320_.jpg")</f>
        <v/>
      </c>
      <c r="K54" t="inlineStr">
        <is>
          <t>48.0</t>
        </is>
      </c>
      <c r="L54" t="n">
        <v>203.99</v>
      </c>
      <c r="M54" s="2" t="inlineStr">
        <is>
          <t>324.98%</t>
        </is>
      </c>
      <c r="N54" t="n">
        <v>4.7</v>
      </c>
      <c r="O54" t="n">
        <v>4</v>
      </c>
      <c r="Q54" t="inlineStr">
        <is>
          <t>OutOfStock</t>
        </is>
      </c>
      <c r="R54" t="inlineStr">
        <is>
          <t>undefined</t>
        </is>
      </c>
      <c r="S54" t="inlineStr">
        <is>
          <t>1025918826</t>
        </is>
      </c>
    </row>
    <row r="55" ht="75" customHeight="1">
      <c r="A55" s="1">
        <f>HYPERLINK("https://zuzella.com/product/crystal-journey-herbal-magic-pillar-manifest-a-miracle-7/", "https://zuzella.com/product/crystal-journey-herbal-magic-pillar-manifest-a-miracle-7/")</f>
        <v/>
      </c>
      <c r="B55" s="1">
        <f>HYPERLINK("https://zuzella.com/product/crystal-journey-herbal-magic-pillar-manifest-a-miracle-7/", "https://zuzella.com/product/crystal-journey-herbal-magic-pillar-manifest-a-miracle-7/")</f>
        <v/>
      </c>
      <c r="C55" t="inlineStr">
        <is>
          <t>Crystal Journey Herbal Magic Pillar, Manifest a Miracle, 7″</t>
        </is>
      </c>
      <c r="D55" t="inlineStr">
        <is>
          <t>Crystal Journey Reiki Charged Herbal Magic Pillar Candle - Manifestation Bundle (Positive Energy, Manifest a Miracle, Healing) - Handcrafted with Lead-Free Materials</t>
        </is>
      </c>
      <c r="E55" s="1">
        <f>HYPERLINK("https://www.amazon.com/Crystal-Journey-Charged-Herbal-Pillar/dp/B0931SMFGK/ref=sr_1_1?keywords=Crystal+Journey+Herbal+Magic+Pillar%2C+Manifest+a+Miracle%2C+7%E2%80%B3&amp;qid=1695348348&amp;sr=8-1", "https://www.amazon.com/Crystal-Journey-Charged-Herbal-Pillar/dp/B0931SMFGK/ref=sr_1_1?keywords=Crystal+Journey+Herbal+Magic+Pillar%2C+Manifest+a+Miracle%2C+7%E2%80%B3&amp;qid=1695348348&amp;sr=8-1")</f>
        <v/>
      </c>
      <c r="F55" t="inlineStr">
        <is>
          <t>B0931SMFGK</t>
        </is>
      </c>
      <c r="G55">
        <f>_xlfn.IMAGE("https://zuzella.com/wp-content/uploads/2021/03/P015.jpg")</f>
        <v/>
      </c>
      <c r="H55">
        <f>_xlfn.IMAGE("https://m.media-amazon.com/images/I/61mUwf08VJS._AC_UL320_.jpg")</f>
        <v/>
      </c>
      <c r="K55" t="inlineStr">
        <is>
          <t>10.0</t>
        </is>
      </c>
      <c r="L55" t="n">
        <v>42.44</v>
      </c>
      <c r="M55" s="2" t="inlineStr">
        <is>
          <t>324.40%</t>
        </is>
      </c>
      <c r="N55" t="n">
        <v>5</v>
      </c>
      <c r="O55" t="n">
        <v>7</v>
      </c>
      <c r="Q55" t="inlineStr">
        <is>
          <t>OutOfStock</t>
        </is>
      </c>
      <c r="R55" t="inlineStr">
        <is>
          <t>undefined</t>
        </is>
      </c>
      <c r="S55" t="inlineStr">
        <is>
          <t>ZUZCRYMANMIR7</t>
        </is>
      </c>
    </row>
    <row r="56" ht="75" customHeight="1">
      <c r="A56" s="1">
        <f>HYPERLINK("https://zuzella.com/product/crystal-journey-herbal-magic-pillar-positive-energy-7/", "https://zuzella.com/product/crystal-journey-herbal-magic-pillar-positive-energy-7/")</f>
        <v/>
      </c>
      <c r="B56" s="1">
        <f>HYPERLINK("https://zuzella.com/product/crystal-journey-herbal-magic-pillar-positive-energy-7/", "https://zuzella.com/product/crystal-journey-herbal-magic-pillar-positive-energy-7/")</f>
        <v/>
      </c>
      <c r="C56" t="inlineStr">
        <is>
          <t>Crystal Journey Herbal Magic Pillar, Positive Energy, 7″</t>
        </is>
      </c>
      <c r="D56" t="inlineStr">
        <is>
          <t>Crystal Journey Reiki Charged Herbal Magic Pillar Candle - Manifestation Bundle (Positive Energy, Manifest a Miracle, Healing) - Handcrafted with Lead-Free Materials</t>
        </is>
      </c>
      <c r="E56" s="1">
        <f>HYPERLINK("https://www.amazon.com/Crystal-Journey-Charged-Herbal-Pillar/dp/B0931SMFGK/ref=sr_1_5?keywords=Crystal+Journey+Herbal+Magic+Pillar%2C+Positive+Energy%2C+7%E2%80%B3&amp;qid=1695348351&amp;sr=8-5", "https://www.amazon.com/Crystal-Journey-Charged-Herbal-Pillar/dp/B0931SMFGK/ref=sr_1_5?keywords=Crystal+Journey+Herbal+Magic+Pillar%2C+Positive+Energy%2C+7%E2%80%B3&amp;qid=1695348351&amp;sr=8-5")</f>
        <v/>
      </c>
      <c r="F56" t="inlineStr">
        <is>
          <t>B0931SMFGK</t>
        </is>
      </c>
      <c r="G56">
        <f>_xlfn.IMAGE("https://zuzella.com/wp-content/uploads/2021/03/P019.jpg")</f>
        <v/>
      </c>
      <c r="H56">
        <f>_xlfn.IMAGE("https://m.media-amazon.com/images/I/61mUwf08VJS._AC_UL320_.jpg")</f>
        <v/>
      </c>
      <c r="K56" t="inlineStr">
        <is>
          <t>10.0</t>
        </is>
      </c>
      <c r="L56" t="n">
        <v>42.44</v>
      </c>
      <c r="M56" s="2" t="inlineStr">
        <is>
          <t>324.40%</t>
        </is>
      </c>
      <c r="N56" t="n">
        <v>5</v>
      </c>
      <c r="O56" t="n">
        <v>7</v>
      </c>
      <c r="Q56" t="inlineStr">
        <is>
          <t>OutOfStock</t>
        </is>
      </c>
      <c r="R56" t="inlineStr">
        <is>
          <t>undefined</t>
        </is>
      </c>
      <c r="S56" t="inlineStr">
        <is>
          <t>ZUZCRYPOSENE7</t>
        </is>
      </c>
    </row>
    <row r="57" ht="75" customHeight="1">
      <c r="A57" s="1">
        <f>HYPERLINK("https://zuzella.com/product/rhythm-band-5-note-chromatic-bell-set/", "https://zuzella.com/product/rhythm-band-5-note-chromatic-bell-set/")</f>
        <v/>
      </c>
      <c r="B57" s="1">
        <f>HYPERLINK("https://zuzella.com/product/rhythm-band-5-note-chromatic-bell-set/", "https://zuzella.com/product/rhythm-band-5-note-chromatic-bell-set/")</f>
        <v/>
      </c>
      <c r="C57" t="inlineStr">
        <is>
          <t>Rhythm &amp; Band 5 Note Chromatic Bell Set</t>
        </is>
      </c>
      <c r="D57" t="inlineStr">
        <is>
          <t>Rhythm Band Instruments RB125 25 Note Black and White Handbell Set</t>
        </is>
      </c>
      <c r="E57" s="1">
        <f>HYPERLINK("https://www.amazon.com/Rhythm-Instruments-RB125-Black-Handbell/dp/B00XWHGNIQ/ref=sr_1_3?keywords=Rhythm+%26+Band+5+Note+Chromatic+Bell+Set&amp;qid=1695348442&amp;sr=8-3", "https://www.amazon.com/Rhythm-Instruments-RB125-Black-Handbell/dp/B00XWHGNIQ/ref=sr_1_3?keywords=Rhythm+%26+Band+5+Note+Chromatic+Bell+Set&amp;qid=1695348442&amp;sr=8-3")</f>
        <v/>
      </c>
      <c r="F57" t="inlineStr">
        <is>
          <t>B00XWHGNIQ</t>
        </is>
      </c>
      <c r="G57">
        <f>_xlfn.IMAGE("https://zuzella.com/wp-content/uploads/2021/04/CNHB-C-600x600.jpg")</f>
        <v/>
      </c>
      <c r="H57">
        <f>_xlfn.IMAGE("https://m.media-amazon.com/images/I/314v0ANFlxL._AC_UL320_.jpg")</f>
        <v/>
      </c>
      <c r="K57" t="inlineStr">
        <is>
          <t>48.0</t>
        </is>
      </c>
      <c r="L57" t="n">
        <v>199</v>
      </c>
      <c r="M57" s="2" t="inlineStr">
        <is>
          <t>314.58%</t>
        </is>
      </c>
      <c r="N57" t="n">
        <v>5</v>
      </c>
      <c r="O57" t="n">
        <v>1</v>
      </c>
      <c r="Q57" t="inlineStr">
        <is>
          <t>OutOfStock</t>
        </is>
      </c>
      <c r="R57" t="inlineStr">
        <is>
          <t>undefined</t>
        </is>
      </c>
      <c r="S57" t="inlineStr">
        <is>
          <t>1025918826</t>
        </is>
      </c>
    </row>
    <row r="58" ht="75" customHeight="1">
      <c r="A58" s="1">
        <f>HYPERLINK("https://zuzella.com/product/rhythm-band-8-note-metal-bell-set/", "https://zuzella.com/product/rhythm-band-8-note-metal-bell-set/")</f>
        <v/>
      </c>
      <c r="B58" s="1">
        <f>HYPERLINK("https://zuzella.com/product/rhythm-band-8-note-metal-bell-set/", "https://zuzella.com/product/rhythm-band-8-note-metal-bell-set/")</f>
        <v/>
      </c>
      <c r="C58" t="inlineStr">
        <is>
          <t>Rhythm &amp; Band 8 Note Metal Bell Set</t>
        </is>
      </c>
      <c r="D58" t="inlineStr">
        <is>
          <t>Rhythm Band Instruments RB118EX Twenty Note Kidsplay Handbell Set</t>
        </is>
      </c>
      <c r="E58" s="1">
        <f>HYPERLINK("https://www.amazon.com/Rhythm-Band-Instruments-Kidsplay-Handbell/dp/B005BWLLBO/ref=sr_1_9?keywords=Rhythm+%26+Band+8+Note+Metal+Bell+Set&amp;qid=1695348439&amp;sr=8-9", "https://www.amazon.com/Rhythm-Band-Instruments-Kidsplay-Handbell/dp/B005BWLLBO/ref=sr_1_9?keywords=Rhythm+%26+Band+8+Note+Metal+Bell+Set&amp;qid=1695348439&amp;sr=8-9")</f>
        <v/>
      </c>
      <c r="F58" t="inlineStr">
        <is>
          <t>B005BWLLBO</t>
        </is>
      </c>
      <c r="G58">
        <f>_xlfn.IMAGE("https://zuzella.com/wp-content/uploads/2021/04/RB108.jpg")</f>
        <v/>
      </c>
      <c r="H58">
        <f>_xlfn.IMAGE("https://m.media-amazon.com/images/I/41jcjlhZBAL._AC_UL320_.jpg")</f>
        <v/>
      </c>
      <c r="K58" t="inlineStr">
        <is>
          <t>46.0</t>
        </is>
      </c>
      <c r="L58" t="n">
        <v>189.69</v>
      </c>
      <c r="M58" s="2" t="inlineStr">
        <is>
          <t>312.37%</t>
        </is>
      </c>
      <c r="N58" t="n">
        <v>4</v>
      </c>
      <c r="O58" t="n">
        <v>1</v>
      </c>
      <c r="Q58" t="inlineStr">
        <is>
          <t>OutOfStock</t>
        </is>
      </c>
      <c r="R58" t="inlineStr">
        <is>
          <t>undefined</t>
        </is>
      </c>
      <c r="S58" t="inlineStr">
        <is>
          <t>1022609205</t>
        </is>
      </c>
    </row>
    <row r="59" ht="75" customHeight="1">
      <c r="A59" s="1">
        <f>HYPERLINK("https://zuzella.com/product/crystal-journey-herbal-magic-pillar-positive-energy-7/", "https://zuzella.com/product/crystal-journey-herbal-magic-pillar-positive-energy-7/")</f>
        <v/>
      </c>
      <c r="B59" s="1">
        <f>HYPERLINK("https://zuzella.com/product/crystal-journey-herbal-magic-pillar-positive-energy-7/", "https://zuzella.com/product/crystal-journey-herbal-magic-pillar-positive-energy-7/")</f>
        <v/>
      </c>
      <c r="C59" t="inlineStr">
        <is>
          <t>Crystal Journey Herbal Magic Pillar, Positive Energy, 7″</t>
        </is>
      </c>
      <c r="D59" t="inlineStr">
        <is>
          <t>Crystal Journey Attract Love Reiki Charged Herbal Magic Pillar Candle with Inspirational Labels-Bundle of 3(Positive Energy,Love,Harmony) Each 7inchx1.5inch Handcrafted with Lead-Free Materials,Pink</t>
        </is>
      </c>
      <c r="E59" s="1">
        <f>HYPERLINK("https://www.amazon.com/Crystal-Journey-Attract-Charged-Inspirational/dp/B0931ZSM4V/ref=sr_1_8?keywords=Crystal+Journey+Herbal+Magic+Pillar%2C+Positive+Energy%2C+7%E2%80%B3&amp;qid=1695348351&amp;sr=8-8", "https://www.amazon.com/Crystal-Journey-Attract-Charged-Inspirational/dp/B0931ZSM4V/ref=sr_1_8?keywords=Crystal+Journey+Herbal+Magic+Pillar%2C+Positive+Energy%2C+7%E2%80%B3&amp;qid=1695348351&amp;sr=8-8")</f>
        <v/>
      </c>
      <c r="F59" t="inlineStr">
        <is>
          <t>B0931ZSM4V</t>
        </is>
      </c>
      <c r="G59">
        <f>_xlfn.IMAGE("https://zuzella.com/wp-content/uploads/2021/03/P019.jpg")</f>
        <v/>
      </c>
      <c r="H59">
        <f>_xlfn.IMAGE("https://m.media-amazon.com/images/I/41c2J8UgBxS._AC_UL320_.jpg")</f>
        <v/>
      </c>
      <c r="K59" t="inlineStr">
        <is>
          <t>10.0</t>
        </is>
      </c>
      <c r="L59" t="n">
        <v>39.99</v>
      </c>
      <c r="M59" s="2" t="inlineStr">
        <is>
          <t>299.90%</t>
        </is>
      </c>
      <c r="N59" t="n">
        <v>5</v>
      </c>
      <c r="O59" t="n">
        <v>3</v>
      </c>
      <c r="Q59" t="inlineStr">
        <is>
          <t>OutOfStock</t>
        </is>
      </c>
      <c r="R59" t="inlineStr">
        <is>
          <t>undefined</t>
        </is>
      </c>
      <c r="S59" t="inlineStr">
        <is>
          <t>ZUZCRYPOSENE7</t>
        </is>
      </c>
    </row>
    <row r="60" ht="75" customHeight="1">
      <c r="A60" s="1">
        <f>HYPERLINK("https://zuzella.com/product/crystal-journey-herbal-magic-pillar-love-7/", "https://zuzella.com/product/crystal-journey-herbal-magic-pillar-love-7/")</f>
        <v/>
      </c>
      <c r="B60" s="1">
        <f>HYPERLINK("https://zuzella.com/product/crystal-journey-herbal-magic-pillar-love-7/", "https://zuzella.com/product/crystal-journey-herbal-magic-pillar-love-7/")</f>
        <v/>
      </c>
      <c r="C60" t="inlineStr">
        <is>
          <t>Crystal Journey Herbal Magic Pillar, Love, 7″</t>
        </is>
      </c>
      <c r="D60" t="inlineStr">
        <is>
          <t>Crystal Journey Attract Love Reiki Charged Herbal Magic Pillar Candle with Inspirational Labels-Bundle of 3(Positive Energy,Love,Harmony) Each 7inchx1.5inch Handcrafted with Lead-Free Materials,Pink</t>
        </is>
      </c>
      <c r="E60" s="1">
        <f>HYPERLINK("https://www.amazon.com/Crystal-Journey-Attract-Charged-Inspirational/dp/B0931ZSM4V/ref=sr_1_3?keywords=Crystal+Journey+Herbal+Magic+Pillar%2C+Love%2C+7%E2%80%B3&amp;qid=1695348345&amp;sr=8-3", "https://www.amazon.com/Crystal-Journey-Attract-Charged-Inspirational/dp/B0931ZSM4V/ref=sr_1_3?keywords=Crystal+Journey+Herbal+Magic+Pillar%2C+Love%2C+7%E2%80%B3&amp;qid=1695348345&amp;sr=8-3")</f>
        <v/>
      </c>
      <c r="F60" t="inlineStr">
        <is>
          <t>B0931ZSM4V</t>
        </is>
      </c>
      <c r="G60">
        <f>_xlfn.IMAGE("https://zuzella.com/wp-content/uploads/2021/03/P014.jpg")</f>
        <v/>
      </c>
      <c r="H60">
        <f>_xlfn.IMAGE("https://m.media-amazon.com/images/I/41c2J8UgBxS._AC_UL320_.jpg")</f>
        <v/>
      </c>
      <c r="K60" t="inlineStr">
        <is>
          <t>10.0</t>
        </is>
      </c>
      <c r="L60" t="n">
        <v>39.99</v>
      </c>
      <c r="M60" s="2" t="inlineStr">
        <is>
          <t>299.90%</t>
        </is>
      </c>
      <c r="N60" t="n">
        <v>5</v>
      </c>
      <c r="O60" t="n">
        <v>3</v>
      </c>
      <c r="Q60" t="inlineStr">
        <is>
          <t>OutOfStock</t>
        </is>
      </c>
      <c r="R60" t="inlineStr">
        <is>
          <t>undefined</t>
        </is>
      </c>
      <c r="S60" t="inlineStr">
        <is>
          <t>ZUZCRYLOV7</t>
        </is>
      </c>
    </row>
    <row r="61" ht="75" customHeight="1">
      <c r="A61" s="1">
        <f>HYPERLINK("https://zuzella.com/product/rhythm-band-8-note-metal-bell-set/", "https://zuzella.com/product/rhythm-band-8-note-metal-bell-set/")</f>
        <v/>
      </c>
      <c r="B61" s="1">
        <f>HYPERLINK("https://zuzella.com/product/rhythm-band-8-note-metal-bell-set/", "https://zuzella.com/product/rhythm-band-8-note-metal-bell-set/")</f>
        <v/>
      </c>
      <c r="C61" t="inlineStr">
        <is>
          <t>Rhythm &amp; Band 8 Note Metal Bell Set</t>
        </is>
      </c>
      <c r="D61" t="inlineStr">
        <is>
          <t>Rhythm Band 8 Note Metal Hand Bells - Set of 8 with Case for 8-Note Hand bells Holds 8 Metal Hand Bells</t>
        </is>
      </c>
      <c r="E61" s="1">
        <f>HYPERLINK("https://www.amazon.com/Rhythm-Band-Note-Metal-Bells/dp/B01LZ4JE3Q/ref=sr_1_1?keywords=Rhythm+%26+Band+8+Note+Metal+Bell+Set&amp;qid=1695348439&amp;sr=8-1", "https://www.amazon.com/Rhythm-Band-Note-Metal-Bells/dp/B01LZ4JE3Q/ref=sr_1_1?keywords=Rhythm+%26+Band+8+Note+Metal+Bell+Set&amp;qid=1695348439&amp;sr=8-1")</f>
        <v/>
      </c>
      <c r="F61" t="inlineStr">
        <is>
          <t>B01LZ4JE3Q</t>
        </is>
      </c>
      <c r="G61">
        <f>_xlfn.IMAGE("https://zuzella.com/wp-content/uploads/2021/04/RB108.jpg")</f>
        <v/>
      </c>
      <c r="H61">
        <f>_xlfn.IMAGE("https://m.media-amazon.com/images/I/61dXffTqGjL._AC_UL320_.jpg")</f>
        <v/>
      </c>
      <c r="K61" t="inlineStr">
        <is>
          <t>46.0</t>
        </is>
      </c>
      <c r="L61" t="n">
        <v>181</v>
      </c>
      <c r="M61" s="2" t="inlineStr">
        <is>
          <t>293.48%</t>
        </is>
      </c>
      <c r="N61" t="n">
        <v>4.6</v>
      </c>
      <c r="O61" t="n">
        <v>20</v>
      </c>
      <c r="Q61" t="inlineStr">
        <is>
          <t>OutOfStock</t>
        </is>
      </c>
      <c r="R61" t="inlineStr">
        <is>
          <t>undefined</t>
        </is>
      </c>
      <c r="S61" t="inlineStr">
        <is>
          <t>1022609205</t>
        </is>
      </c>
    </row>
    <row r="62" ht="75" customHeight="1">
      <c r="A62" s="1">
        <f>HYPERLINK("https://zuzella.com/product/crystal-journey-herbal-magic-pillar-good-health-7/", "https://zuzella.com/product/crystal-journey-herbal-magic-pillar-good-health-7/")</f>
        <v/>
      </c>
      <c r="B62" s="1">
        <f>HYPERLINK("https://zuzella.com/product/crystal-journey-herbal-magic-pillar-good-health-7/", "https://zuzella.com/product/crystal-journey-herbal-magic-pillar-good-health-7/")</f>
        <v/>
      </c>
      <c r="C62" t="inlineStr">
        <is>
          <t>Crystal Journey Herbal Magic Pillar, Good Health, 7″</t>
        </is>
      </c>
      <c r="D62" t="inlineStr">
        <is>
          <t>Crystal Journey Reiki Charged Herbal Magic Pillar Candle with Inspirational Labels - Bundle of 4 (Good Health, Healing, Positive Energy, Protection) Each 7"x1.5" Handcrafted with Lead-Free Materials</t>
        </is>
      </c>
      <c r="E62" s="1">
        <f>HYPERLINK("https://www.amazon.com/Crystal-Journey-Charged-Herbal-Inspirational/dp/B06VX3H2TT/ref=sr_1_2?keywords=Crystal+Journey+Herbal+Magic+Pillar%2C+Good+Health%2C+7%E2%80%B3&amp;qid=1695348347&amp;sr=8-2", "https://www.amazon.com/Crystal-Journey-Charged-Herbal-Inspirational/dp/B06VX3H2TT/ref=sr_1_2?keywords=Crystal+Journey+Herbal+Magic+Pillar%2C+Good+Health%2C+7%E2%80%B3&amp;qid=1695348347&amp;sr=8-2")</f>
        <v/>
      </c>
      <c r="F62" t="inlineStr">
        <is>
          <t>B06VX3H2TT</t>
        </is>
      </c>
      <c r="G62">
        <f>_xlfn.IMAGE("https://zuzella.com/wp-content/uploads/2021/03/P009.jpg")</f>
        <v/>
      </c>
      <c r="H62">
        <f>_xlfn.IMAGE("https://m.media-amazon.com/images/I/41ylD6F65JL._AC_UL320_.jpg")</f>
        <v/>
      </c>
      <c r="K62" t="inlineStr">
        <is>
          <t>10.0</t>
        </is>
      </c>
      <c r="L62" t="n">
        <v>37.99</v>
      </c>
      <c r="M62" s="2" t="inlineStr">
        <is>
          <t>279.90%</t>
        </is>
      </c>
      <c r="N62" t="n">
        <v>4.5</v>
      </c>
      <c r="O62" t="n">
        <v>46</v>
      </c>
      <c r="Q62" t="inlineStr">
        <is>
          <t>OutOfStock</t>
        </is>
      </c>
      <c r="R62" t="inlineStr">
        <is>
          <t>undefined</t>
        </is>
      </c>
      <c r="S62" t="inlineStr">
        <is>
          <t>1034433167</t>
        </is>
      </c>
    </row>
    <row r="63" ht="75" customHeight="1">
      <c r="A63" s="1">
        <f>HYPERLINK("https://zuzella.com/product/crystal-journey-herbal-magic-pillar-positive-energy-7/", "https://zuzella.com/product/crystal-journey-herbal-magic-pillar-positive-energy-7/")</f>
        <v/>
      </c>
      <c r="B63" s="1">
        <f>HYPERLINK("https://zuzella.com/product/crystal-journey-herbal-magic-pillar-positive-energy-7/", "https://zuzella.com/product/crystal-journey-herbal-magic-pillar-positive-energy-7/")</f>
        <v/>
      </c>
      <c r="C63" t="inlineStr">
        <is>
          <t>Crystal Journey Herbal Magic Pillar, Positive Energy, 7″</t>
        </is>
      </c>
      <c r="D63" t="inlineStr">
        <is>
          <t>Crystal Journey Reiki Charged Herbal Magic Pillar Candle with Inspirational Labels - Bundle of 4 (Good Health, Healing, Positive Energy, Protection) Each 7"x1.5" Handcrafted with Lead-Free Materials</t>
        </is>
      </c>
      <c r="E63" s="1">
        <f>HYPERLINK("https://www.amazon.com/Crystal-Journey-Charged-Herbal-Inspirational/dp/B06VX3H2TT/ref=sr_1_2?keywords=Crystal+Journey+Herbal+Magic+Pillar%2C+Positive+Energy%2C+7%E2%80%B3&amp;qid=1695348351&amp;sr=8-2", "https://www.amazon.com/Crystal-Journey-Charged-Herbal-Inspirational/dp/B06VX3H2TT/ref=sr_1_2?keywords=Crystal+Journey+Herbal+Magic+Pillar%2C+Positive+Energy%2C+7%E2%80%B3&amp;qid=1695348351&amp;sr=8-2")</f>
        <v/>
      </c>
      <c r="F63" t="inlineStr">
        <is>
          <t>B06VX3H2TT</t>
        </is>
      </c>
      <c r="G63">
        <f>_xlfn.IMAGE("https://zuzella.com/wp-content/uploads/2021/03/P019.jpg")</f>
        <v/>
      </c>
      <c r="H63">
        <f>_xlfn.IMAGE("https://m.media-amazon.com/images/I/41ylD6F65JL._AC_UL320_.jpg")</f>
        <v/>
      </c>
      <c r="K63" t="inlineStr">
        <is>
          <t>10.0</t>
        </is>
      </c>
      <c r="L63" t="n">
        <v>37.99</v>
      </c>
      <c r="M63" s="2" t="inlineStr">
        <is>
          <t>279.90%</t>
        </is>
      </c>
      <c r="N63" t="n">
        <v>4.5</v>
      </c>
      <c r="O63" t="n">
        <v>46</v>
      </c>
      <c r="Q63" t="inlineStr">
        <is>
          <t>OutOfStock</t>
        </is>
      </c>
      <c r="R63" t="inlineStr">
        <is>
          <t>undefined</t>
        </is>
      </c>
      <c r="S63" t="inlineStr">
        <is>
          <t>ZUZCRYPOSENE7</t>
        </is>
      </c>
    </row>
    <row r="64" ht="75" customHeight="1">
      <c r="A64" s="1">
        <f>HYPERLINK("https://zuzella.com/product/crystal-journey-herbal-magic-pillar-money-7/", "https://zuzella.com/product/crystal-journey-herbal-magic-pillar-money-7/")</f>
        <v/>
      </c>
      <c r="B64" s="1">
        <f>HYPERLINK("https://zuzella.com/product/crystal-journey-herbal-magic-pillar-money-7/", "https://zuzella.com/product/crystal-journey-herbal-magic-pillar-money-7/")</f>
        <v/>
      </c>
      <c r="C64" t="inlineStr">
        <is>
          <t>Crystal Journey Herbal Magic Pillar, Money, 7″</t>
        </is>
      </c>
      <c r="D64" t="inlineStr">
        <is>
          <t>Crystal Journey Reiki Charged Herbal Magic Pillar Candle with Inspirational Labels - Wealth and Health Bundle of 3(Positive Energy, Money, Abundance) Each 7"x1.5" (1)</t>
        </is>
      </c>
      <c r="E64" s="1">
        <f>HYPERLINK("https://www.amazon.com/Crystal-Journey-Charged-Positive-Abundance/dp/B01FJQB8DW/ref=sr_1_2?keywords=Crystal+Journey+Herbal+Magic+Pillar%2C+Money%2C+7%E2%80%B3&amp;qid=1695348347&amp;sr=8-2", "https://www.amazon.com/Crystal-Journey-Charged-Positive-Abundance/dp/B01FJQB8DW/ref=sr_1_2?keywords=Crystal+Journey+Herbal+Magic+Pillar%2C+Money%2C+7%E2%80%B3&amp;qid=1695348347&amp;sr=8-2")</f>
        <v/>
      </c>
      <c r="F64" t="inlineStr">
        <is>
          <t>B01FJQB8DW</t>
        </is>
      </c>
      <c r="G64">
        <f>_xlfn.IMAGE("https://zuzella.com/wp-content/uploads/2021/03/P016.jpg")</f>
        <v/>
      </c>
      <c r="H64">
        <f>_xlfn.IMAGE("https://m.media-amazon.com/images/I/41E88oJLz4L._AC_UL320_.jpg")</f>
        <v/>
      </c>
      <c r="K64" t="inlineStr">
        <is>
          <t>10.0</t>
        </is>
      </c>
      <c r="L64" t="n">
        <v>36.99</v>
      </c>
      <c r="M64" s="2" t="inlineStr">
        <is>
          <t>269.90%</t>
        </is>
      </c>
      <c r="N64" t="n">
        <v>4.6</v>
      </c>
      <c r="O64" t="n">
        <v>387</v>
      </c>
      <c r="Q64" t="inlineStr">
        <is>
          <t>OutOfStock</t>
        </is>
      </c>
      <c r="R64" t="inlineStr">
        <is>
          <t>undefined</t>
        </is>
      </c>
      <c r="S64" t="inlineStr">
        <is>
          <t>ZUZCRYMON7</t>
        </is>
      </c>
    </row>
    <row r="65" ht="75" customHeight="1">
      <c r="A65" s="1">
        <f>HYPERLINK("https://zuzella.com/product/crystal-journey-herbal-magic-pillar-positive-energy-7/", "https://zuzella.com/product/crystal-journey-herbal-magic-pillar-positive-energy-7/")</f>
        <v/>
      </c>
      <c r="B65" s="1">
        <f>HYPERLINK("https://zuzella.com/product/crystal-journey-herbal-magic-pillar-positive-energy-7/", "https://zuzella.com/product/crystal-journey-herbal-magic-pillar-positive-energy-7/")</f>
        <v/>
      </c>
      <c r="C65" t="inlineStr">
        <is>
          <t>Crystal Journey Herbal Magic Pillar, Positive Energy, 7″</t>
        </is>
      </c>
      <c r="D65" t="inlineStr">
        <is>
          <t>Crystal Journey Reiki Charged Herbal Magic Pillar Candle with Inspirational Labels - Wealth and Health Bundle of 3(Positive Energy, Money, Abundance) Each 7"x1.5" (1)</t>
        </is>
      </c>
      <c r="E65" s="1">
        <f>HYPERLINK("https://www.amazon.com/Crystal-Journey-Charged-Positive-Abundance/dp/B01FJQB8DW/ref=sr_1_3?keywords=Crystal+Journey+Herbal+Magic+Pillar%2C+Positive+Energy%2C+7%E2%80%B3&amp;qid=1695348351&amp;sr=8-3", "https://www.amazon.com/Crystal-Journey-Charged-Positive-Abundance/dp/B01FJQB8DW/ref=sr_1_3?keywords=Crystal+Journey+Herbal+Magic+Pillar%2C+Positive+Energy%2C+7%E2%80%B3&amp;qid=1695348351&amp;sr=8-3")</f>
        <v/>
      </c>
      <c r="F65" t="inlineStr">
        <is>
          <t>B01FJQB8DW</t>
        </is>
      </c>
      <c r="G65">
        <f>_xlfn.IMAGE("https://zuzella.com/wp-content/uploads/2021/03/P019.jpg")</f>
        <v/>
      </c>
      <c r="H65">
        <f>_xlfn.IMAGE("https://m.media-amazon.com/images/I/41E88oJLz4L._AC_UL320_.jpg")</f>
        <v/>
      </c>
      <c r="K65" t="inlineStr">
        <is>
          <t>10.0</t>
        </is>
      </c>
      <c r="L65" t="n">
        <v>36.99</v>
      </c>
      <c r="M65" s="2" t="inlineStr">
        <is>
          <t>269.90%</t>
        </is>
      </c>
      <c r="N65" t="n">
        <v>4.6</v>
      </c>
      <c r="O65" t="n">
        <v>387</v>
      </c>
      <c r="Q65" t="inlineStr">
        <is>
          <t>OutOfStock</t>
        </is>
      </c>
      <c r="R65" t="inlineStr">
        <is>
          <t>undefined</t>
        </is>
      </c>
      <c r="S65" t="inlineStr">
        <is>
          <t>ZUZCRYPOSENE7</t>
        </is>
      </c>
    </row>
    <row r="66" ht="75" customHeight="1">
      <c r="A66" s="1">
        <f>HYPERLINK("https://zuzella.com/product/mr-bird-flaming-hot-feast-cylinder-small-1lb/", "https://zuzella.com/product/mr-bird-flaming-hot-feast-cylinder-small-1lb/")</f>
        <v/>
      </c>
      <c r="B66" s="1">
        <f>HYPERLINK("https://zuzella.com/product/mr-bird-flaming-hot-feast-cylinder-small-1lb/", "https://zuzella.com/product/mr-bird-flaming-hot-feast-cylinder-small-1lb/")</f>
        <v/>
      </c>
      <c r="C66" t="inlineStr">
        <is>
          <t>Mr. Bird Flaming Hot Feast Cylinder Small, 1lb</t>
        </is>
      </c>
      <c r="D66" t="inlineStr">
        <is>
          <t>Mr. Bird Flaming Hot Feast Large Block, 1lb 9oz</t>
        </is>
      </c>
      <c r="E66" s="1">
        <f>HYPERLINK("https://www.amazon.com/4-Pack-Birds-Flaming-Feast-Bird/dp/B07CX6M6YV/ref=sr_1_4?keywords=Mr.+Bird+Flaming+Hot+Feast+Cylinder+Small%2C+1lb&amp;qid=1695348402&amp;sr=8-4", "https://www.amazon.com/4-Pack-Birds-Flaming-Feast-Bird/dp/B07CX6M6YV/ref=sr_1_4?keywords=Mr.+Bird+Flaming+Hot+Feast+Cylinder+Small%2C+1lb&amp;qid=1695348402&amp;sr=8-4")</f>
        <v/>
      </c>
      <c r="F66" t="inlineStr">
        <is>
          <t>B07CX6M6YV</t>
        </is>
      </c>
      <c r="G66">
        <f>_xlfn.IMAGE("https://zuzella.com/wp-content/uploads/2019/11/Flaming-Hot-Feast-Cylinder-Small-228-600x600.jpg")</f>
        <v/>
      </c>
      <c r="H66">
        <f>_xlfn.IMAGE("https://m.media-amazon.com/images/I/91jX1v0vjKL._AC_UL320_.jpg")</f>
        <v/>
      </c>
      <c r="K66" t="inlineStr">
        <is>
          <t>15.0</t>
        </is>
      </c>
      <c r="L66" t="n">
        <v>55.17</v>
      </c>
      <c r="M66" s="2" t="inlineStr">
        <is>
          <t>267.80%</t>
        </is>
      </c>
      <c r="N66" t="n">
        <v>4.5</v>
      </c>
      <c r="O66" t="n">
        <v>65</v>
      </c>
      <c r="Q66" t="inlineStr">
        <is>
          <t>OutOfStock</t>
        </is>
      </c>
      <c r="R66" t="inlineStr">
        <is>
          <t>undefined</t>
        </is>
      </c>
      <c r="S66" t="inlineStr">
        <is>
          <t>ZUZMRBFLAHOTCAKLG1</t>
        </is>
      </c>
    </row>
    <row r="67" ht="75" customHeight="1">
      <c r="A67" s="1">
        <f>HYPERLINK("https://zuzella.com/product/milwaukee-cordless-drill-driver-18v/", "https://zuzella.com/product/milwaukee-cordless-drill-driver-18v/")</f>
        <v/>
      </c>
      <c r="B67" s="1">
        <f>HYPERLINK("https://zuzella.com/product/milwaukee-cordless-drill-driver-18v/", "https://zuzella.com/product/milwaukee-cordless-drill-driver-18v/")</f>
        <v/>
      </c>
      <c r="C67" t="inlineStr">
        <is>
          <t>Milwaukee Cordless Drill Driver, 18V</t>
        </is>
      </c>
      <c r="D67" t="inlineStr">
        <is>
          <t>Milwaukee 3697-22 18V Lithium-Ion Brushless Cordless Hammer Drill and Impact Driver Combo Kit (2-Tool) with (2) 5.0Ah Batteries, Charger &amp; Tool Case</t>
        </is>
      </c>
      <c r="E67" s="1">
        <f>HYPERLINK("https://www.amazon.com/Milwaukee-3697-22-Lithium-Ion-Brushless-Batteries/dp/B0BB8FDVLQ/ref=sr_1_7?keywords=Milwaukee+Cordless+Drill+Driver%2C+18V&amp;qid=1695348400&amp;sr=8-7", "https://www.amazon.com/Milwaukee-3697-22-Lithium-Ion-Brushless-Batteries/dp/B0BB8FDVLQ/ref=sr_1_7?keywords=Milwaukee+Cordless+Drill+Driver%2C+18V&amp;qid=1695348400&amp;sr=8-7")</f>
        <v/>
      </c>
      <c r="F67" t="inlineStr">
        <is>
          <t>B0BB8FDVLQ</t>
        </is>
      </c>
      <c r="G67">
        <f>_xlfn.IMAGE("https://zuzella.com/wp-content/uploads/2021/11/Milwaukee-Cordless-Drill-Driver-600x600.png")</f>
        <v/>
      </c>
      <c r="H67">
        <f>_xlfn.IMAGE("https://m.media-amazon.com/images/I/71wk56ll-uL._AC_UL320_.jpg")</f>
        <v/>
      </c>
      <c r="K67" t="inlineStr">
        <is>
          <t>95.0</t>
        </is>
      </c>
      <c r="L67" t="n">
        <v>330</v>
      </c>
      <c r="M67" s="2" t="inlineStr">
        <is>
          <t>247.37%</t>
        </is>
      </c>
      <c r="N67" t="n">
        <v>4.8</v>
      </c>
      <c r="O67" t="n">
        <v>134</v>
      </c>
      <c r="Q67" t="inlineStr">
        <is>
          <t>OutOfStock</t>
        </is>
      </c>
      <c r="R67" t="inlineStr">
        <is>
          <t>undefined</t>
        </is>
      </c>
      <c r="S67" t="inlineStr">
        <is>
          <t>ZUZMILCODRDR</t>
        </is>
      </c>
    </row>
    <row r="68" ht="75" customHeight="1">
      <c r="A68" s="1">
        <f>HYPERLINK("https://zuzella.com/product/rhythm-band-8-note-bell-set/", "https://zuzella.com/product/rhythm-band-8-note-bell-set/")</f>
        <v/>
      </c>
      <c r="B68" s="1">
        <f>HYPERLINK("https://zuzella.com/product/rhythm-band-8-note-bell-set/", "https://zuzella.com/product/rhythm-band-8-note-bell-set/")</f>
        <v/>
      </c>
      <c r="C68" t="inlineStr">
        <is>
          <t>Rhythm &amp; Band 8 Note Bell Set</t>
        </is>
      </c>
      <c r="D68" t="inlineStr">
        <is>
          <t>Rhythm Band 8 Note Metal Hand Bells - Set of 8 with Case for 8-Note Hand bells Holds 8 Metal Hand Bells</t>
        </is>
      </c>
      <c r="E68" s="1">
        <f>HYPERLINK("https://www.amazon.com/Rhythm-Band-Note-Metal-Bells/dp/B01LZ4JE3Q/ref=sr_1_2?keywords=Rhythm+%26+Band+8+Note+Bell+Set&amp;qid=1695348442&amp;sr=8-2", "https://www.amazon.com/Rhythm-Band-Note-Metal-Bells/dp/B01LZ4JE3Q/ref=sr_1_2?keywords=Rhythm+%26+Band+8+Note+Bell+Set&amp;qid=1695348442&amp;sr=8-2")</f>
        <v/>
      </c>
      <c r="F68" t="inlineStr">
        <is>
          <t>B01LZ4JE3Q</t>
        </is>
      </c>
      <c r="G68">
        <f>_xlfn.IMAGE("https://zuzella.com/wp-content/uploads/2018/07/61VbDh9zfL._SL1000_.jpg")</f>
        <v/>
      </c>
      <c r="H68">
        <f>_xlfn.IMAGE("https://m.media-amazon.com/images/I/61dXffTqGjL._AC_UL320_.jpg")</f>
        <v/>
      </c>
      <c r="K68" t="inlineStr">
        <is>
          <t>55.0</t>
        </is>
      </c>
      <c r="L68" t="n">
        <v>181</v>
      </c>
      <c r="M68" s="2" t="inlineStr">
        <is>
          <t>229.09%</t>
        </is>
      </c>
      <c r="N68" t="n">
        <v>4.6</v>
      </c>
      <c r="O68" t="n">
        <v>20</v>
      </c>
      <c r="Q68" t="inlineStr">
        <is>
          <t>OutOfStock</t>
        </is>
      </c>
      <c r="R68" t="inlineStr">
        <is>
          <t>undefined</t>
        </is>
      </c>
      <c r="S68" t="inlineStr">
        <is>
          <t>1009051822</t>
        </is>
      </c>
    </row>
    <row r="69" ht="75" customHeight="1">
      <c r="A69" s="1">
        <f>HYPERLINK("https://zuzella.com/product/crystal-journey-chakra-crown-pillar-candle-3x6/", "https://zuzella.com/product/crystal-journey-chakra-crown-pillar-candle-3x6/")</f>
        <v/>
      </c>
      <c r="B69" s="1">
        <f>HYPERLINK("https://zuzella.com/product/crystal-journey-chakra-crown-pillar-candle-3x6/", "https://zuzella.com/product/crystal-journey-chakra-crown-pillar-candle-3x6/")</f>
        <v/>
      </c>
      <c r="C69" t="inlineStr">
        <is>
          <t>Crystal Journey Chakra Crown Pillar Candle, 3×6″</t>
        </is>
      </c>
      <c r="D69" t="inlineStr">
        <is>
          <t>Crystal Journey 3"x6" Pillar Chakra Candles Bundle of 3 (Heart Chakra, Crown Chakra, Third Eye Chakra) - Handcrafted with Lead-Free Material</t>
        </is>
      </c>
      <c r="E69" s="1">
        <f>HYPERLINK("https://www.amazon.com/Crystal-Journey-Pillar-Chakra-Candles/dp/B0933F8DXZ/ref=sr_1_1?keywords=Crystal+Journey+Chakra+Crown+Pillar+Candle%2C+3%C3%976%E2%80%B3&amp;qid=1695348345&amp;sr=8-1", "https://www.amazon.com/Crystal-Journey-Pillar-Chakra-Candles/dp/B0933F8DXZ/ref=sr_1_1?keywords=Crystal+Journey+Chakra+Crown+Pillar+Candle%2C+3%C3%976%E2%80%B3&amp;qid=1695348345&amp;sr=8-1")</f>
        <v/>
      </c>
      <c r="F69" t="inlineStr">
        <is>
          <t>B0933F8DXZ</t>
        </is>
      </c>
      <c r="G69">
        <f>_xlfn.IMAGE("https://zuzella.com/wp-content/uploads/2021/03/CK117.jpg")</f>
        <v/>
      </c>
      <c r="H69">
        <f>_xlfn.IMAGE("https://m.media-amazon.com/images/I/412uha1t3wS._AC_UL320_.jpg")</f>
        <v/>
      </c>
      <c r="K69" t="inlineStr">
        <is>
          <t>17.0</t>
        </is>
      </c>
      <c r="L69" t="n">
        <v>53.94</v>
      </c>
      <c r="M69" s="2" t="inlineStr">
        <is>
          <t>217.29%</t>
        </is>
      </c>
      <c r="N69" t="n">
        <v>5</v>
      </c>
      <c r="O69" t="n">
        <v>17</v>
      </c>
      <c r="Q69" t="inlineStr">
        <is>
          <t>OutOfStock</t>
        </is>
      </c>
      <c r="R69" t="inlineStr">
        <is>
          <t>undefined</t>
        </is>
      </c>
      <c r="S69" t="inlineStr">
        <is>
          <t>1027666291</t>
        </is>
      </c>
    </row>
    <row r="70" ht="75" customHeight="1">
      <c r="A70" s="1">
        <f>HYPERLINK("https://zuzella.com/product/crystal-journey-herbal-magic-pillar-manifest-a-miracle-7/", "https://zuzella.com/product/crystal-journey-herbal-magic-pillar-manifest-a-miracle-7/")</f>
        <v/>
      </c>
      <c r="B70" s="1">
        <f>HYPERLINK("https://zuzella.com/product/crystal-journey-herbal-magic-pillar-manifest-a-miracle-7/", "https://zuzella.com/product/crystal-journey-herbal-magic-pillar-manifest-a-miracle-7/")</f>
        <v/>
      </c>
      <c r="C70" t="inlineStr">
        <is>
          <t>Crystal Journey Herbal Magic Pillar, Manifest a Miracle, 7″</t>
        </is>
      </c>
      <c r="D70" t="inlineStr">
        <is>
          <t>Crystal Journey Reiki Charged Herbal Magic Pillar Candle - Manifestation Bundle (Manifest a Miracle, Healing, Positive Energy) (1)</t>
        </is>
      </c>
      <c r="E70" s="1">
        <f>HYPERLINK("https://www.amazon.com/Crystal-Journey-Charged-Herbal-Pillar/dp/B01EA00N02/ref=sr_1_2?keywords=Crystal+Journey+Herbal+Magic+Pillar%2C+Manifest+a+Miracle%2C+7%E2%80%B3&amp;qid=1695348348&amp;sr=8-2", "https://www.amazon.com/Crystal-Journey-Charged-Herbal-Pillar/dp/B01EA00N02/ref=sr_1_2?keywords=Crystal+Journey+Herbal+Magic+Pillar%2C+Manifest+a+Miracle%2C+7%E2%80%B3&amp;qid=1695348348&amp;sr=8-2")</f>
        <v/>
      </c>
      <c r="F70" t="inlineStr">
        <is>
          <t>B01EA00N02</t>
        </is>
      </c>
      <c r="G70">
        <f>_xlfn.IMAGE("https://zuzella.com/wp-content/uploads/2021/03/P015.jpg")</f>
        <v/>
      </c>
      <c r="H70">
        <f>_xlfn.IMAGE("https://m.media-amazon.com/images/I/41MNSfilDSL._AC_UL320_.jpg")</f>
        <v/>
      </c>
      <c r="K70" t="inlineStr">
        <is>
          <t>10.0</t>
        </is>
      </c>
      <c r="L70" t="n">
        <v>31.44</v>
      </c>
      <c r="M70" s="2" t="inlineStr">
        <is>
          <t>214.40%</t>
        </is>
      </c>
      <c r="N70" t="n">
        <v>4.6</v>
      </c>
      <c r="O70" t="n">
        <v>160</v>
      </c>
      <c r="Q70" t="inlineStr">
        <is>
          <t>OutOfStock</t>
        </is>
      </c>
      <c r="R70" t="inlineStr">
        <is>
          <t>undefined</t>
        </is>
      </c>
      <c r="S70" t="inlineStr">
        <is>
          <t>ZUZCRYMANMIR7</t>
        </is>
      </c>
    </row>
    <row r="71" ht="75" customHeight="1">
      <c r="A71" s="1">
        <f>HYPERLINK("https://zuzella.com/product/mr-bird-bugs-nut-fruit-bell/", "https://zuzella.com/product/mr-bird-bugs-nut-fruit-bell/")</f>
        <v/>
      </c>
      <c r="B71" s="1">
        <f>HYPERLINK("https://zuzella.com/product/mr-bird-bugs-nut-fruit-bell/", "https://zuzella.com/product/mr-bird-bugs-nut-fruit-bell/")</f>
        <v/>
      </c>
      <c r="C71" t="inlineStr">
        <is>
          <t>Mr. Bird Bugs, Nut &amp; Fruit Bell</t>
        </is>
      </c>
      <c r="D71" t="inlineStr">
        <is>
          <t>Mr Bird's Bugs Nuts &amp; Fruit Cylinder Block 24 oz Bird Seed Feed</t>
        </is>
      </c>
      <c r="E71" s="1">
        <f>HYPERLINK("https://www.amazon.com/Birds-Fruit-Cylinder-Block-Bird/dp/B011WI7MHW/ref=sr_1_3?keywords=Mr.+Bird+Bugs%2C+Nut+%26+Fruit+Bell&amp;qid=1695348408&amp;sr=8-3", "https://www.amazon.com/Birds-Fruit-Cylinder-Block-Bird/dp/B011WI7MHW/ref=sr_1_3?keywords=Mr.+Bird+Bugs%2C+Nut+%26+Fruit+Bell&amp;qid=1695348408&amp;sr=8-3")</f>
        <v/>
      </c>
      <c r="F71" t="inlineStr">
        <is>
          <t>B011WI7MHW</t>
        </is>
      </c>
      <c r="G71">
        <f>_xlfn.IMAGE("https://zuzella.com/wp-content/uploads/2019/11/Bugs-Nut-Fruit-Bell-412-600x600.jpg")</f>
        <v/>
      </c>
      <c r="H71">
        <f>_xlfn.IMAGE("https://m.media-amazon.com/images/I/6164UUpDYGL._AC_UL320_.jpg")</f>
        <v/>
      </c>
      <c r="K71" t="inlineStr">
        <is>
          <t>7.0</t>
        </is>
      </c>
      <c r="L71" t="n">
        <v>21.99</v>
      </c>
      <c r="M71" s="2" t="inlineStr">
        <is>
          <t>214.14%</t>
        </is>
      </c>
      <c r="N71" t="n">
        <v>4.4</v>
      </c>
      <c r="O71" t="n">
        <v>585</v>
      </c>
      <c r="Q71" t="inlineStr">
        <is>
          <t>OutOfStock</t>
        </is>
      </c>
      <c r="R71" t="inlineStr">
        <is>
          <t>undefined</t>
        </is>
      </c>
      <c r="S71" t="inlineStr">
        <is>
          <t>ZUZMRBFLAHOTCLYLG1</t>
        </is>
      </c>
    </row>
    <row r="72" ht="75" customHeight="1">
      <c r="A72" s="1">
        <f>HYPERLINK("https://zuzella.com/product/crystal-journey-herbal-magic-pillar-money-7/", "https://zuzella.com/product/crystal-journey-herbal-magic-pillar-money-7/")</f>
        <v/>
      </c>
      <c r="B72" s="1">
        <f>HYPERLINK("https://zuzella.com/product/crystal-journey-herbal-magic-pillar-money-7/", "https://zuzella.com/product/crystal-journey-herbal-magic-pillar-money-7/")</f>
        <v/>
      </c>
      <c r="C72" t="inlineStr">
        <is>
          <t>Crystal Journey Herbal Magic Pillar, Money, 7″</t>
        </is>
      </c>
      <c r="D72" t="inlineStr">
        <is>
          <t>Crystal Journey Reiki Charged Herbal Magic Pillar Candle with Inspirational Labels - Bundle of 3 (Money, Love, Good Health) Each 7"x1.5" Handcrafted with Lead-Free Materials</t>
        </is>
      </c>
      <c r="E72" s="1">
        <f>HYPERLINK("https://www.amazon.com/Crystal-Journey-Charged-Herbal-Inspirational/dp/B08P3456D9/ref=sr_1_1?keywords=Crystal+Journey+Herbal+Magic+Pillar%2C+Money%2C+7%E2%80%B3&amp;qid=1695348347&amp;sr=8-1", "https://www.amazon.com/Crystal-Journey-Charged-Herbal-Inspirational/dp/B08P3456D9/ref=sr_1_1?keywords=Crystal+Journey+Herbal+Magic+Pillar%2C+Money%2C+7%E2%80%B3&amp;qid=1695348347&amp;sr=8-1")</f>
        <v/>
      </c>
      <c r="F72" t="inlineStr">
        <is>
          <t>B08P3456D9</t>
        </is>
      </c>
      <c r="G72">
        <f>_xlfn.IMAGE("https://zuzella.com/wp-content/uploads/2021/03/P016.jpg")</f>
        <v/>
      </c>
      <c r="H72">
        <f>_xlfn.IMAGE("https://m.media-amazon.com/images/I/71XvfM9ANSL._AC_UL320_.jpg")</f>
        <v/>
      </c>
      <c r="K72" t="inlineStr">
        <is>
          <t>10.0</t>
        </is>
      </c>
      <c r="L72" t="n">
        <v>31.11</v>
      </c>
      <c r="M72" s="2" t="inlineStr">
        <is>
          <t>211.10%</t>
        </is>
      </c>
      <c r="N72" t="n">
        <v>5</v>
      </c>
      <c r="O72" t="n">
        <v>4</v>
      </c>
      <c r="Q72" t="inlineStr">
        <is>
          <t>OutOfStock</t>
        </is>
      </c>
      <c r="R72" t="inlineStr">
        <is>
          <t>undefined</t>
        </is>
      </c>
      <c r="S72" t="inlineStr">
        <is>
          <t>ZUZCRYMON7</t>
        </is>
      </c>
    </row>
    <row r="73" ht="75" customHeight="1">
      <c r="A73" s="1">
        <f>HYPERLINK("https://zuzella.com/product/crystal-journey-herbal-magic-pillar-love-7/", "https://zuzella.com/product/crystal-journey-herbal-magic-pillar-love-7/")</f>
        <v/>
      </c>
      <c r="B73" s="1">
        <f>HYPERLINK("https://zuzella.com/product/crystal-journey-herbal-magic-pillar-love-7/", "https://zuzella.com/product/crystal-journey-herbal-magic-pillar-love-7/")</f>
        <v/>
      </c>
      <c r="C73" t="inlineStr">
        <is>
          <t>Crystal Journey Herbal Magic Pillar, Love, 7″</t>
        </is>
      </c>
      <c r="D73" t="inlineStr">
        <is>
          <t>Crystal Journey Reiki Charged Herbal Magic Pillar Candle with Inspirational Labels - Bundle of 3 (Money, Love, Good Health) Each 7"x1.5" Handcrafted with Lead-Free Materials</t>
        </is>
      </c>
      <c r="E73" s="1">
        <f>HYPERLINK("https://www.amazon.com/Crystal-Journey-Charged-Herbal-Inspirational/dp/B08P3456D9/ref=sr_1_1?keywords=Crystal+Journey+Herbal+Magic+Pillar%2C+Love%2C+7%E2%80%B3&amp;qid=1695348345&amp;sr=8-1", "https://www.amazon.com/Crystal-Journey-Charged-Herbal-Inspirational/dp/B08P3456D9/ref=sr_1_1?keywords=Crystal+Journey+Herbal+Magic+Pillar%2C+Love%2C+7%E2%80%B3&amp;qid=1695348345&amp;sr=8-1")</f>
        <v/>
      </c>
      <c r="F73" t="inlineStr">
        <is>
          <t>B08P3456D9</t>
        </is>
      </c>
      <c r="G73">
        <f>_xlfn.IMAGE("https://zuzella.com/wp-content/uploads/2021/03/P014.jpg")</f>
        <v/>
      </c>
      <c r="H73">
        <f>_xlfn.IMAGE("https://m.media-amazon.com/images/I/71XvfM9ANSL._AC_UL320_.jpg")</f>
        <v/>
      </c>
      <c r="K73" t="inlineStr">
        <is>
          <t>10.0</t>
        </is>
      </c>
      <c r="L73" t="n">
        <v>31.11</v>
      </c>
      <c r="M73" s="2" t="inlineStr">
        <is>
          <t>211.10%</t>
        </is>
      </c>
      <c r="N73" t="n">
        <v>5</v>
      </c>
      <c r="O73" t="n">
        <v>4</v>
      </c>
      <c r="Q73" t="inlineStr">
        <is>
          <t>OutOfStock</t>
        </is>
      </c>
      <c r="R73" t="inlineStr">
        <is>
          <t>undefined</t>
        </is>
      </c>
      <c r="S73" t="inlineStr">
        <is>
          <t>ZUZCRYLOV7</t>
        </is>
      </c>
    </row>
    <row r="74" ht="75" customHeight="1">
      <c r="A74" s="1">
        <f>HYPERLINK("https://zuzella.com/product/crystal-journey-herbal-magic-pillar-love-7/", "https://zuzella.com/product/crystal-journey-herbal-magic-pillar-love-7/")</f>
        <v/>
      </c>
      <c r="B74" s="1">
        <f>HYPERLINK("https://zuzella.com/product/crystal-journey-herbal-magic-pillar-love-7/", "https://zuzella.com/product/crystal-journey-herbal-magic-pillar-love-7/")</f>
        <v/>
      </c>
      <c r="C74" t="inlineStr">
        <is>
          <t>Crystal Journey Herbal Magic Pillar, Love, 7″</t>
        </is>
      </c>
      <c r="D74" t="inlineStr">
        <is>
          <t>Crystal Journey Attract Love Reiki Charged Herbal Magic Pillar Candle with Inspirational Labels - Bundle of 3(Love, Harmony, Positive Energy) Each 7"x1.5"</t>
        </is>
      </c>
      <c r="E74" s="1">
        <f>HYPERLINK("https://www.amazon.com/Crystal-Journey-Charged-Harmony-Positive/dp/B01FJPCX5A/ref=sr_1_2?keywords=Crystal+Journey+Herbal+Magic+Pillar%2C+Love%2C+7%E2%80%B3&amp;qid=1695348345&amp;sr=8-2", "https://www.amazon.com/Crystal-Journey-Charged-Harmony-Positive/dp/B01FJPCX5A/ref=sr_1_2?keywords=Crystal+Journey+Herbal+Magic+Pillar%2C+Love%2C+7%E2%80%B3&amp;qid=1695348345&amp;sr=8-2")</f>
        <v/>
      </c>
      <c r="F74" t="inlineStr">
        <is>
          <t>B01FJPCX5A</t>
        </is>
      </c>
      <c r="G74">
        <f>_xlfn.IMAGE("https://zuzella.com/wp-content/uploads/2021/03/P014.jpg")</f>
        <v/>
      </c>
      <c r="H74">
        <f>_xlfn.IMAGE("https://m.media-amazon.com/images/I/41dTf7zxKAL._AC_UL320_.jpg")</f>
        <v/>
      </c>
      <c r="K74" t="inlineStr">
        <is>
          <t>10.0</t>
        </is>
      </c>
      <c r="L74" t="n">
        <v>30.15</v>
      </c>
      <c r="M74" s="2" t="inlineStr">
        <is>
          <t>201.50%</t>
        </is>
      </c>
      <c r="N74" t="n">
        <v>4.3</v>
      </c>
      <c r="O74" t="n">
        <v>34</v>
      </c>
      <c r="Q74" t="inlineStr">
        <is>
          <t>OutOfStock</t>
        </is>
      </c>
      <c r="R74" t="inlineStr">
        <is>
          <t>undefined</t>
        </is>
      </c>
      <c r="S74" t="inlineStr">
        <is>
          <t>ZUZCRYLOV7</t>
        </is>
      </c>
    </row>
    <row r="75" ht="75" customHeight="1">
      <c r="A75" s="1">
        <f>HYPERLINK("https://zuzella.com/product/crystal-journey-herbal-magic-pillar-harmony-7/", "https://zuzella.com/product/crystal-journey-herbal-magic-pillar-harmony-7/")</f>
        <v/>
      </c>
      <c r="B75" s="1">
        <f>HYPERLINK("https://zuzella.com/product/crystal-journey-herbal-magic-pillar-harmony-7/", "https://zuzella.com/product/crystal-journey-herbal-magic-pillar-harmony-7/")</f>
        <v/>
      </c>
      <c r="C75" t="inlineStr">
        <is>
          <t>Crystal Journey Herbal Magic Pillar, Harmony, 7″</t>
        </is>
      </c>
      <c r="D75" t="inlineStr">
        <is>
          <t>Crystal Journey Attract Love Reiki Charged Herbal Magic Pillar Candle with Inspirational Labels - Bundle of 3(Love, Harmony, Positive Energy) Each 7"x1.5"</t>
        </is>
      </c>
      <c r="E75" s="1">
        <f>HYPERLINK("https://www.amazon.com/Crystal-Journey-Charged-Harmony-Positive/dp/B01FJPCX5A/ref=sr_1_2?keywords=Crystal+Journey+Herbal+Magic+Pillar%2C+Harmony%2C+7%E2%80%B3&amp;qid=1695348366&amp;sr=8-2", "https://www.amazon.com/Crystal-Journey-Charged-Harmony-Positive/dp/B01FJPCX5A/ref=sr_1_2?keywords=Crystal+Journey+Herbal+Magic+Pillar%2C+Harmony%2C+7%E2%80%B3&amp;qid=1695348366&amp;sr=8-2")</f>
        <v/>
      </c>
      <c r="F75" t="inlineStr">
        <is>
          <t>B01FJPCX5A</t>
        </is>
      </c>
      <c r="G75">
        <f>_xlfn.IMAGE("https://zuzella.com/wp-content/uploads/2021/03/P010.jpg")</f>
        <v/>
      </c>
      <c r="H75">
        <f>_xlfn.IMAGE("https://m.media-amazon.com/images/I/41dTf7zxKAL._AC_UL320_.jpg")</f>
        <v/>
      </c>
      <c r="K75" t="inlineStr">
        <is>
          <t>10.0</t>
        </is>
      </c>
      <c r="L75" t="n">
        <v>30.15</v>
      </c>
      <c r="M75" s="2" t="inlineStr">
        <is>
          <t>201.50%</t>
        </is>
      </c>
      <c r="N75" t="n">
        <v>4.3</v>
      </c>
      <c r="O75" t="n">
        <v>34</v>
      </c>
      <c r="Q75" t="inlineStr">
        <is>
          <t>OutOfStock</t>
        </is>
      </c>
      <c r="R75" t="inlineStr">
        <is>
          <t>undefined</t>
        </is>
      </c>
      <c r="S75" t="inlineStr">
        <is>
          <t>ZUZCRYHAR7</t>
        </is>
      </c>
    </row>
    <row r="76" ht="75" customHeight="1">
      <c r="A76" s="1">
        <f>HYPERLINK("https://zuzella.com/product/primitives-by-kathy-box-sign-its-a-good-day/", "https://zuzella.com/product/primitives-by-kathy-box-sign-its-a-good-day/")</f>
        <v/>
      </c>
      <c r="B76" s="1">
        <f>HYPERLINK("https://zuzella.com/product/primitives-by-kathy-box-sign-its-a-good-day/", "https://zuzella.com/product/primitives-by-kathy-box-sign-its-a-good-day/")</f>
        <v/>
      </c>
      <c r="C76" t="inlineStr">
        <is>
          <t>Primitives by Kathy Box Sign, It’s A Good Day</t>
        </is>
      </c>
      <c r="D76" t="inlineStr">
        <is>
          <t>Primitives by Kathy Metal Wall Sign, It’s a Good Day to Have a Good Day, Precision Cut Metallic Wall Art, 16" x 16"</t>
        </is>
      </c>
      <c r="E76" s="1">
        <f>HYPERLINK("https://www.amazon.com/Primitives-Kathy-Word-Metal-Precision/dp/B07621P3L1/ref=sr_1_2?keywords=Primitives+by+Kathy+Box+Sign%2C+It%E2%80%99s+A+Good+Day&amp;qid=1695348439&amp;sr=8-2", "https://www.amazon.com/Primitives-Kathy-Word-Metal-Precision/dp/B07621P3L1/ref=sr_1_2?keywords=Primitives+by+Kathy+Box+Sign%2C+It%E2%80%99s+A+Good+Day&amp;qid=1695348439&amp;sr=8-2")</f>
        <v/>
      </c>
      <c r="F76" t="inlineStr">
        <is>
          <t>B07621P3L1</t>
        </is>
      </c>
      <c r="G76">
        <f>_xlfn.IMAGE("https://zuzella.com/wp-content/uploads/2021/03/B0716887QR-600x600.jpg")</f>
        <v/>
      </c>
      <c r="H76">
        <f>_xlfn.IMAGE("https://m.media-amazon.com/images/I/71YBey0IEsL._AC_UL320_.jpg")</f>
        <v/>
      </c>
      <c r="K76" t="inlineStr">
        <is>
          <t>12.0</t>
        </is>
      </c>
      <c r="L76" t="n">
        <v>34.85</v>
      </c>
      <c r="M76" s="2" t="inlineStr">
        <is>
          <t>190.42%</t>
        </is>
      </c>
      <c r="N76" t="n">
        <v>4.6</v>
      </c>
      <c r="O76" t="n">
        <v>219</v>
      </c>
      <c r="Q76" t="inlineStr">
        <is>
          <t>OutOfStock</t>
        </is>
      </c>
      <c r="R76" t="inlineStr">
        <is>
          <t>undefined</t>
        </is>
      </c>
      <c r="S76" t="inlineStr">
        <is>
          <t>1024632482</t>
        </is>
      </c>
    </row>
    <row r="77" ht="75" customHeight="1">
      <c r="A77" s="1">
        <f>HYPERLINK("https://zuzella.com/product/rhythm-band-13-note-chromatic-bell-set/", "https://zuzella.com/product/rhythm-band-13-note-chromatic-bell-set/")</f>
        <v/>
      </c>
      <c r="B77" s="1">
        <f>HYPERLINK("https://zuzella.com/product/rhythm-band-13-note-chromatic-bell-set/", "https://zuzella.com/product/rhythm-band-13-note-chromatic-bell-set/")</f>
        <v/>
      </c>
      <c r="C77" t="inlineStr">
        <is>
          <t>Rhythm &amp; Band 13 Note Chromatic Bell Set</t>
        </is>
      </c>
      <c r="D77" t="inlineStr">
        <is>
          <t>Rhythm Band 25 Note Chromatic Plastic Resonator Bell Set</t>
        </is>
      </c>
      <c r="E77" s="1">
        <f>HYPERLINK("https://www.amazon.com/Rhythm-Band-Chromatic-Plastic-Resonator/dp/B000T4FZKM/ref=sr_1_2?keywords=Rhythm+%26+Band+13+Note+Chromatic+Bell+Set&amp;qid=1695348438&amp;sr=8-2", "https://www.amazon.com/Rhythm-Band-Chromatic-Plastic-Resonator/dp/B000T4FZKM/ref=sr_1_2?keywords=Rhythm+%26+Band+13+Note+Chromatic+Bell+Set&amp;qid=1695348438&amp;sr=8-2")</f>
        <v/>
      </c>
      <c r="F77" t="inlineStr">
        <is>
          <t>B000T4FZKM</t>
        </is>
      </c>
      <c r="G77">
        <f>_xlfn.IMAGE("https://zuzella.com/wp-content/uploads/2021/04/RB118-600x600.jpg")</f>
        <v/>
      </c>
      <c r="H77">
        <f>_xlfn.IMAGE("https://m.media-amazon.com/images/I/71aQxdRi5hL._AC_UL320_.jpg")</f>
        <v/>
      </c>
      <c r="K77" t="inlineStr">
        <is>
          <t>72.0</t>
        </is>
      </c>
      <c r="L77" t="n">
        <v>203.99</v>
      </c>
      <c r="M77" s="2" t="inlineStr">
        <is>
          <t>183.32%</t>
        </is>
      </c>
      <c r="N77" t="n">
        <v>4.7</v>
      </c>
      <c r="O77" t="n">
        <v>4</v>
      </c>
      <c r="Q77" t="inlineStr">
        <is>
          <t>OutOfStock</t>
        </is>
      </c>
      <c r="R77" t="inlineStr">
        <is>
          <t>undefined</t>
        </is>
      </c>
      <c r="S77" t="inlineStr">
        <is>
          <t>1009025316</t>
        </is>
      </c>
    </row>
    <row r="78" ht="75" customHeight="1">
      <c r="A78" s="1">
        <f>HYPERLINK("https://zuzella.com/product/crystal-journey-herbal-pillar-positive-energy-3x6/", "https://zuzella.com/product/crystal-journey-herbal-pillar-positive-energy-3x6/")</f>
        <v/>
      </c>
      <c r="B78" s="1">
        <f>HYPERLINK("https://zuzella.com/product/crystal-journey-herbal-pillar-positive-energy-3x6/", "https://zuzella.com/product/crystal-journey-herbal-pillar-positive-energy-3x6/")</f>
        <v/>
      </c>
      <c r="C78" t="inlineStr">
        <is>
          <t>Crystal Journey Herbal Pillar, Positive Energy, 3×6″</t>
        </is>
      </c>
      <c r="D78" t="inlineStr">
        <is>
          <t>6" x 3" Crystal Journey Herbal Pillar Candle Bundle (Positive Energy, Protection) Handcrafted with Lead-Free Materials</t>
        </is>
      </c>
      <c r="E78" s="1">
        <f>HYPERLINK("https://www.amazon.com/Crystal-Journey-Protection-Handcrafted-Lead-Free/dp/B092YQBPV2/ref=sr_1_1?keywords=Crystal+Journey+Herbal+Pillar%2C+Positive+Energy%2C+3%C3%976%E2%80%B3&amp;qid=1695348348&amp;sr=8-1", "https://www.amazon.com/Crystal-Journey-Protection-Handcrafted-Lead-Free/dp/B092YQBPV2/ref=sr_1_1?keywords=Crystal+Journey+Herbal+Pillar%2C+Positive+Energy%2C+3%C3%976%E2%80%B3&amp;qid=1695348348&amp;sr=8-1")</f>
        <v/>
      </c>
      <c r="F78" t="inlineStr">
        <is>
          <t>B092YQBPV2</t>
        </is>
      </c>
      <c r="G78">
        <f>_xlfn.IMAGE("https://zuzella.com/wp-content/uploads/2021/03/HK019.jpg")</f>
        <v/>
      </c>
      <c r="H78">
        <f>_xlfn.IMAGE("https://m.media-amazon.com/images/I/61GeXyYkf3S._AC_UL320_.jpg")</f>
        <v/>
      </c>
      <c r="K78" t="inlineStr">
        <is>
          <t>17.0</t>
        </is>
      </c>
      <c r="L78" t="n">
        <v>47.33</v>
      </c>
      <c r="M78" s="2" t="inlineStr">
        <is>
          <t>178.41%</t>
        </is>
      </c>
      <c r="N78" t="n">
        <v>5</v>
      </c>
      <c r="O78" t="n">
        <v>7</v>
      </c>
      <c r="Q78" t="inlineStr">
        <is>
          <t>OutOfStock</t>
        </is>
      </c>
      <c r="R78" t="inlineStr">
        <is>
          <t>undefined</t>
        </is>
      </c>
      <c r="S78" t="inlineStr">
        <is>
          <t>1034433155</t>
        </is>
      </c>
    </row>
    <row r="79" ht="75" customHeight="1">
      <c r="A79" s="1">
        <f>HYPERLINK("https://zuzella.com/product/mr-bird-flaming-hot-feast-bell/", "https://zuzella.com/product/mr-bird-flaming-hot-feast-bell/")</f>
        <v/>
      </c>
      <c r="B79" s="1">
        <f>HYPERLINK("https://zuzella.com/product/mr-bird-flaming-hot-feast-bell/", "https://zuzella.com/product/mr-bird-flaming-hot-feast-bell/")</f>
        <v/>
      </c>
      <c r="C79" t="inlineStr">
        <is>
          <t>Mr. Bird Flaming Hot Feast Bell</t>
        </is>
      </c>
      <c r="D79" t="inlineStr">
        <is>
          <t>Mr. Bird Flaming Hot Feast Bird Seed Bell (2)</t>
        </is>
      </c>
      <c r="E79" s="1">
        <f>HYPERLINK("https://www.amazon.com/Mr-Bird-Flaming-Feast-Seed/dp/B07N33654H/ref=sr_1_2?keywords=Mr.+Bird+Flaming+Hot+Feast+Bell&amp;qid=1695348402&amp;sr=8-2", "https://www.amazon.com/Mr-Bird-Flaming-Feast-Seed/dp/B07N33654H/ref=sr_1_2?keywords=Mr.+Bird+Flaming+Hot+Feast+Bell&amp;qid=1695348402&amp;sr=8-2")</f>
        <v/>
      </c>
      <c r="F79" t="inlineStr">
        <is>
          <t>B07N33654H</t>
        </is>
      </c>
      <c r="G79">
        <f>_xlfn.IMAGE("https://zuzella.com/wp-content/uploads/2019/11/Flaming-Hot-Feast-Bell-212-600x600.jpg")</f>
        <v/>
      </c>
      <c r="H79">
        <f>_xlfn.IMAGE("https://m.media-amazon.com/images/I/81n3EiKBp-L._AC_UL320_.jpg")</f>
        <v/>
      </c>
      <c r="K79" t="inlineStr">
        <is>
          <t>7.0</t>
        </is>
      </c>
      <c r="L79" t="n">
        <v>19.17</v>
      </c>
      <c r="M79" s="2" t="inlineStr">
        <is>
          <t>173.86%</t>
        </is>
      </c>
      <c r="N79" t="n">
        <v>4.1</v>
      </c>
      <c r="O79" t="n">
        <v>38</v>
      </c>
      <c r="Q79" t="inlineStr">
        <is>
          <t>OutOfStock</t>
        </is>
      </c>
      <c r="R79" t="inlineStr">
        <is>
          <t>undefined</t>
        </is>
      </c>
      <c r="S79" t="inlineStr">
        <is>
          <t>ZUZMRBFLAHOTBEL1</t>
        </is>
      </c>
    </row>
    <row r="80" ht="75" customHeight="1">
      <c r="A80" s="1">
        <f>HYPERLINK("https://zuzella.com/product/oxballs-cocksling-2-clear/", "https://zuzella.com/product/oxballs-cocksling-2-clear/")</f>
        <v/>
      </c>
      <c r="B80" s="1">
        <f>HYPERLINK("https://zuzella.com/product/oxballs-cocksling-2-clear/", "https://zuzella.com/product/oxballs-cocksling-2-clear/")</f>
        <v/>
      </c>
      <c r="C80" t="inlineStr">
        <is>
          <t>Oxballs Cocksling 2, Clear</t>
        </is>
      </c>
      <c r="D80" t="inlineStr">
        <is>
          <t>Muscle Cock Sheath New Improved Version of Gym Boy Cock Extender with attached Cocksling 2 by Oxballs (Clear)</t>
        </is>
      </c>
      <c r="E80" s="1">
        <f>HYPERLINK("https://www.amazon.com/Improved-Extender-attached-Cocksling-Oxballs/dp/B00NKB53YO/ref=sr_1_3?keywords=Oxballs+Cocksling+2%2C+Clear&amp;qid=1695348433&amp;sr=8-3", "https://www.amazon.com/Improved-Extender-attached-Cocksling-Oxballs/dp/B00NKB53YO/ref=sr_1_3?keywords=Oxballs+Cocksling+2%2C+Clear&amp;qid=1695348433&amp;sr=8-3")</f>
        <v/>
      </c>
      <c r="F80" t="inlineStr">
        <is>
          <t>B00NKB53YO</t>
        </is>
      </c>
      <c r="G80">
        <f>_xlfn.IMAGE("https://zuzella.com/wp-content/uploads/2021/04/Oxballs-Cocksling-2-Clear.jpg")</f>
        <v/>
      </c>
      <c r="H80">
        <f>_xlfn.IMAGE("https://m.media-amazon.com/images/I/71A+XchlU4L._AC_UL320_.jpg")</f>
        <v/>
      </c>
      <c r="K80" t="inlineStr">
        <is>
          <t>24.0</t>
        </is>
      </c>
      <c r="L80" t="n">
        <v>63.95</v>
      </c>
      <c r="M80" s="2" t="inlineStr">
        <is>
          <t>166.46%</t>
        </is>
      </c>
      <c r="N80" t="n">
        <v>3.8</v>
      </c>
      <c r="O80" t="n">
        <v>183</v>
      </c>
      <c r="Q80" t="inlineStr">
        <is>
          <t>OutOfStock</t>
        </is>
      </c>
      <c r="R80" t="inlineStr">
        <is>
          <t>undefined</t>
        </is>
      </c>
      <c r="S80" t="inlineStr">
        <is>
          <t>20000002288</t>
        </is>
      </c>
    </row>
    <row r="81" ht="75" customHeight="1">
      <c r="A81" s="1">
        <f>HYPERLINK("https://zuzella.com/product/iwata-eclipse-hp-cs-set-with-hose/", "https://zuzella.com/product/iwata-eclipse-hp-cs-set-with-hose/")</f>
        <v/>
      </c>
      <c r="B81" s="1">
        <f>HYPERLINK("https://zuzella.com/product/iwata-eclipse-hp-cs-set-with-hose/", "https://zuzella.com/product/iwata-eclipse-hp-cs-set-with-hose/")</f>
        <v/>
      </c>
      <c r="C81" t="inlineStr">
        <is>
          <t>Iwata Eclipse Hp-Cs Set with Hose</t>
        </is>
      </c>
      <c r="D81" t="inlineStr">
        <is>
          <t>Iwata-Medea Eclipse HP CS Airbrush Set with Cool Runner II Dual Fan Air Tank Compressor System Kit, 12 Color Acrylic Airbrush Paint Artist Set, Hose, Holder, Cleaning Pot, Mixing Cups, How-to Guide</t>
        </is>
      </c>
      <c r="E81" s="1">
        <f>HYPERLINK("https://www.amazon.com/Eclipse-Airbrush-Master-Compressor-Cleaning/dp/B001BO4X8Y/ref=sr_1_5?keywords=Iwata+Eclipse+Hp-Cs+Set+with+Hose&amp;qid=1695348422&amp;sr=8-5", "https://www.amazon.com/Eclipse-Airbrush-Master-Compressor-Cleaning/dp/B001BO4X8Y/ref=sr_1_5?keywords=Iwata+Eclipse+Hp-Cs+Set+with+Hose&amp;qid=1695348422&amp;sr=8-5")</f>
        <v/>
      </c>
      <c r="F81" t="inlineStr">
        <is>
          <t>B001BO4X8Y</t>
        </is>
      </c>
      <c r="G81">
        <f>_xlfn.IMAGE("https://zuzella.com/wp-content/uploads/2020/02/IWECL4501-1.jpg")</f>
        <v/>
      </c>
      <c r="H81">
        <f>_xlfn.IMAGE("https://m.media-amazon.com/images/I/91zW3THhOJL._AC_UL320_.jpg")</f>
        <v/>
      </c>
      <c r="K81" t="inlineStr">
        <is>
          <t>170.0</t>
        </is>
      </c>
      <c r="L81" t="n">
        <v>449.99</v>
      </c>
      <c r="M81" s="2" t="inlineStr">
        <is>
          <t>164.70%</t>
        </is>
      </c>
      <c r="N81" t="n">
        <v>4.6</v>
      </c>
      <c r="O81" t="n">
        <v>169</v>
      </c>
      <c r="Q81" t="inlineStr">
        <is>
          <t>OutOfStock</t>
        </is>
      </c>
      <c r="R81" t="inlineStr">
        <is>
          <t>undefined</t>
        </is>
      </c>
      <c r="S81" t="inlineStr">
        <is>
          <t>1028129827</t>
        </is>
      </c>
    </row>
    <row r="82" ht="75" customHeight="1">
      <c r="A82" s="1">
        <f>HYPERLINK("https://zuzella.com/product/crystal-journey-herbal-pillar-positive-energy-3x6/", "https://zuzella.com/product/crystal-journey-herbal-pillar-positive-energy-3x6/")</f>
        <v/>
      </c>
      <c r="B82" s="1">
        <f>HYPERLINK("https://zuzella.com/product/crystal-journey-herbal-pillar-positive-energy-3x6/", "https://zuzella.com/product/crystal-journey-herbal-pillar-positive-energy-3x6/")</f>
        <v/>
      </c>
      <c r="C82" t="inlineStr">
        <is>
          <t>Crystal Journey Herbal Pillar, Positive Energy, 3×6″</t>
        </is>
      </c>
      <c r="D82" t="inlineStr">
        <is>
          <t>Crystal Journey Reiki Charged Herbal Magic Pillar Candle with Inspirational Labels - Bundle of 3 (Black Cat, Positive Energy, Abundance) Each 7"x1.5" Handcrafted with Lead-Free Materials</t>
        </is>
      </c>
      <c r="E82" s="1">
        <f>HYPERLINK("https://www.amazon.com/Crystal-Journey-Charged-Herbal-Inspirational/dp/B093225L7J/ref=sr_1_7?keywords=Crystal+Journey+Herbal+Pillar%2C+Positive+Energy%2C+3%C3%976%E2%80%B3&amp;qid=1695348348&amp;sr=8-7", "https://www.amazon.com/Crystal-Journey-Charged-Herbal-Inspirational/dp/B093225L7J/ref=sr_1_7?keywords=Crystal+Journey+Herbal+Pillar%2C+Positive+Energy%2C+3%C3%976%E2%80%B3&amp;qid=1695348348&amp;sr=8-7")</f>
        <v/>
      </c>
      <c r="F82" t="inlineStr">
        <is>
          <t>B093225L7J</t>
        </is>
      </c>
      <c r="G82">
        <f>_xlfn.IMAGE("https://zuzella.com/wp-content/uploads/2021/03/HK019.jpg")</f>
        <v/>
      </c>
      <c r="H82">
        <f>_xlfn.IMAGE("https://m.media-amazon.com/images/I/515OeUcMy9S._AC_UL320_.jpg")</f>
        <v/>
      </c>
      <c r="K82" t="inlineStr">
        <is>
          <t>17.0</t>
        </is>
      </c>
      <c r="L82" t="n">
        <v>44.93</v>
      </c>
      <c r="M82" s="2" t="inlineStr">
        <is>
          <t>164.29%</t>
        </is>
      </c>
      <c r="N82" t="n">
        <v>5</v>
      </c>
      <c r="O82" t="n">
        <v>5</v>
      </c>
      <c r="Q82" t="inlineStr">
        <is>
          <t>OutOfStock</t>
        </is>
      </c>
      <c r="R82" t="inlineStr">
        <is>
          <t>undefined</t>
        </is>
      </c>
      <c r="S82" t="inlineStr">
        <is>
          <t>1034433155</t>
        </is>
      </c>
    </row>
    <row r="83" ht="75" customHeight="1">
      <c r="A83" s="1">
        <f>HYPERLINK("https://zuzella.com/product/milwaukee-fuel-installation-drill-driver-kit/", "https://zuzella.com/product/milwaukee-fuel-installation-drill-driver-kit/")</f>
        <v/>
      </c>
      <c r="B83" s="1">
        <f>HYPERLINK("https://zuzella.com/product/milwaukee-fuel-installation-drill-driver-kit/", "https://zuzella.com/product/milwaukee-fuel-installation-drill-driver-kit/")</f>
        <v/>
      </c>
      <c r="C83" t="inlineStr">
        <is>
          <t>Milwaukee Fuel Installation Drill Driver Kit</t>
        </is>
      </c>
      <c r="D83" t="inlineStr">
        <is>
          <t>Milwaukee M18 FUEL Hammer Drill and Hydraulic Driver 2-Tool Combo Kit</t>
        </is>
      </c>
      <c r="E83" s="1">
        <f>HYPERLINK("https://www.amazon.com/Milwaukee-Hammer-Hydraulic-Driver-2-Tool/dp/B071HCNGZZ/ref=sr_1_2?keywords=Milwaukee+Fuel+Installation+Drill+Driver+Kit&amp;qid=1695348401&amp;sr=8-2", "https://www.amazon.com/Milwaukee-Hammer-Hydraulic-Driver-2-Tool/dp/B071HCNGZZ/ref=sr_1_2?keywords=Milwaukee+Fuel+Installation+Drill+Driver+Kit&amp;qid=1695348401&amp;sr=8-2")</f>
        <v/>
      </c>
      <c r="F83" t="inlineStr">
        <is>
          <t>B071HCNGZZ</t>
        </is>
      </c>
      <c r="G83">
        <f>_xlfn.IMAGE("https://zuzella.com/wp-content/uploads/2021/11/Milwaukee-Fuel-Installation-Drill-Driver-Kit-600x600.png")</f>
        <v/>
      </c>
      <c r="H83">
        <f>_xlfn.IMAGE("https://m.media-amazon.com/images/I/817EIvj0bXL._AC_UL320_.jpg")</f>
        <v/>
      </c>
      <c r="K83" t="inlineStr">
        <is>
          <t>197.0</t>
        </is>
      </c>
      <c r="L83" t="n">
        <v>512.9400000000001</v>
      </c>
      <c r="M83" s="2" t="inlineStr">
        <is>
          <t>160.38%</t>
        </is>
      </c>
      <c r="N83" t="n">
        <v>4.2</v>
      </c>
      <c r="O83" t="n">
        <v>32</v>
      </c>
      <c r="Q83" t="inlineStr">
        <is>
          <t>OutOfStock</t>
        </is>
      </c>
      <c r="R83" t="inlineStr">
        <is>
          <t>undefined</t>
        </is>
      </c>
      <c r="S83" t="inlineStr">
        <is>
          <t>ZUZMILFUINDRDRKI</t>
        </is>
      </c>
    </row>
    <row r="84" ht="75" customHeight="1">
      <c r="A84" s="1">
        <f>HYPERLINK("https://zuzella.com/product/rhythm-band-8-note-bell-set/", "https://zuzella.com/product/rhythm-band-8-note-bell-set/")</f>
        <v/>
      </c>
      <c r="B84" s="1">
        <f>HYPERLINK("https://zuzella.com/product/rhythm-band-8-note-bell-set/", "https://zuzella.com/product/rhythm-band-8-note-bell-set/")</f>
        <v/>
      </c>
      <c r="C84" t="inlineStr">
        <is>
          <t>Rhythm &amp; Band 8 Note Bell Set</t>
        </is>
      </c>
      <c r="D84" t="inlineStr">
        <is>
          <t>Rhythm Band 8 Note Diatonic Wooden Resonator Bell Set</t>
        </is>
      </c>
      <c r="E84" s="1">
        <f>HYPERLINK("https://www.amazon.com/Rhythm-Band-Diatonic-Wooden-Resonator/dp/B0002EKJ5K/ref=sr_1_9?keywords=Rhythm+%26+Band+8+Note+Bell+Set&amp;qid=1695348442&amp;sr=8-9", "https://www.amazon.com/Rhythm-Band-Diatonic-Wooden-Resonator/dp/B0002EKJ5K/ref=sr_1_9?keywords=Rhythm+%26+Band+8+Note+Bell+Set&amp;qid=1695348442&amp;sr=8-9")</f>
        <v/>
      </c>
      <c r="F84" t="inlineStr">
        <is>
          <t>B0002EKJ5K</t>
        </is>
      </c>
      <c r="G84">
        <f>_xlfn.IMAGE("https://zuzella.com/wp-content/uploads/2018/07/61VbDh9zfL._SL1000_.jpg")</f>
        <v/>
      </c>
      <c r="H84">
        <f>_xlfn.IMAGE("https://m.media-amazon.com/images/I/51hmS39XqgL._AC_UL320_.jpg")</f>
        <v/>
      </c>
      <c r="K84" t="inlineStr">
        <is>
          <t>55.0</t>
        </is>
      </c>
      <c r="L84" t="n">
        <v>129.99</v>
      </c>
      <c r="M84" s="2" t="inlineStr">
        <is>
          <t>136.35%</t>
        </is>
      </c>
      <c r="N84" t="n">
        <v>5</v>
      </c>
      <c r="O84" t="n">
        <v>3</v>
      </c>
      <c r="Q84" t="inlineStr">
        <is>
          <t>OutOfStock</t>
        </is>
      </c>
      <c r="R84" t="inlineStr">
        <is>
          <t>undefined</t>
        </is>
      </c>
      <c r="S84" t="inlineStr">
        <is>
          <t>1009051822</t>
        </is>
      </c>
    </row>
    <row r="85" ht="75" customHeight="1">
      <c r="A85" s="1">
        <f>HYPERLINK("https://zuzella.com/product/crystal-journey-herbal-pillar-positive-energy-3x6/", "https://zuzella.com/product/crystal-journey-herbal-pillar-positive-energy-3x6/")</f>
        <v/>
      </c>
      <c r="B85" s="1">
        <f>HYPERLINK("https://zuzella.com/product/crystal-journey-herbal-pillar-positive-energy-3x6/", "https://zuzella.com/product/crystal-journey-herbal-pillar-positive-energy-3x6/")</f>
        <v/>
      </c>
      <c r="C85" t="inlineStr">
        <is>
          <t>Crystal Journey Herbal Pillar, Positive Energy, 3×6″</t>
        </is>
      </c>
      <c r="D85" t="inlineStr">
        <is>
          <t>6" x 3" Crystal Journey Reiki Charged Herbal Pillar Candle Bundle (Positive Energy, Money) - Handcrafted with Lead-Free Materials</t>
        </is>
      </c>
      <c r="E85" s="1">
        <f>HYPERLINK("https://www.amazon.com/Crystal-Journey-Charged-Herbal-Positive/dp/B092Z6Q6D7/ref=sr_1_2?keywords=Crystal+Journey+Herbal+Pillar%2C+Positive+Energy%2C+3%C3%976%E2%80%B3&amp;qid=1695348348&amp;sr=8-2", "https://www.amazon.com/Crystal-Journey-Charged-Herbal-Positive/dp/B092Z6Q6D7/ref=sr_1_2?keywords=Crystal+Journey+Herbal+Pillar%2C+Positive+Energy%2C+3%C3%976%E2%80%B3&amp;qid=1695348348&amp;sr=8-2")</f>
        <v/>
      </c>
      <c r="F85" t="inlineStr">
        <is>
          <t>B092Z6Q6D7</t>
        </is>
      </c>
      <c r="G85">
        <f>_xlfn.IMAGE("https://zuzella.com/wp-content/uploads/2021/03/HK019.jpg")</f>
        <v/>
      </c>
      <c r="H85">
        <f>_xlfn.IMAGE("https://m.media-amazon.com/images/I/61fesFIni+S._AC_UL320_.jpg")</f>
        <v/>
      </c>
      <c r="K85" t="inlineStr">
        <is>
          <t>17.0</t>
        </is>
      </c>
      <c r="L85" t="n">
        <v>40.07</v>
      </c>
      <c r="M85" s="2" t="inlineStr">
        <is>
          <t>135.71%</t>
        </is>
      </c>
      <c r="N85" t="n">
        <v>4.9</v>
      </c>
      <c r="O85" t="n">
        <v>15</v>
      </c>
      <c r="Q85" t="inlineStr">
        <is>
          <t>OutOfStock</t>
        </is>
      </c>
      <c r="R85" t="inlineStr">
        <is>
          <t>undefined</t>
        </is>
      </c>
      <c r="S85" t="inlineStr">
        <is>
          <t>1034433155</t>
        </is>
      </c>
    </row>
    <row r="86" ht="75" customHeight="1">
      <c r="A86" s="1">
        <f>HYPERLINK("https://zuzella.com/product/crystal-journey-herbal-pillar-positive-energy-3x6/", "https://zuzella.com/product/crystal-journey-herbal-pillar-positive-energy-3x6/")</f>
        <v/>
      </c>
      <c r="B86" s="1">
        <f>HYPERLINK("https://zuzella.com/product/crystal-journey-herbal-pillar-positive-energy-3x6/", "https://zuzella.com/product/crystal-journey-herbal-pillar-positive-energy-3x6/")</f>
        <v/>
      </c>
      <c r="C86" t="inlineStr">
        <is>
          <t>Crystal Journey Herbal Pillar, Positive Energy, 3×6″</t>
        </is>
      </c>
      <c r="D86" t="inlineStr">
        <is>
          <t>Crystal Journey Attract Love Reiki Charged Herbal Magic Pillar Candle with Inspirational Labels-Bundle of 3(Positive Energy,Love,Harmony) Each 7inchx1.5inch Handcrafted with Lead-Free Materials,Pink</t>
        </is>
      </c>
      <c r="E86" s="1">
        <f>HYPERLINK("https://www.amazon.com/Crystal-Journey-Attract-Charged-Inspirational/dp/B0931ZSM4V/ref=sr_1_6?keywords=Crystal+Journey+Herbal+Pillar%2C+Positive+Energy%2C+3%C3%976%E2%80%B3&amp;qid=1695348348&amp;sr=8-6", "https://www.amazon.com/Crystal-Journey-Attract-Charged-Inspirational/dp/B0931ZSM4V/ref=sr_1_6?keywords=Crystal+Journey+Herbal+Pillar%2C+Positive+Energy%2C+3%C3%976%E2%80%B3&amp;qid=1695348348&amp;sr=8-6")</f>
        <v/>
      </c>
      <c r="F86" t="inlineStr">
        <is>
          <t>B0931ZSM4V</t>
        </is>
      </c>
      <c r="G86">
        <f>_xlfn.IMAGE("https://zuzella.com/wp-content/uploads/2021/03/HK019.jpg")</f>
        <v/>
      </c>
      <c r="H86">
        <f>_xlfn.IMAGE("https://m.media-amazon.com/images/I/41c2J8UgBxS._AC_UL320_.jpg")</f>
        <v/>
      </c>
      <c r="K86" t="inlineStr">
        <is>
          <t>17.0</t>
        </is>
      </c>
      <c r="L86" t="n">
        <v>39.99</v>
      </c>
      <c r="M86" s="2" t="inlineStr">
        <is>
          <t>135.24%</t>
        </is>
      </c>
      <c r="N86" t="n">
        <v>5</v>
      </c>
      <c r="O86" t="n">
        <v>3</v>
      </c>
      <c r="Q86" t="inlineStr">
        <is>
          <t>OutOfStock</t>
        </is>
      </c>
      <c r="R86" t="inlineStr">
        <is>
          <t>undefined</t>
        </is>
      </c>
      <c r="S86" t="inlineStr">
        <is>
          <t>1034433155</t>
        </is>
      </c>
    </row>
    <row r="87" ht="75" customHeight="1">
      <c r="A87" s="1">
        <f>HYPERLINK("https://zuzella.com/product/jim-shore-white-woodland-owl-on-branch/", "https://zuzella.com/product/jim-shore-white-woodland-owl-on-branch/")</f>
        <v/>
      </c>
      <c r="B87" s="1">
        <f>HYPERLINK("https://zuzella.com/product/jim-shore-white-woodland-owl-on-branch/", "https://zuzella.com/product/jim-shore-white-woodland-owl-on-branch/")</f>
        <v/>
      </c>
      <c r="C87" t="inlineStr">
        <is>
          <t>Jim Shore, White Woodland Owl on Branch</t>
        </is>
      </c>
      <c r="D87" t="inlineStr">
        <is>
          <t>Enesco Jim Shore Heartwood Creek White Woodland Birds on Branch Figurine, 6.06" H</t>
        </is>
      </c>
      <c r="E87" s="1">
        <f>HYPERLINK("https://www.amazon.com/Enesco-Heartwood-Woodland-Branch-Figurine/dp/B083SJP448/ref=sr_1_3?keywords=Jim+Shore%2C+White+Woodland+Owl+on+Branch&amp;qid=1695348411&amp;sr=8-3", "https://www.amazon.com/Enesco-Heartwood-Woodland-Branch-Figurine/dp/B083SJP448/ref=sr_1_3?keywords=Jim+Shore%2C+White+Woodland+Owl+on+Branch&amp;qid=1695348411&amp;sr=8-3")</f>
        <v/>
      </c>
      <c r="F87" t="inlineStr">
        <is>
          <t>B083SJP448</t>
        </is>
      </c>
      <c r="G87">
        <f>_xlfn.IMAGE("https://zuzella.com/wp-content/uploads/2020/07/Jim-Shore-White-Woodland-Owl-on-Branch-600x600.jpg")</f>
        <v/>
      </c>
      <c r="H87">
        <f>_xlfn.IMAGE("https://m.media-amazon.com/images/I/81vhbsVSKrL._AC_UL320_.jpg")</f>
        <v/>
      </c>
      <c r="K87" t="inlineStr">
        <is>
          <t>25.0</t>
        </is>
      </c>
      <c r="L87" t="n">
        <v>55</v>
      </c>
      <c r="M87" s="2" t="inlineStr">
        <is>
          <t>120.00%</t>
        </is>
      </c>
      <c r="N87" t="n">
        <v>4.9</v>
      </c>
      <c r="O87" t="n">
        <v>63</v>
      </c>
      <c r="Q87" t="inlineStr">
        <is>
          <t>OutOfStock</t>
        </is>
      </c>
      <c r="R87" t="inlineStr">
        <is>
          <t>undefined</t>
        </is>
      </c>
      <c r="S87" t="inlineStr">
        <is>
          <t>1029772204</t>
        </is>
      </c>
    </row>
    <row r="88" ht="75" customHeight="1">
      <c r="A88" s="1">
        <f>HYPERLINK("https://zuzella.com/product/milwaukee-fuel-installation-drill-driver-kit/", "https://zuzella.com/product/milwaukee-fuel-installation-drill-driver-kit/")</f>
        <v/>
      </c>
      <c r="B88" s="1">
        <f>HYPERLINK("https://zuzella.com/product/milwaukee-fuel-installation-drill-driver-kit/", "https://zuzella.com/product/milwaukee-fuel-installation-drill-driver-kit/")</f>
        <v/>
      </c>
      <c r="C88" t="inlineStr">
        <is>
          <t>Milwaukee Fuel Installation Drill Driver Kit</t>
        </is>
      </c>
      <c r="D88" t="inlineStr">
        <is>
          <t>Milwaukee 2797-22 M18 Fuel Lithium 2-Tool Combo Kit includes Hammer Drill and Hex Impact Driver</t>
        </is>
      </c>
      <c r="E88" s="1">
        <f>HYPERLINK("https://www.amazon.com/Milwaukee-2797-22-Lithium-2-Tool-Hammer/dp/B009OO84RY/ref=sr_1_3?keywords=Milwaukee+Fuel+Installation+Drill+Driver+Kit&amp;qid=1695348401&amp;sr=8-3", "https://www.amazon.com/Milwaukee-2797-22-Lithium-2-Tool-Hammer/dp/B009OO84RY/ref=sr_1_3?keywords=Milwaukee+Fuel+Installation+Drill+Driver+Kit&amp;qid=1695348401&amp;sr=8-3")</f>
        <v/>
      </c>
      <c r="F88" t="inlineStr">
        <is>
          <t>B009OO84RY</t>
        </is>
      </c>
      <c r="G88">
        <f>_xlfn.IMAGE("https://zuzella.com/wp-content/uploads/2021/11/Milwaukee-Fuel-Installation-Drill-Driver-Kit-600x600.png")</f>
        <v/>
      </c>
      <c r="H88">
        <f>_xlfn.IMAGE("https://m.media-amazon.com/images/I/51XUQoGSTFL._AC_UL320_.jpg")</f>
        <v/>
      </c>
      <c r="K88" t="inlineStr">
        <is>
          <t>197.0</t>
        </is>
      </c>
      <c r="L88" t="n">
        <v>429.9</v>
      </c>
      <c r="M88" s="2" t="inlineStr">
        <is>
          <t>118.22%</t>
        </is>
      </c>
      <c r="N88" t="n">
        <v>4.5</v>
      </c>
      <c r="O88" t="n">
        <v>162</v>
      </c>
      <c r="Q88" t="inlineStr">
        <is>
          <t>OutOfStock</t>
        </is>
      </c>
      <c r="R88" t="inlineStr">
        <is>
          <t>undefined</t>
        </is>
      </c>
      <c r="S88" t="inlineStr">
        <is>
          <t>ZUZMILFUINDRDRKI</t>
        </is>
      </c>
    </row>
    <row r="89" ht="75" customHeight="1">
      <c r="A89" s="1">
        <f>HYPERLINK("https://zuzella.com/product/crystal-journey-herbal-pillar-positive-energy-3x6/", "https://zuzella.com/product/crystal-journey-herbal-pillar-positive-energy-3x6/")</f>
        <v/>
      </c>
      <c r="B89" s="1">
        <f>HYPERLINK("https://zuzella.com/product/crystal-journey-herbal-pillar-positive-energy-3x6/", "https://zuzella.com/product/crystal-journey-herbal-pillar-positive-energy-3x6/")</f>
        <v/>
      </c>
      <c r="C89" t="inlineStr">
        <is>
          <t>Crystal Journey Herbal Pillar, Positive Energy, 3×6″</t>
        </is>
      </c>
      <c r="D89" t="inlineStr">
        <is>
          <t>Crystal Journey Reiki Charged Herbal Magic Pillar Candle with Inspirational Labels - Wealth and Health Bundle of 3(Positive Energy, Money, Abundance) Each 7"x1.5" (1)</t>
        </is>
      </c>
      <c r="E89" s="1">
        <f>HYPERLINK("https://www.amazon.com/Crystal-Journey-Charged-Positive-Abundance/dp/B01FJQB8DW/ref=sr_1_4?keywords=Crystal+Journey+Herbal+Pillar%2C+Positive+Energy%2C+3%C3%976%E2%80%B3&amp;qid=1695348348&amp;sr=8-4", "https://www.amazon.com/Crystal-Journey-Charged-Positive-Abundance/dp/B01FJQB8DW/ref=sr_1_4?keywords=Crystal+Journey+Herbal+Pillar%2C+Positive+Energy%2C+3%C3%976%E2%80%B3&amp;qid=1695348348&amp;sr=8-4")</f>
        <v/>
      </c>
      <c r="F89" t="inlineStr">
        <is>
          <t>B01FJQB8DW</t>
        </is>
      </c>
      <c r="G89">
        <f>_xlfn.IMAGE("https://zuzella.com/wp-content/uploads/2021/03/HK019.jpg")</f>
        <v/>
      </c>
      <c r="H89">
        <f>_xlfn.IMAGE("https://m.media-amazon.com/images/I/41E88oJLz4L._AC_UL320_.jpg")</f>
        <v/>
      </c>
      <c r="K89" t="inlineStr">
        <is>
          <t>17.0</t>
        </is>
      </c>
      <c r="L89" t="n">
        <v>36.99</v>
      </c>
      <c r="M89" s="2" t="inlineStr">
        <is>
          <t>117.59%</t>
        </is>
      </c>
      <c r="N89" t="n">
        <v>4.6</v>
      </c>
      <c r="O89" t="n">
        <v>387</v>
      </c>
      <c r="Q89" t="inlineStr">
        <is>
          <t>OutOfStock</t>
        </is>
      </c>
      <c r="R89" t="inlineStr">
        <is>
          <t>undefined</t>
        </is>
      </c>
      <c r="S89" t="inlineStr">
        <is>
          <t>1034433155</t>
        </is>
      </c>
    </row>
    <row r="90" ht="75" customHeight="1">
      <c r="A90" s="1">
        <f>HYPERLINK("https://zuzella.com/product/primitives-by-kathy-box-sign-its-a-good-day/", "https://zuzella.com/product/primitives-by-kathy-box-sign-its-a-good-day/")</f>
        <v/>
      </c>
      <c r="B90" s="1">
        <f>HYPERLINK("https://zuzella.com/product/primitives-by-kathy-box-sign-its-a-good-day/", "https://zuzella.com/product/primitives-by-kathy-box-sign-its-a-good-day/")</f>
        <v/>
      </c>
      <c r="C90" t="inlineStr">
        <is>
          <t>Primitives by Kathy Box Sign, It’s A Good Day</t>
        </is>
      </c>
      <c r="D90" t="inlineStr">
        <is>
          <t>Primitives by Kathy Inset Box Sign - 110629 A Good Day Starts with A Good Dog</t>
        </is>
      </c>
      <c r="E90" s="1">
        <f>HYPERLINK("https://www.amazon.com/Primitives-Kathy-Inset-Box-Sign/dp/B09CNYSF9M/ref=sr_1_6?keywords=Primitives+by+Kathy+Box+Sign%2C+It%E2%80%99s+A+Good+Day&amp;qid=1695348439&amp;sr=8-6", "https://www.amazon.com/Primitives-Kathy-Inset-Box-Sign/dp/B09CNYSF9M/ref=sr_1_6?keywords=Primitives+by+Kathy+Box+Sign%2C+It%E2%80%99s+A+Good+Day&amp;qid=1695348439&amp;sr=8-6")</f>
        <v/>
      </c>
      <c r="F90" t="inlineStr">
        <is>
          <t>B09CNYSF9M</t>
        </is>
      </c>
      <c r="G90">
        <f>_xlfn.IMAGE("https://zuzella.com/wp-content/uploads/2021/03/B0716887QR-600x600.jpg")</f>
        <v/>
      </c>
      <c r="H90">
        <f>_xlfn.IMAGE("https://m.media-amazon.com/images/I/71YsM-+OISL._AC_UL320_.jpg")</f>
        <v/>
      </c>
      <c r="K90" t="inlineStr">
        <is>
          <t>12.0</t>
        </is>
      </c>
      <c r="L90" t="n">
        <v>25.95</v>
      </c>
      <c r="M90" s="2" t="inlineStr">
        <is>
          <t>116.25%</t>
        </is>
      </c>
      <c r="N90" t="n">
        <v>5</v>
      </c>
      <c r="O90" t="n">
        <v>1</v>
      </c>
      <c r="Q90" t="inlineStr">
        <is>
          <t>OutOfStock</t>
        </is>
      </c>
      <c r="R90" t="inlineStr">
        <is>
          <t>undefined</t>
        </is>
      </c>
      <c r="S90" t="inlineStr">
        <is>
          <t>1024632482</t>
        </is>
      </c>
    </row>
    <row r="91" ht="75" customHeight="1">
      <c r="A91" s="1">
        <f>HYPERLINK("https://zuzella.com/product/beard-butter/", "https://zuzella.com/product/beard-butter/")</f>
        <v/>
      </c>
      <c r="B91" s="1">
        <f>HYPERLINK("https://zuzella.com/product/beard-butter/", "https://zuzella.com/product/beard-butter/")</f>
        <v/>
      </c>
      <c r="C91" t="inlineStr">
        <is>
          <t>Beard Butter</t>
        </is>
      </c>
      <c r="D91" t="inlineStr">
        <is>
          <t>Grave Before Shave Cigar Blend Beard Butter 4oz jar</t>
        </is>
      </c>
      <c r="E91" s="1">
        <f>HYPERLINK("https://www.amazon.com/Grave-Before-Shave-Cigar-Butter/dp/B07HRZHDT5/ref=sr_1_9?keywords=Beard+Butter&amp;qid=1695348339&amp;sr=8-9", "https://www.amazon.com/Grave-Before-Shave-Cigar-Butter/dp/B07HRZHDT5/ref=sr_1_9?keywords=Beard+Butter&amp;qid=1695348339&amp;sr=8-9")</f>
        <v/>
      </c>
      <c r="F91" t="inlineStr">
        <is>
          <t>B07HRZHDT5</t>
        </is>
      </c>
      <c r="G91">
        <f>_xlfn.IMAGE("https://zuzella.com/wp-content/uploads/2018/07/51aT-BkojDL.jpg")</f>
        <v/>
      </c>
      <c r="H91">
        <f>_xlfn.IMAGE("https://m.media-amazon.com/images/I/81ceP-xYCJL._AC_UL320_.jpg")</f>
        <v/>
      </c>
      <c r="K91" t="inlineStr">
        <is>
          <t>11.0</t>
        </is>
      </c>
      <c r="L91" t="n">
        <v>22.5</v>
      </c>
      <c r="M91" s="2" t="inlineStr">
        <is>
          <t>104.55%</t>
        </is>
      </c>
      <c r="N91" t="n">
        <v>4.7</v>
      </c>
      <c r="O91" t="n">
        <v>1025</v>
      </c>
      <c r="Q91" t="inlineStr">
        <is>
          <t>OutOfStock</t>
        </is>
      </c>
      <c r="R91" t="inlineStr">
        <is>
          <t>undefined</t>
        </is>
      </c>
      <c r="S91" t="inlineStr">
        <is>
          <t>1019188472</t>
        </is>
      </c>
    </row>
    <row r="92" ht="75" customHeight="1">
      <c r="A92" s="1">
        <f>HYPERLINK("https://zuzella.com/product/iwata-eclipse-hp-cs-set-with-hose/", "https://zuzella.com/product/iwata-eclipse-hp-cs-set-with-hose/")</f>
        <v/>
      </c>
      <c r="B92" s="1">
        <f>HYPERLINK("https://zuzella.com/product/iwata-eclipse-hp-cs-set-with-hose/", "https://zuzella.com/product/iwata-eclipse-hp-cs-set-with-hose/")</f>
        <v/>
      </c>
      <c r="C92" t="inlineStr">
        <is>
          <t>Iwata Eclipse Hp-Cs Set with Hose</t>
        </is>
      </c>
      <c r="D92" t="inlineStr">
        <is>
          <t>Iwata Eclipse HP CS Airbrush Set with 1/5 hp Cool Runner II Dual Fan Air Tank Compressor System Kit, Professional All-Purpose Dual-Action Gravity Feed Airbrush, 0.35mm tip, Hose, Holder, How-To Guide</t>
        </is>
      </c>
      <c r="E92" s="1">
        <f>HYPERLINK("https://www.amazon.com/Iwata-ECL4500-Airbrush-Tank-Compressor/dp/B001BSRM88/ref=sr_1_3?keywords=Iwata+Eclipse+Hp-Cs+Set+with+Hose&amp;qid=1695348422&amp;sr=8-3", "https://www.amazon.com/Iwata-ECL4500-Airbrush-Tank-Compressor/dp/B001BSRM88/ref=sr_1_3?keywords=Iwata+Eclipse+Hp-Cs+Set+with+Hose&amp;qid=1695348422&amp;sr=8-3")</f>
        <v/>
      </c>
      <c r="F92" t="inlineStr">
        <is>
          <t>B001BSRM88</t>
        </is>
      </c>
      <c r="G92">
        <f>_xlfn.IMAGE("https://zuzella.com/wp-content/uploads/2020/02/IWECL4501-1.jpg")</f>
        <v/>
      </c>
      <c r="H92">
        <f>_xlfn.IMAGE("https://m.media-amazon.com/images/I/81qWwF8QJ1L._AC_UL320_.jpg")</f>
        <v/>
      </c>
      <c r="K92" t="inlineStr">
        <is>
          <t>170.0</t>
        </is>
      </c>
      <c r="L92" t="n">
        <v>329.99</v>
      </c>
      <c r="M92" s="2" t="inlineStr">
        <is>
          <t>94.11%</t>
        </is>
      </c>
      <c r="N92" t="n">
        <v>4.3</v>
      </c>
      <c r="O92" t="n">
        <v>24</v>
      </c>
      <c r="Q92" t="inlineStr">
        <is>
          <t>OutOfStock</t>
        </is>
      </c>
      <c r="R92" t="inlineStr">
        <is>
          <t>undefined</t>
        </is>
      </c>
      <c r="S92" t="inlineStr">
        <is>
          <t>1028129827</t>
        </is>
      </c>
    </row>
    <row r="93" ht="75" customHeight="1">
      <c r="A93" s="1">
        <f>HYPERLINK("https://zuzella.com/product/mr-bird-flaming-hot-feast-bell-3ct/", "https://zuzella.com/product/mr-bird-flaming-hot-feast-bell-3ct/")</f>
        <v/>
      </c>
      <c r="B93" s="1">
        <f>HYPERLINK("https://zuzella.com/product/mr-bird-flaming-hot-feast-bell-3ct/", "https://zuzella.com/product/mr-bird-flaming-hot-feast-bell-3ct/")</f>
        <v/>
      </c>
      <c r="C93" t="inlineStr">
        <is>
          <t>Mr. Bird Flaming Hot Feast Bell, 3ct</t>
        </is>
      </c>
      <c r="D93" t="inlineStr">
        <is>
          <t>Mr. Bird Flaming Hot Feast Large Seed Cylinder 4 lb. 3 oz.</t>
        </is>
      </c>
      <c r="E93" s="1">
        <f>HYPERLINK("https://www.amazon.com/Mr-Bird-Flaming-Feast-Cylinder/dp/B0121QNXYK/ref=sr_1_6?keywords=mr.+bird+flamin+hot+feast+bell%2C+3ct&amp;qid=1695348407&amp;sr=8-6", "https://www.amazon.com/Mr-Bird-Flaming-Feast-Cylinder/dp/B0121QNXYK/ref=sr_1_6?keywords=mr.+bird+flamin+hot+feast+bell%2C+3ct&amp;qid=1695348407&amp;sr=8-6")</f>
        <v/>
      </c>
      <c r="F93" t="inlineStr">
        <is>
          <t>B0121QNXYK</t>
        </is>
      </c>
      <c r="G93">
        <f>_xlfn.IMAGE("https://zuzella.com/wp-content/uploads/2019/11/Flaming-Hot-Feast-Bell-212-600x600.jpg")</f>
        <v/>
      </c>
      <c r="H93">
        <f>_xlfn.IMAGE("https://m.media-amazon.com/images/I/71I0wHhelYL._AC_UL320_.jpg")</f>
        <v/>
      </c>
      <c r="K93" t="inlineStr">
        <is>
          <t>18.0</t>
        </is>
      </c>
      <c r="L93" t="n">
        <v>33.99</v>
      </c>
      <c r="M93" s="2" t="inlineStr">
        <is>
          <t>88.83%</t>
        </is>
      </c>
      <c r="N93" t="n">
        <v>4.6</v>
      </c>
      <c r="O93" t="n">
        <v>425</v>
      </c>
      <c r="Q93" t="inlineStr">
        <is>
          <t>OutOfStock</t>
        </is>
      </c>
      <c r="R93" t="inlineStr">
        <is>
          <t>undefined</t>
        </is>
      </c>
      <c r="S93" t="inlineStr">
        <is>
          <t>ZUZMRBFLAHOTBEL3</t>
        </is>
      </c>
    </row>
    <row r="94" ht="75" customHeight="1">
      <c r="A94" s="1">
        <f>HYPERLINK("https://zuzella.com/product/milwaukee-shockwave-impact-drill-driver-bit-set/", "https://zuzella.com/product/milwaukee-shockwave-impact-drill-driver-bit-set/")</f>
        <v/>
      </c>
      <c r="B94" s="1">
        <f>HYPERLINK("https://zuzella.com/product/milwaukee-shockwave-impact-drill-driver-bit-set/", "https://zuzella.com/product/milwaukee-shockwave-impact-drill-driver-bit-set/")</f>
        <v/>
      </c>
      <c r="C94" t="inlineStr">
        <is>
          <t>Milwaukee Shockwave Impact Drill &amp; Driver Bit Set</t>
        </is>
      </c>
      <c r="D94" t="inlineStr">
        <is>
          <t>Milwaukee 48-89-4680 18-Piece Shockwave Impact Duty Thunderbolt Titanium Drill Bit Set w/ Anti-Walking 135 Degree Angled Tip and Storage Case</t>
        </is>
      </c>
      <c r="E94" s="1">
        <f>HYPERLINK("https://www.amazon.com/Milwaukee-48-89-4680-Shockwave-Thunderbolt-Anti-Walking/dp/B017PP1U9W/ref=sr_1_3?keywords=Milwaukee+Shockwave+Impact+Drill&amp;qid=1695348398&amp;sr=8-3", "https://www.amazon.com/Milwaukee-48-89-4680-Shockwave-Thunderbolt-Anti-Walking/dp/B017PP1U9W/ref=sr_1_3?keywords=Milwaukee+Shockwave+Impact+Drill&amp;qid=1695348398&amp;sr=8-3")</f>
        <v/>
      </c>
      <c r="F94" t="inlineStr">
        <is>
          <t>B017PP1U9W</t>
        </is>
      </c>
      <c r="G94">
        <f>_xlfn.IMAGE("https://zuzella.com/wp-content/uploads/2021/11/Milwaukee-Shockwave-Impact-Drill-Driver-Bit-Set-40pcs-600x600.png")</f>
        <v/>
      </c>
      <c r="H94">
        <f>_xlfn.IMAGE("https://m.media-amazon.com/images/I/71bRdwjZ6TL._AC_UL320_.jpg")</f>
        <v/>
      </c>
      <c r="K94" t="inlineStr">
        <is>
          <t>40.0</t>
        </is>
      </c>
      <c r="L94" t="n">
        <v>74.95</v>
      </c>
      <c r="M94" s="2" t="inlineStr">
        <is>
          <t>87.38%</t>
        </is>
      </c>
      <c r="N94" t="n">
        <v>4.8</v>
      </c>
      <c r="O94" t="n">
        <v>432</v>
      </c>
      <c r="Q94" t="inlineStr">
        <is>
          <t>OutOfStock</t>
        </is>
      </c>
      <c r="R94" t="inlineStr">
        <is>
          <t>undefined</t>
        </is>
      </c>
      <c r="S94" t="inlineStr">
        <is>
          <t>ZUZMILSHIMDRDRSET</t>
        </is>
      </c>
    </row>
    <row r="95" ht="75" customHeight="1">
      <c r="A95" s="1">
        <f>HYPERLINK("https://zuzella.com/product/mr-bird-flaming-hot-feast-bell-3ct/", "https://zuzella.com/product/mr-bird-flaming-hot-feast-bell-3ct/")</f>
        <v/>
      </c>
      <c r="B95" s="1">
        <f>HYPERLINK("https://zuzella.com/product/mr-bird-flaming-hot-feast-bell-3ct/", "https://zuzella.com/product/mr-bird-flaming-hot-feast-bell-3ct/")</f>
        <v/>
      </c>
      <c r="C95" t="inlineStr">
        <is>
          <t>Mr. Bird Flaming Hot Feast Bell, 3ct</t>
        </is>
      </c>
      <c r="D95" t="inlineStr">
        <is>
          <t>Mr. Bird Flaming Hot Feast Large Block (2)</t>
        </is>
      </c>
      <c r="E95" s="1">
        <f>HYPERLINK("https://www.amazon.com/Mr-Bird-Flaming-Feast-Large/dp/B07CX4SNWW/ref=sr_1_4?keywords=mr.+bird+flamin+hot+feast+bell%2C+3ct&amp;qid=1695348407&amp;sr=8-4", "https://www.amazon.com/Mr-Bird-Flaming-Feast-Large/dp/B07CX4SNWW/ref=sr_1_4?keywords=mr.+bird+flamin+hot+feast+bell%2C+3ct&amp;qid=1695348407&amp;sr=8-4")</f>
        <v/>
      </c>
      <c r="F95" t="inlineStr">
        <is>
          <t>B07CX4SNWW</t>
        </is>
      </c>
      <c r="G95">
        <f>_xlfn.IMAGE("https://zuzella.com/wp-content/uploads/2019/11/Flaming-Hot-Feast-Bell-212-600x600.jpg")</f>
        <v/>
      </c>
      <c r="H95">
        <f>_xlfn.IMAGE("https://m.media-amazon.com/images/I/81v3j2bKyVL._AC_UL320_.jpg")</f>
        <v/>
      </c>
      <c r="K95" t="inlineStr">
        <is>
          <t>18.0</t>
        </is>
      </c>
      <c r="L95" t="n">
        <v>33.56</v>
      </c>
      <c r="M95" s="2" t="inlineStr">
        <is>
          <t>86.44%</t>
        </is>
      </c>
      <c r="N95" t="n">
        <v>4.5</v>
      </c>
      <c r="O95" t="n">
        <v>104</v>
      </c>
      <c r="Q95" t="inlineStr">
        <is>
          <t>OutOfStock</t>
        </is>
      </c>
      <c r="R95" t="inlineStr">
        <is>
          <t>undefined</t>
        </is>
      </c>
      <c r="S95" t="inlineStr">
        <is>
          <t>ZUZMRBFLAHOTBEL3</t>
        </is>
      </c>
    </row>
    <row r="96" ht="75" customHeight="1">
      <c r="A96" s="1">
        <f>HYPERLINK("https://zuzella.com/product/milwaukee-cordless-drill-driver-18v/", "https://zuzella.com/product/milwaukee-cordless-drill-driver-18v/")</f>
        <v/>
      </c>
      <c r="B96" s="1">
        <f>HYPERLINK("https://zuzella.com/product/milwaukee-cordless-drill-driver-18v/", "https://zuzella.com/product/milwaukee-cordless-drill-driver-18v/")</f>
        <v/>
      </c>
      <c r="C96" t="inlineStr">
        <is>
          <t>Milwaukee Cordless Drill Driver, 18V</t>
        </is>
      </c>
      <c r="D96" t="inlineStr">
        <is>
          <t>Milwaukee 2903-20 M18 FUEL 18V Lithium-Ion Brushless Cordless 1/2 in. Drill/Driver (Tool-Only)</t>
        </is>
      </c>
      <c r="E96" s="1">
        <f>HYPERLINK("https://www.amazon.com/Milwaukee-2903-20-Lithium-Ion-Brushless-Tool-Only/dp/B0BKLP1K6R/ref=sr_1_5?keywords=Milwaukee+Cordless+Drill+Driver%2C+18V&amp;qid=1695348400&amp;sr=8-5", "https://www.amazon.com/Milwaukee-2903-20-Lithium-Ion-Brushless-Tool-Only/dp/B0BKLP1K6R/ref=sr_1_5?keywords=Milwaukee+Cordless+Drill+Driver%2C+18V&amp;qid=1695348400&amp;sr=8-5")</f>
        <v/>
      </c>
      <c r="F96" t="inlineStr">
        <is>
          <t>B0BKLP1K6R</t>
        </is>
      </c>
      <c r="G96">
        <f>_xlfn.IMAGE("https://zuzella.com/wp-content/uploads/2021/11/Milwaukee-Cordless-Drill-Driver-600x600.png")</f>
        <v/>
      </c>
      <c r="H96">
        <f>_xlfn.IMAGE("https://m.media-amazon.com/images/I/611InzJDASL._AC_UL320_.jpg")</f>
        <v/>
      </c>
      <c r="K96" t="inlineStr">
        <is>
          <t>95.0</t>
        </is>
      </c>
      <c r="L96" t="n">
        <v>168.96</v>
      </c>
      <c r="M96" s="2" t="inlineStr">
        <is>
          <t>77.85%</t>
        </is>
      </c>
      <c r="N96" t="n">
        <v>4.2</v>
      </c>
      <c r="O96" t="n">
        <v>17</v>
      </c>
      <c r="Q96" t="inlineStr">
        <is>
          <t>OutOfStock</t>
        </is>
      </c>
      <c r="R96" t="inlineStr">
        <is>
          <t>undefined</t>
        </is>
      </c>
      <c r="S96" t="inlineStr">
        <is>
          <t>ZUZMILCODRDR</t>
        </is>
      </c>
    </row>
    <row r="97" ht="75" customHeight="1">
      <c r="A97" s="1">
        <f>HYPERLINK("https://zuzella.com/product/mr-bird-flaming-hot-feast-bell-3ct/", "https://zuzella.com/product/mr-bird-flaming-hot-feast-bell-3ct/")</f>
        <v/>
      </c>
      <c r="B97" s="1">
        <f>HYPERLINK("https://zuzella.com/product/mr-bird-flaming-hot-feast-bell-3ct/", "https://zuzella.com/product/mr-bird-flaming-hot-feast-bell-3ct/")</f>
        <v/>
      </c>
      <c r="C97" t="inlineStr">
        <is>
          <t>Mr. Bird Flaming Hot Feast Bell, 3ct</t>
        </is>
      </c>
      <c r="D97" t="inlineStr">
        <is>
          <t>Mr. Bird Flaming Hot Feast Bird Seed Bell (4)</t>
        </is>
      </c>
      <c r="E97" s="1">
        <f>HYPERLINK("https://www.amazon.com/Mr-Bird-Flaming-Feast-Seed/dp/B07N336KD3/ref=sr_1_2?keywords=mr.+bird+flamin+hot+feast+bell%2C+3ct&amp;qid=1695348407&amp;sr=8-2", "https://www.amazon.com/Mr-Bird-Flaming-Feast-Seed/dp/B07N336KD3/ref=sr_1_2?keywords=mr.+bird+flamin+hot+feast+bell%2C+3ct&amp;qid=1695348407&amp;sr=8-2")</f>
        <v/>
      </c>
      <c r="F97" t="inlineStr">
        <is>
          <t>B07N336KD3</t>
        </is>
      </c>
      <c r="G97">
        <f>_xlfn.IMAGE("https://zuzella.com/wp-content/uploads/2019/11/Flaming-Hot-Feast-Bell-212-600x600.jpg")</f>
        <v/>
      </c>
      <c r="H97">
        <f>_xlfn.IMAGE("https://m.media-amazon.com/images/I/81-MFMsGY7L._AC_UL320_.jpg")</f>
        <v/>
      </c>
      <c r="K97" t="inlineStr">
        <is>
          <t>18.0</t>
        </is>
      </c>
      <c r="L97" t="n">
        <v>31.81</v>
      </c>
      <c r="M97" s="2" t="inlineStr">
        <is>
          <t>76.72%</t>
        </is>
      </c>
      <c r="N97" t="n">
        <v>4.4</v>
      </c>
      <c r="O97" t="n">
        <v>144</v>
      </c>
      <c r="Q97" t="inlineStr">
        <is>
          <t>OutOfStock</t>
        </is>
      </c>
      <c r="R97" t="inlineStr">
        <is>
          <t>undefined</t>
        </is>
      </c>
      <c r="S97" t="inlineStr">
        <is>
          <t>ZUZMRBFLAHOTBEL3</t>
        </is>
      </c>
    </row>
    <row r="98" ht="75" customHeight="1">
      <c r="A98" s="1">
        <f>HYPERLINK("https://zuzella.com/product/iwata-eclipse-hp-cs-set-with-hose/", "https://zuzella.com/product/iwata-eclipse-hp-cs-set-with-hose/")</f>
        <v/>
      </c>
      <c r="B98" s="1">
        <f>HYPERLINK("https://zuzella.com/product/iwata-eclipse-hp-cs-set-with-hose/", "https://zuzella.com/product/iwata-eclipse-hp-cs-set-with-hose/")</f>
        <v/>
      </c>
      <c r="C98" t="inlineStr">
        <is>
          <t>Iwata Eclipse Hp-Cs Set with Hose</t>
        </is>
      </c>
      <c r="D98" t="inlineStr">
        <is>
          <t>Iwata Eclipse (ECL 4500) HP-CS Large Gravity Feed .35mm Airbrush with IS-35 Ninja Jet Studio Series Compressor</t>
        </is>
      </c>
      <c r="E98" s="1">
        <f>HYPERLINK("https://www.amazon.com/Eclipse-Gravity-Airbrush-Studio-Compressor/dp/B003G84INS/ref=sr_1_10?keywords=Iwata+Eclipse+Hp-Cs+Set+with+Hose&amp;qid=1695348422&amp;sr=8-10", "https://www.amazon.com/Eclipse-Gravity-Airbrush-Studio-Compressor/dp/B003G84INS/ref=sr_1_10?keywords=Iwata+Eclipse+Hp-Cs+Set+with+Hose&amp;qid=1695348422&amp;sr=8-10")</f>
        <v/>
      </c>
      <c r="F98" t="inlineStr">
        <is>
          <t>B003G84INS</t>
        </is>
      </c>
      <c r="G98">
        <f>_xlfn.IMAGE("https://zuzella.com/wp-content/uploads/2020/02/IWECL4501-1.jpg")</f>
        <v/>
      </c>
      <c r="H98">
        <f>_xlfn.IMAGE("https://m.media-amazon.com/images/I/71hpJSBQ0BL._AC_UL320_.jpg")</f>
        <v/>
      </c>
      <c r="K98" t="inlineStr">
        <is>
          <t>170.0</t>
        </is>
      </c>
      <c r="L98" t="n">
        <v>299.99</v>
      </c>
      <c r="M98" s="2" t="inlineStr">
        <is>
          <t>76.46%</t>
        </is>
      </c>
      <c r="N98" t="n">
        <v>4.3</v>
      </c>
      <c r="O98" t="n">
        <v>73</v>
      </c>
      <c r="Q98" t="inlineStr">
        <is>
          <t>OutOfStock</t>
        </is>
      </c>
      <c r="R98" t="inlineStr">
        <is>
          <t>undefined</t>
        </is>
      </c>
      <c r="S98" t="inlineStr">
        <is>
          <t>1028129827</t>
        </is>
      </c>
    </row>
    <row r="99" ht="75" customHeight="1">
      <c r="A99" s="1">
        <f>HYPERLINK("https://zuzella.com/product/milwaukee-shockwave-impact-drill-driver-bit-set/", "https://zuzella.com/product/milwaukee-shockwave-impact-drill-driver-bit-set/")</f>
        <v/>
      </c>
      <c r="B99" s="1">
        <f>HYPERLINK("https://zuzella.com/product/milwaukee-shockwave-impact-drill-driver-bit-set/", "https://zuzella.com/product/milwaukee-shockwave-impact-drill-driver-bit-set/")</f>
        <v/>
      </c>
      <c r="C99" t="inlineStr">
        <is>
          <t>Milwaukee Shockwave Impact Drill &amp; Driver Bit Set</t>
        </is>
      </c>
      <c r="D99" t="inlineStr">
        <is>
          <t>Milwaukee Shockwave Impact Duty Alloy Steel Drill and Screw Driver Bit Set (100-Piece)</t>
        </is>
      </c>
      <c r="E99" s="1">
        <f>HYPERLINK("https://www.amazon.com/Milwaukee-Shockwave-Impact-Driver-100-Piece/dp/B09YVWY6X8/ref=sr_1_2?keywords=Milwaukee+Shockwave+Impact+Drill&amp;qid=1695348398&amp;sr=8-2", "https://www.amazon.com/Milwaukee-Shockwave-Impact-Driver-100-Piece/dp/B09YVWY6X8/ref=sr_1_2?keywords=Milwaukee+Shockwave+Impact+Drill&amp;qid=1695348398&amp;sr=8-2")</f>
        <v/>
      </c>
      <c r="F99" t="inlineStr">
        <is>
          <t>B09YVWY6X8</t>
        </is>
      </c>
      <c r="G99">
        <f>_xlfn.IMAGE("https://zuzella.com/wp-content/uploads/2021/11/Milwaukee-Shockwave-Impact-Drill-Driver-Bit-Set-40pcs-600x600.png")</f>
        <v/>
      </c>
      <c r="H99">
        <f>_xlfn.IMAGE("https://m.media-amazon.com/images/I/617EWd95DmL._AC_UL320_.jpg")</f>
        <v/>
      </c>
      <c r="K99" t="inlineStr">
        <is>
          <t>40.0</t>
        </is>
      </c>
      <c r="L99" t="n">
        <v>69</v>
      </c>
      <c r="M99" s="2" t="inlineStr">
        <is>
          <t>72.50%</t>
        </is>
      </c>
      <c r="N99" t="n">
        <v>4.6</v>
      </c>
      <c r="O99" t="n">
        <v>82</v>
      </c>
      <c r="Q99" t="inlineStr">
        <is>
          <t>OutOfStock</t>
        </is>
      </c>
      <c r="R99" t="inlineStr">
        <is>
          <t>undefined</t>
        </is>
      </c>
      <c r="S99" t="inlineStr">
        <is>
          <t>ZUZMILSHIMDRDRSET</t>
        </is>
      </c>
    </row>
    <row r="100" ht="75" customHeight="1">
      <c r="A100" s="1">
        <f>HYPERLINK("https://zuzella.com/product/beard-butter/", "https://zuzella.com/product/beard-butter/")</f>
        <v/>
      </c>
      <c r="B100" s="1">
        <f>HYPERLINK("https://zuzella.com/product/beard-butter/", "https://zuzella.com/product/beard-butter/")</f>
        <v/>
      </c>
      <c r="C100" t="inlineStr">
        <is>
          <t>Beard Butter</t>
        </is>
      </c>
      <c r="D100" t="inlineStr">
        <is>
          <t>Every Man Jack Beard Butter - Rejuvenate, Soften, and Styles Beard with Light Hold - Light Sandalwood Scent - Made w/Naturally Derived Ingredients like Cocoa Butter and Shea Butter - 4oz</t>
        </is>
      </c>
      <c r="E100" s="1">
        <f>HYPERLINK("https://www.amazon.com/Every-Man-Jack-Sandalwood-Fragrance/dp/B09P2RB2NX/ref=sr_1_4?keywords=Beard+Butter&amp;qid=1695348339&amp;sr=8-4", "https://www.amazon.com/Every-Man-Jack-Sandalwood-Fragrance/dp/B09P2RB2NX/ref=sr_1_4?keywords=Beard+Butter&amp;qid=1695348339&amp;sr=8-4")</f>
        <v/>
      </c>
      <c r="F100" t="inlineStr">
        <is>
          <t>B09P2RB2NX</t>
        </is>
      </c>
      <c r="G100">
        <f>_xlfn.IMAGE("https://zuzella.com/wp-content/uploads/2018/07/51aT-BkojDL.jpg")</f>
        <v/>
      </c>
      <c r="H100">
        <f>_xlfn.IMAGE("https://m.media-amazon.com/images/I/71U7VJh5VyL._AC_UL320_.jpg")</f>
        <v/>
      </c>
      <c r="K100" t="inlineStr">
        <is>
          <t>11.0</t>
        </is>
      </c>
      <c r="L100" t="n">
        <v>18.94</v>
      </c>
      <c r="M100" s="2" t="inlineStr">
        <is>
          <t>72.18%</t>
        </is>
      </c>
      <c r="N100" t="n">
        <v>4.6</v>
      </c>
      <c r="O100" t="n">
        <v>1792</v>
      </c>
      <c r="Q100" t="inlineStr">
        <is>
          <t>OutOfStock</t>
        </is>
      </c>
      <c r="R100" t="inlineStr">
        <is>
          <t>undefined</t>
        </is>
      </c>
      <c r="S100" t="inlineStr">
        <is>
          <t>1019188472</t>
        </is>
      </c>
    </row>
    <row r="101" ht="75" customHeight="1">
      <c r="A101" s="1">
        <f>HYPERLINK("https://zuzella.com/product/milwaukee-cordless-drill-driver-18v/", "https://zuzella.com/product/milwaukee-cordless-drill-driver-18v/")</f>
        <v/>
      </c>
      <c r="B101" s="1">
        <f>HYPERLINK("https://zuzella.com/product/milwaukee-cordless-drill-driver-18v/", "https://zuzella.com/product/milwaukee-cordless-drill-driver-18v/")</f>
        <v/>
      </c>
      <c r="C101" t="inlineStr">
        <is>
          <t>Milwaukee Cordless Drill Driver, 18V</t>
        </is>
      </c>
      <c r="D101" t="inlineStr">
        <is>
          <t>Milwaukee M18 18V Lithium-Ion 1/2 Inch Cordless Drill Driver Compact Kit 2606-21CT</t>
        </is>
      </c>
      <c r="E101" s="1">
        <f>HYPERLINK("https://www.amazon.com/Milwaukee-Lithium-Ion-Cordless-Compact-2606-21CT/dp/B00VMH8KT8/ref=sr_1_9?keywords=Milwaukee+Cordless+Drill+Driver%2C+18V&amp;qid=1695348400&amp;sr=8-9", "https://www.amazon.com/Milwaukee-Lithium-Ion-Cordless-Compact-2606-21CT/dp/B00VMH8KT8/ref=sr_1_9?keywords=Milwaukee+Cordless+Drill+Driver%2C+18V&amp;qid=1695348400&amp;sr=8-9")</f>
        <v/>
      </c>
      <c r="F101" t="inlineStr">
        <is>
          <t>B00VMH8KT8</t>
        </is>
      </c>
      <c r="G101">
        <f>_xlfn.IMAGE("https://zuzella.com/wp-content/uploads/2021/11/Milwaukee-Cordless-Drill-Driver-600x600.png")</f>
        <v/>
      </c>
      <c r="H101">
        <f>_xlfn.IMAGE("https://m.media-amazon.com/images/I/716GHHcjgxL._AC_UL320_.jpg")</f>
        <v/>
      </c>
      <c r="K101" t="inlineStr">
        <is>
          <t>95.0</t>
        </is>
      </c>
      <c r="L101" t="n">
        <v>159</v>
      </c>
      <c r="M101" s="2" t="inlineStr">
        <is>
          <t>67.37%</t>
        </is>
      </c>
      <c r="N101" t="n">
        <v>4.7</v>
      </c>
      <c r="O101" t="n">
        <v>139</v>
      </c>
      <c r="Q101" t="inlineStr">
        <is>
          <t>OutOfStock</t>
        </is>
      </c>
      <c r="R101" t="inlineStr">
        <is>
          <t>undefined</t>
        </is>
      </c>
      <c r="S101" t="inlineStr">
        <is>
          <t>ZUZMILCODRDR</t>
        </is>
      </c>
    </row>
    <row r="102" ht="75" customHeight="1">
      <c r="A102" s="1">
        <f>HYPERLINK("https://zuzella.com/product/rhythm-band-20-note-chromatic-bell-set/", "https://zuzella.com/product/rhythm-band-20-note-chromatic-bell-set/")</f>
        <v/>
      </c>
      <c r="B102" s="1">
        <f>HYPERLINK("https://zuzella.com/product/rhythm-band-20-note-chromatic-bell-set/", "https://zuzella.com/product/rhythm-band-20-note-chromatic-bell-set/")</f>
        <v/>
      </c>
      <c r="C102" t="inlineStr">
        <is>
          <t>Rhythm &amp; Band 20 Note Chromatic Bell Set</t>
        </is>
      </c>
      <c r="D102" t="inlineStr">
        <is>
          <t>Rhythm Band 25 Note Chromatic Plastic Resonator Bell Set</t>
        </is>
      </c>
      <c r="E102" s="1">
        <f>HYPERLINK("https://www.amazon.com/Rhythm-Band-Chromatic-Plastic-Resonator/dp/B000T4FZKM/ref=sr_1_3?keywords=Rhythm+%26+Band+20+Note+Chromatic+Bell+Set&amp;qid=1695348446&amp;sr=8-3", "https://www.amazon.com/Rhythm-Band-Chromatic-Plastic-Resonator/dp/B000T4FZKM/ref=sr_1_3?keywords=Rhythm+%26+Band+20+Note+Chromatic+Bell+Set&amp;qid=1695348446&amp;sr=8-3")</f>
        <v/>
      </c>
      <c r="F102" t="inlineStr">
        <is>
          <t>B000T4FZKM</t>
        </is>
      </c>
      <c r="G102">
        <f>_xlfn.IMAGE("https://zuzella.com/wp-content/uploads/2021/04/RB118EX-600x600.jpg")</f>
        <v/>
      </c>
      <c r="H102">
        <f>_xlfn.IMAGE("https://m.media-amazon.com/images/I/71aQxdRi5hL._AC_UL320_.jpg")</f>
        <v/>
      </c>
      <c r="K102" t="inlineStr">
        <is>
          <t>122.0</t>
        </is>
      </c>
      <c r="L102" t="n">
        <v>203.99</v>
      </c>
      <c r="M102" s="2" t="inlineStr">
        <is>
          <t>67.20%</t>
        </is>
      </c>
      <c r="N102" t="n">
        <v>4.7</v>
      </c>
      <c r="O102" t="n">
        <v>4</v>
      </c>
      <c r="Q102" t="inlineStr">
        <is>
          <t>OutOfStock</t>
        </is>
      </c>
      <c r="R102" t="inlineStr">
        <is>
          <t>undefined</t>
        </is>
      </c>
      <c r="S102" t="inlineStr">
        <is>
          <t>1009052161</t>
        </is>
      </c>
    </row>
    <row r="103" ht="75" customHeight="1">
      <c r="A103" s="1">
        <f>HYPERLINK("https://zuzella.com/product/crystal-journey-herbal-pillar-positive-energy-3x6/", "https://zuzella.com/product/crystal-journey-herbal-pillar-positive-energy-3x6/")</f>
        <v/>
      </c>
      <c r="B103" s="1">
        <f>HYPERLINK("https://zuzella.com/product/crystal-journey-herbal-pillar-positive-energy-3x6/", "https://zuzella.com/product/crystal-journey-herbal-pillar-positive-energy-3x6/")</f>
        <v/>
      </c>
      <c r="C103" t="inlineStr">
        <is>
          <t>Crystal Journey Herbal Pillar, Positive Energy, 3×6″</t>
        </is>
      </c>
      <c r="D103" t="inlineStr">
        <is>
          <t>Crystal Journey Reiki Charged Herbal Pillar Candle Bundle (Positive Energy, Ascended Masters and Guides, Spirit) Each 7"x1.5" Handcrafted with Lead-Free Materials</t>
        </is>
      </c>
      <c r="E103" s="1">
        <f>HYPERLINK("https://www.amazon.com/Crystal-Journey-Handcrafted-Lead-Free-Materials/dp/B0931Y2SS4/ref=sr_1_10?keywords=Crystal+Journey+Herbal+Pillar%2C+Positive+Energy%2C+3%C3%976%E2%80%B3&amp;qid=1695348348&amp;sr=8-10", "https://www.amazon.com/Crystal-Journey-Handcrafted-Lead-Free-Materials/dp/B0931Y2SS4/ref=sr_1_10?keywords=Crystal+Journey+Herbal+Pillar%2C+Positive+Energy%2C+3%C3%976%E2%80%B3&amp;qid=1695348348&amp;sr=8-10")</f>
        <v/>
      </c>
      <c r="F103" t="inlineStr">
        <is>
          <t>B0931Y2SS4</t>
        </is>
      </c>
      <c r="G103">
        <f>_xlfn.IMAGE("https://zuzella.com/wp-content/uploads/2021/03/HK019.jpg")</f>
        <v/>
      </c>
      <c r="H103">
        <f>_xlfn.IMAGE("https://m.media-amazon.com/images/I/71EQwWqfN-S._AC_UL320_.jpg")</f>
        <v/>
      </c>
      <c r="K103" t="inlineStr">
        <is>
          <t>17.0</t>
        </is>
      </c>
      <c r="L103" t="n">
        <v>27.95</v>
      </c>
      <c r="M103" s="2" t="inlineStr">
        <is>
          <t>64.41%</t>
        </is>
      </c>
      <c r="N103" t="n">
        <v>4.9</v>
      </c>
      <c r="O103" t="n">
        <v>13</v>
      </c>
      <c r="Q103" t="inlineStr">
        <is>
          <t>OutOfStock</t>
        </is>
      </c>
      <c r="R103" t="inlineStr">
        <is>
          <t>undefined</t>
        </is>
      </c>
      <c r="S103" t="inlineStr">
        <is>
          <t>1034433155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2023-09-22T16:22:48Z</dcterms:created>
  <dcterms:modified xsi:type="dcterms:W3CDTF">2023-09-29T19:58:35Z</dcterms:modified>
  <cp:lastModifiedBy>John Connolly</cp:lastModifiedBy>
</cp:coreProperties>
</file>