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3a8a79a55e95b66/GitHub/trading-sim-ui/"/>
    </mc:Choice>
  </mc:AlternateContent>
  <xr:revisionPtr revIDLastSave="57" documentId="13_ncr:40009_{557D2810-E902-4DDD-B8C0-79C28EA1F635}" xr6:coauthVersionLast="47" xr6:coauthVersionMax="47" xr10:uidLastSave="{09494FEF-AE31-4DFC-BE24-2F8BC212FF7B}"/>
  <bookViews>
    <workbookView xWindow="-28920" yWindow="2865" windowWidth="29040" windowHeight="15720" xr2:uid="{00000000-000D-0000-FFFF-FFFF00000000}"/>
  </bookViews>
  <sheets>
    <sheet name="pr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26" i="1"/>
  <c r="K23" i="1"/>
  <c r="K25" i="1"/>
  <c r="K34" i="1"/>
  <c r="J34" i="1" s="1"/>
  <c r="K35" i="1"/>
  <c r="K37" i="1"/>
  <c r="K46" i="1"/>
  <c r="J46" i="1" s="1"/>
  <c r="K47" i="1"/>
  <c r="K49" i="1"/>
  <c r="K59" i="1"/>
  <c r="K61" i="1"/>
  <c r="K71" i="1"/>
  <c r="K73" i="1"/>
  <c r="K82" i="1"/>
  <c r="K83" i="1"/>
  <c r="J83" i="1" s="1"/>
  <c r="K94" i="1"/>
  <c r="J94" i="1" s="1"/>
  <c r="K95" i="1"/>
  <c r="J95" i="1" s="1"/>
  <c r="K97" i="1"/>
  <c r="K106" i="1"/>
  <c r="K109" i="1"/>
  <c r="K118" i="1"/>
  <c r="J118" i="1" s="1"/>
  <c r="K119" i="1"/>
  <c r="K121" i="1"/>
  <c r="I15" i="1"/>
  <c r="K15" i="1" s="1"/>
  <c r="I16" i="1"/>
  <c r="K16" i="1" s="1"/>
  <c r="J16" i="1" s="1"/>
  <c r="I17" i="1"/>
  <c r="I18" i="1"/>
  <c r="I19" i="1"/>
  <c r="I20" i="1"/>
  <c r="K20" i="1" s="1"/>
  <c r="J20" i="1" s="1"/>
  <c r="I21" i="1"/>
  <c r="I22" i="1"/>
  <c r="K22" i="1" s="1"/>
  <c r="I23" i="1"/>
  <c r="I24" i="1"/>
  <c r="K24" i="1" s="1"/>
  <c r="J24" i="1" s="1"/>
  <c r="I25" i="1"/>
  <c r="I26" i="1"/>
  <c r="I27" i="1"/>
  <c r="I28" i="1"/>
  <c r="K28" i="1" s="1"/>
  <c r="J28" i="1" s="1"/>
  <c r="I29" i="1"/>
  <c r="I30" i="1"/>
  <c r="K30" i="1" s="1"/>
  <c r="J30" i="1" s="1"/>
  <c r="I31" i="1"/>
  <c r="K31" i="1" s="1"/>
  <c r="I32" i="1"/>
  <c r="K32" i="1" s="1"/>
  <c r="J32" i="1" s="1"/>
  <c r="I33" i="1"/>
  <c r="K33" i="1" s="1"/>
  <c r="I34" i="1"/>
  <c r="I35" i="1"/>
  <c r="I36" i="1"/>
  <c r="K36" i="1" s="1"/>
  <c r="I37" i="1"/>
  <c r="I38" i="1"/>
  <c r="K38" i="1" s="1"/>
  <c r="J38" i="1" s="1"/>
  <c r="I39" i="1"/>
  <c r="I40" i="1"/>
  <c r="K40" i="1" s="1"/>
  <c r="J40" i="1" s="1"/>
  <c r="I41" i="1"/>
  <c r="I42" i="1"/>
  <c r="K42" i="1" s="1"/>
  <c r="J42" i="1" s="1"/>
  <c r="I43" i="1"/>
  <c r="K43" i="1" s="1"/>
  <c r="I44" i="1"/>
  <c r="K44" i="1" s="1"/>
  <c r="J44" i="1" s="1"/>
  <c r="I45" i="1"/>
  <c r="K45" i="1" s="1"/>
  <c r="I46" i="1"/>
  <c r="I47" i="1"/>
  <c r="I48" i="1"/>
  <c r="K48" i="1" s="1"/>
  <c r="I49" i="1"/>
  <c r="I50" i="1"/>
  <c r="I51" i="1"/>
  <c r="K51" i="1" s="1"/>
  <c r="I52" i="1"/>
  <c r="K52" i="1" s="1"/>
  <c r="I53" i="1"/>
  <c r="K53" i="1" s="1"/>
  <c r="I54" i="1"/>
  <c r="K54" i="1" s="1"/>
  <c r="J54" i="1" s="1"/>
  <c r="I55" i="1"/>
  <c r="I56" i="1"/>
  <c r="I57" i="1"/>
  <c r="I58" i="1"/>
  <c r="K58" i="1" s="1"/>
  <c r="J58" i="1" s="1"/>
  <c r="I59" i="1"/>
  <c r="I60" i="1"/>
  <c r="K60" i="1" s="1"/>
  <c r="I61" i="1"/>
  <c r="I62" i="1"/>
  <c r="I63" i="1"/>
  <c r="I64" i="1"/>
  <c r="I65" i="1"/>
  <c r="I66" i="1"/>
  <c r="I67" i="1"/>
  <c r="K67" i="1" s="1"/>
  <c r="J67" i="1" s="1"/>
  <c r="I68" i="1"/>
  <c r="K68" i="1" s="1"/>
  <c r="J68" i="1" s="1"/>
  <c r="I69" i="1"/>
  <c r="I70" i="1"/>
  <c r="K70" i="1" s="1"/>
  <c r="J70" i="1" s="1"/>
  <c r="I71" i="1"/>
  <c r="I72" i="1"/>
  <c r="K72" i="1" s="1"/>
  <c r="J72" i="1" s="1"/>
  <c r="I73" i="1"/>
  <c r="I74" i="1"/>
  <c r="K74" i="1" s="1"/>
  <c r="J74" i="1" s="1"/>
  <c r="I75" i="1"/>
  <c r="K75" i="1" s="1"/>
  <c r="J75" i="1" s="1"/>
  <c r="I76" i="1"/>
  <c r="I77" i="1"/>
  <c r="I78" i="1"/>
  <c r="K78" i="1" s="1"/>
  <c r="J78" i="1" s="1"/>
  <c r="I79" i="1"/>
  <c r="K79" i="1" s="1"/>
  <c r="J79" i="1" s="1"/>
  <c r="I80" i="1"/>
  <c r="K80" i="1" s="1"/>
  <c r="J80" i="1" s="1"/>
  <c r="I81" i="1"/>
  <c r="K81" i="1" s="1"/>
  <c r="I82" i="1"/>
  <c r="I83" i="1"/>
  <c r="I84" i="1"/>
  <c r="K84" i="1" s="1"/>
  <c r="J84" i="1" s="1"/>
  <c r="I85" i="1"/>
  <c r="I86" i="1"/>
  <c r="K86" i="1" s="1"/>
  <c r="J86" i="1" s="1"/>
  <c r="I87" i="1"/>
  <c r="I88" i="1"/>
  <c r="K88" i="1" s="1"/>
  <c r="J88" i="1" s="1"/>
  <c r="I89" i="1"/>
  <c r="I90" i="1"/>
  <c r="K90" i="1" s="1"/>
  <c r="J90" i="1" s="1"/>
  <c r="I91" i="1"/>
  <c r="K91" i="1" s="1"/>
  <c r="J91" i="1" s="1"/>
  <c r="I92" i="1"/>
  <c r="I93" i="1"/>
  <c r="K93" i="1" s="1"/>
  <c r="I94" i="1"/>
  <c r="I95" i="1"/>
  <c r="I96" i="1"/>
  <c r="K96" i="1" s="1"/>
  <c r="J96" i="1" s="1"/>
  <c r="I97" i="1"/>
  <c r="I98" i="1"/>
  <c r="I99" i="1"/>
  <c r="K99" i="1" s="1"/>
  <c r="J99" i="1" s="1"/>
  <c r="I100" i="1"/>
  <c r="K100" i="1" s="1"/>
  <c r="J100" i="1" s="1"/>
  <c r="I101" i="1"/>
  <c r="K101" i="1" s="1"/>
  <c r="I102" i="1"/>
  <c r="K102" i="1" s="1"/>
  <c r="J102" i="1" s="1"/>
  <c r="I103" i="1"/>
  <c r="K103" i="1" s="1"/>
  <c r="I104" i="1"/>
  <c r="K104" i="1" s="1"/>
  <c r="J104" i="1" s="1"/>
  <c r="I105" i="1"/>
  <c r="K105" i="1" s="1"/>
  <c r="I106" i="1"/>
  <c r="J106" i="1"/>
  <c r="I107" i="1"/>
  <c r="K107" i="1" s="1"/>
  <c r="J107" i="1" s="1"/>
  <c r="I108" i="1"/>
  <c r="K108" i="1" s="1"/>
  <c r="I109" i="1"/>
  <c r="I110" i="1"/>
  <c r="K110" i="1" s="1"/>
  <c r="J110" i="1" s="1"/>
  <c r="I111" i="1"/>
  <c r="K111" i="1" s="1"/>
  <c r="J111" i="1" s="1"/>
  <c r="I112" i="1"/>
  <c r="K112" i="1" s="1"/>
  <c r="J112" i="1" s="1"/>
  <c r="I113" i="1"/>
  <c r="I114" i="1"/>
  <c r="I115" i="1"/>
  <c r="K115" i="1" s="1"/>
  <c r="J115" i="1" s="1"/>
  <c r="I116" i="1"/>
  <c r="K116" i="1" s="1"/>
  <c r="J116" i="1" s="1"/>
  <c r="I117" i="1"/>
  <c r="K117" i="1" s="1"/>
  <c r="I118" i="1"/>
  <c r="I119" i="1"/>
  <c r="I120" i="1"/>
  <c r="K120" i="1" s="1"/>
  <c r="J120" i="1" s="1"/>
  <c r="I121" i="1"/>
  <c r="L15" i="1"/>
  <c r="L16" i="1"/>
  <c r="L17" i="1"/>
  <c r="L18" i="1"/>
  <c r="N30" i="1" s="1"/>
  <c r="L19" i="1"/>
  <c r="L20" i="1"/>
  <c r="L21" i="1"/>
  <c r="L22" i="1"/>
  <c r="L23" i="1"/>
  <c r="L24" i="1"/>
  <c r="L25" i="1"/>
  <c r="L26" i="1"/>
  <c r="L27" i="1"/>
  <c r="L28" i="1"/>
  <c r="L29" i="1"/>
  <c r="L30" i="1"/>
  <c r="N42" i="1" s="1"/>
  <c r="L31" i="1"/>
  <c r="L32" i="1"/>
  <c r="L33" i="1"/>
  <c r="L34" i="1"/>
  <c r="L35" i="1"/>
  <c r="L36" i="1"/>
  <c r="L37" i="1"/>
  <c r="L38" i="1"/>
  <c r="L39" i="1"/>
  <c r="L40" i="1"/>
  <c r="L41" i="1"/>
  <c r="L42" i="1"/>
  <c r="N54" i="1" s="1"/>
  <c r="L43" i="1"/>
  <c r="L44" i="1"/>
  <c r="L45" i="1"/>
  <c r="L46" i="1"/>
  <c r="L47" i="1"/>
  <c r="L48" i="1"/>
  <c r="L49" i="1"/>
  <c r="L50" i="1"/>
  <c r="L51" i="1"/>
  <c r="L52" i="1"/>
  <c r="L53" i="1"/>
  <c r="L54" i="1"/>
  <c r="N66" i="1" s="1"/>
  <c r="L55" i="1"/>
  <c r="L56" i="1"/>
  <c r="L57" i="1"/>
  <c r="L58" i="1"/>
  <c r="L59" i="1"/>
  <c r="L60" i="1"/>
  <c r="L61" i="1"/>
  <c r="L62" i="1"/>
  <c r="L63" i="1"/>
  <c r="L64" i="1"/>
  <c r="L65" i="1"/>
  <c r="L66" i="1"/>
  <c r="N78" i="1" s="1"/>
  <c r="L67" i="1"/>
  <c r="L68" i="1"/>
  <c r="L69" i="1"/>
  <c r="L70" i="1"/>
  <c r="L71" i="1"/>
  <c r="L72" i="1"/>
  <c r="L73" i="1"/>
  <c r="L74" i="1"/>
  <c r="L75" i="1"/>
  <c r="L76" i="1"/>
  <c r="L77" i="1"/>
  <c r="L78" i="1"/>
  <c r="N90" i="1" s="1"/>
  <c r="L79" i="1"/>
  <c r="L80" i="1"/>
  <c r="L81" i="1"/>
  <c r="L82" i="1"/>
  <c r="L83" i="1"/>
  <c r="L84" i="1"/>
  <c r="L85" i="1"/>
  <c r="L86" i="1"/>
  <c r="L87" i="1"/>
  <c r="L88" i="1"/>
  <c r="L89" i="1"/>
  <c r="L90" i="1"/>
  <c r="N102" i="1" s="1"/>
  <c r="L91" i="1"/>
  <c r="L92" i="1"/>
  <c r="L93" i="1"/>
  <c r="L94" i="1"/>
  <c r="L95" i="1"/>
  <c r="L96" i="1"/>
  <c r="L97" i="1"/>
  <c r="L98" i="1"/>
  <c r="L99" i="1"/>
  <c r="L100" i="1"/>
  <c r="L101" i="1"/>
  <c r="L102" i="1"/>
  <c r="N114" i="1" s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4" i="1"/>
  <c r="I14" i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63" i="1"/>
  <c r="S63" i="1" s="1"/>
  <c r="S16" i="1"/>
  <c r="S17" i="1"/>
  <c r="S18" i="1"/>
  <c r="S19" i="1"/>
  <c r="S21" i="1"/>
  <c r="S24" i="1"/>
  <c r="S25" i="1"/>
  <c r="S15" i="1"/>
  <c r="S20" i="1"/>
  <c r="S22" i="1"/>
  <c r="S23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14" i="1"/>
  <c r="L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G1" i="1"/>
  <c r="N121" i="1" l="1"/>
  <c r="N113" i="1"/>
  <c r="N101" i="1"/>
  <c r="N89" i="1"/>
  <c r="N77" i="1"/>
  <c r="N65" i="1"/>
  <c r="N53" i="1"/>
  <c r="N41" i="1"/>
  <c r="N29" i="1"/>
  <c r="J92" i="1"/>
  <c r="J59" i="1"/>
  <c r="J49" i="1"/>
  <c r="J23" i="1"/>
  <c r="N64" i="1"/>
  <c r="N111" i="1"/>
  <c r="N99" i="1"/>
  <c r="N87" i="1"/>
  <c r="N75" i="1"/>
  <c r="N63" i="1"/>
  <c r="N51" i="1"/>
  <c r="N39" i="1"/>
  <c r="N27" i="1"/>
  <c r="J47" i="1"/>
  <c r="N52" i="1"/>
  <c r="J22" i="1"/>
  <c r="N26" i="1"/>
  <c r="N118" i="1"/>
  <c r="N106" i="1"/>
  <c r="N94" i="1"/>
  <c r="N82" i="1"/>
  <c r="N74" i="1"/>
  <c r="N58" i="1"/>
  <c r="N46" i="1"/>
  <c r="N38" i="1"/>
  <c r="J121" i="1"/>
  <c r="K69" i="1"/>
  <c r="J69" i="1" s="1"/>
  <c r="K57" i="1"/>
  <c r="J57" i="1" s="1"/>
  <c r="K21" i="1"/>
  <c r="J21" i="1" s="1"/>
  <c r="J85" i="1"/>
  <c r="K85" i="1"/>
  <c r="N117" i="1"/>
  <c r="N105" i="1"/>
  <c r="N93" i="1"/>
  <c r="N81" i="1"/>
  <c r="N71" i="1"/>
  <c r="N57" i="1"/>
  <c r="N45" i="1"/>
  <c r="N37" i="1"/>
  <c r="J105" i="1"/>
  <c r="J97" i="1"/>
  <c r="J82" i="1"/>
  <c r="K92" i="1"/>
  <c r="K56" i="1"/>
  <c r="J56" i="1" s="1"/>
  <c r="N88" i="1"/>
  <c r="N116" i="1"/>
  <c r="N104" i="1"/>
  <c r="N92" i="1"/>
  <c r="N80" i="1"/>
  <c r="N68" i="1"/>
  <c r="N56" i="1"/>
  <c r="N44" i="1"/>
  <c r="N36" i="1"/>
  <c r="J81" i="1"/>
  <c r="J45" i="1"/>
  <c r="J37" i="1"/>
  <c r="J19" i="1"/>
  <c r="K55" i="1"/>
  <c r="J55" i="1" s="1"/>
  <c r="K19" i="1"/>
  <c r="N100" i="1"/>
  <c r="N35" i="1"/>
  <c r="J119" i="1"/>
  <c r="J73" i="1"/>
  <c r="J36" i="1"/>
  <c r="K114" i="1"/>
  <c r="J114" i="1" s="1"/>
  <c r="K66" i="1"/>
  <c r="J66" i="1" s="1"/>
  <c r="K18" i="1"/>
  <c r="J18" i="1" s="1"/>
  <c r="J108" i="1"/>
  <c r="J41" i="1"/>
  <c r="N76" i="1"/>
  <c r="J31" i="1"/>
  <c r="N34" i="1"/>
  <c r="J103" i="1"/>
  <c r="J64" i="1"/>
  <c r="J35" i="1"/>
  <c r="K113" i="1"/>
  <c r="J113" i="1" s="1"/>
  <c r="K89" i="1"/>
  <c r="J89" i="1" s="1"/>
  <c r="K77" i="1"/>
  <c r="J77" i="1" s="1"/>
  <c r="K65" i="1"/>
  <c r="J65" i="1" s="1"/>
  <c r="K41" i="1"/>
  <c r="K29" i="1"/>
  <c r="J29" i="1" s="1"/>
  <c r="K17" i="1"/>
  <c r="J17" i="1" s="1"/>
  <c r="N28" i="1"/>
  <c r="N33" i="1"/>
  <c r="J53" i="1"/>
  <c r="J43" i="1"/>
  <c r="J26" i="1"/>
  <c r="K76" i="1"/>
  <c r="J76" i="1" s="1"/>
  <c r="K64" i="1"/>
  <c r="J60" i="1"/>
  <c r="N40" i="1"/>
  <c r="N32" i="1"/>
  <c r="J117" i="1"/>
  <c r="J71" i="1"/>
  <c r="J52" i="1"/>
  <c r="J25" i="1"/>
  <c r="K87" i="1"/>
  <c r="J87" i="1" s="1"/>
  <c r="K63" i="1"/>
  <c r="J63" i="1" s="1"/>
  <c r="K39" i="1"/>
  <c r="J39" i="1" s="1"/>
  <c r="K27" i="1"/>
  <c r="J27" i="1" s="1"/>
  <c r="J93" i="1"/>
  <c r="N112" i="1"/>
  <c r="J48" i="1"/>
  <c r="N115" i="1"/>
  <c r="N103" i="1"/>
  <c r="N91" i="1"/>
  <c r="N79" i="1"/>
  <c r="N67" i="1"/>
  <c r="N55" i="1"/>
  <c r="N43" i="1"/>
  <c r="N31" i="1"/>
  <c r="J109" i="1"/>
  <c r="J101" i="1"/>
  <c r="J61" i="1"/>
  <c r="J51" i="1"/>
  <c r="J33" i="1"/>
  <c r="J15" i="1"/>
  <c r="K98" i="1"/>
  <c r="J98" i="1" s="1"/>
  <c r="K62" i="1"/>
  <c r="J62" i="1" s="1"/>
  <c r="K50" i="1"/>
  <c r="J50" i="1" s="1"/>
  <c r="K26" i="1"/>
  <c r="K14" i="1"/>
  <c r="J14" i="1" s="1"/>
  <c r="N73" i="1"/>
  <c r="N60" i="1"/>
  <c r="N70" i="1"/>
  <c r="N69" i="1"/>
  <c r="N110" i="1"/>
  <c r="N98" i="1"/>
  <c r="N86" i="1"/>
  <c r="N62" i="1"/>
  <c r="N50" i="1"/>
  <c r="N109" i="1"/>
  <c r="N61" i="1"/>
  <c r="N108" i="1"/>
  <c r="N119" i="1"/>
  <c r="N107" i="1"/>
  <c r="N95" i="1"/>
  <c r="N83" i="1"/>
  <c r="N59" i="1"/>
  <c r="O59" i="1" s="1"/>
  <c r="N47" i="1"/>
  <c r="N120" i="1"/>
  <c r="N97" i="1"/>
  <c r="N84" i="1"/>
  <c r="N85" i="1"/>
  <c r="N72" i="1"/>
  <c r="N49" i="1"/>
  <c r="O49" i="1" s="1"/>
  <c r="N96" i="1"/>
  <c r="N48" i="1"/>
  <c r="O34" i="1"/>
  <c r="O68" i="1"/>
  <c r="O103" i="1"/>
  <c r="O43" i="1"/>
  <c r="O89" i="1"/>
  <c r="O77" i="1"/>
  <c r="O65" i="1"/>
  <c r="O112" i="1"/>
  <c r="O28" i="1"/>
  <c r="O87" i="1"/>
  <c r="O107" i="1"/>
  <c r="O110" i="1"/>
  <c r="O98" i="1"/>
  <c r="O105" i="1"/>
  <c r="O74" i="1"/>
  <c r="O83" i="1"/>
  <c r="O116" i="1"/>
  <c r="O80" i="1"/>
  <c r="O67" i="1"/>
  <c r="O53" i="1"/>
  <c r="O37" i="1"/>
  <c r="O26" i="1" l="1"/>
  <c r="O62" i="1"/>
  <c r="O115" i="1"/>
  <c r="O113" i="1"/>
  <c r="O56" i="1"/>
  <c r="O99" i="1"/>
  <c r="O119" i="1"/>
  <c r="O73" i="1"/>
  <c r="O71" i="1"/>
  <c r="O96" i="1"/>
  <c r="O92" i="1"/>
  <c r="O70" i="1"/>
  <c r="O46" i="1"/>
  <c r="O95" i="1"/>
  <c r="O64" i="1"/>
  <c r="O75" i="1"/>
  <c r="O44" i="1"/>
  <c r="O90" i="1"/>
  <c r="O47" i="1"/>
  <c r="O39" i="1"/>
  <c r="O60" i="1"/>
  <c r="O32" i="1"/>
  <c r="O63" i="1"/>
  <c r="O121" i="1"/>
  <c r="O50" i="1"/>
  <c r="O40" i="1"/>
  <c r="O111" i="1"/>
  <c r="O86" i="1"/>
  <c r="O78" i="1"/>
  <c r="O84" i="1"/>
  <c r="O114" i="1"/>
  <c r="O120" i="1"/>
  <c r="O31" i="1"/>
  <c r="O61" i="1"/>
  <c r="O58" i="1"/>
  <c r="O69" i="1"/>
  <c r="O101" i="1"/>
  <c r="O104" i="1"/>
  <c r="O42" i="1"/>
  <c r="O94" i="1"/>
  <c r="O91" i="1"/>
  <c r="O66" i="1"/>
  <c r="O52" i="1"/>
  <c r="O55" i="1"/>
  <c r="O72" i="1"/>
  <c r="O76" i="1"/>
  <c r="O118" i="1"/>
  <c r="O48" i="1"/>
  <c r="O38" i="1"/>
  <c r="O97" i="1"/>
  <c r="O82" i="1"/>
  <c r="O117" i="1"/>
  <c r="O108" i="1"/>
  <c r="O88" i="1"/>
  <c r="O41" i="1"/>
  <c r="O102" i="1"/>
  <c r="O45" i="1"/>
  <c r="O81" i="1"/>
  <c r="O51" i="1"/>
  <c r="O79" i="1"/>
  <c r="O85" i="1"/>
  <c r="O57" i="1"/>
  <c r="O27" i="1"/>
  <c r="O54" i="1"/>
  <c r="O29" i="1"/>
  <c r="O36" i="1"/>
  <c r="O35" i="1"/>
  <c r="O106" i="1"/>
  <c r="O93" i="1"/>
  <c r="O30" i="1"/>
  <c r="O109" i="1"/>
  <c r="O100" i="1"/>
  <c r="O33" i="1"/>
</calcChain>
</file>

<file path=xl/sharedStrings.xml><?xml version="1.0" encoding="utf-8"?>
<sst xmlns="http://schemas.openxmlformats.org/spreadsheetml/2006/main" count="14" uniqueCount="14">
  <si>
    <t>Date</t>
  </si>
  <si>
    <t>AAPL</t>
  </si>
  <si>
    <t>GOOG</t>
  </si>
  <si>
    <t>MSFT</t>
  </si>
  <si>
    <t>AAPL_5_YR_RETURNS</t>
  </si>
  <si>
    <t>AAPL_1YR_STDV</t>
  </si>
  <si>
    <t>Risk Free Rate</t>
  </si>
  <si>
    <t>STDEV</t>
  </si>
  <si>
    <t>SHARPE_1YR</t>
  </si>
  <si>
    <t>AVG_RETURNS_1YR</t>
  </si>
  <si>
    <t xml:space="preserve"> </t>
  </si>
  <si>
    <t>AAPL - 12 Periods</t>
  </si>
  <si>
    <t>Diff</t>
  </si>
  <si>
    <t>Returns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</si>
</sst>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%"/>
    <numFmt numFmtId="167" formatCode="0.000"/>
    <numFmt numFmtId="168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33" borderId="0" xfId="0" applyFill="1"/>
    <xf numFmtId="9" fontId="0" fillId="33" borderId="0" xfId="1" applyFont="1" applyFill="1"/>
    <xf numFmtId="14" fontId="16" fillId="0" borderId="0" xfId="0" applyNumberFormat="1" applyFont="1"/>
    <xf numFmtId="0" fontId="16" fillId="0" borderId="0" xfId="0" applyFont="1"/>
    <xf numFmtId="9" fontId="16" fillId="0" borderId="0" xfId="1" applyFont="1"/>
    <xf numFmtId="9" fontId="16" fillId="33" borderId="0" xfId="1" applyFont="1" applyFill="1"/>
    <xf numFmtId="2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167" fontId="16" fillId="0" borderId="0" xfId="1" applyNumberFormat="1" applyFont="1"/>
    <xf numFmtId="168" fontId="0" fillId="0" borderId="0" xfId="1" applyNumberFormat="1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abSelected="1" topLeftCell="B1" zoomScale="153" workbookViewId="0">
      <pane ySplit="1" topLeftCell="A12" activePane="bottomLeft" state="frozen"/>
      <selection pane="bottomLeft" activeCell="M24" sqref="M24"/>
    </sheetView>
  </sheetViews>
  <sheetFormatPr defaultRowHeight="15" x14ac:dyDescent="0.25"/>
  <cols>
    <col min="3" max="3" width="11" bestFit="1" customWidth="1"/>
    <col min="4" max="4" width="12" bestFit="1" customWidth="1"/>
    <col min="5" max="6" width="12" hidden="1" customWidth="1"/>
    <col min="7" max="7" width="14.7109375" hidden="1" customWidth="1"/>
    <col min="8" max="8" width="4.42578125" style="4" customWidth="1"/>
    <col min="9" max="10" width="17.7109375" customWidth="1"/>
    <col min="11" max="11" width="18.85546875" customWidth="1"/>
    <col min="12" max="12" width="18.85546875" bestFit="1" customWidth="1"/>
    <col min="13" max="13" width="18.85546875" customWidth="1"/>
    <col min="14" max="14" width="18.85546875" style="11" customWidth="1"/>
    <col min="15" max="17" width="18.85546875" customWidth="1"/>
    <col min="18" max="18" width="19.7109375" bestFit="1" customWidth="1"/>
    <col min="19" max="19" width="4.5703125" bestFit="1" customWidth="1"/>
  </cols>
  <sheetData>
    <row r="1" spans="1:19" x14ac:dyDescent="0.25">
      <c r="A1" t="s">
        <v>6</v>
      </c>
      <c r="C1" t="s">
        <v>0</v>
      </c>
      <c r="D1" t="s">
        <v>1</v>
      </c>
      <c r="E1" t="s">
        <v>2</v>
      </c>
      <c r="F1" t="s">
        <v>3</v>
      </c>
      <c r="G1" t="str">
        <f>D1&amp;"_RETURNS"</f>
        <v>AAPL_RETURNS</v>
      </c>
      <c r="I1" t="s">
        <v>11</v>
      </c>
      <c r="J1" t="s">
        <v>13</v>
      </c>
      <c r="K1" t="s">
        <v>12</v>
      </c>
      <c r="L1" t="str">
        <f>D1 &amp; "_1YR_RETURNS"</f>
        <v>AAPL_1YR_RETURNS</v>
      </c>
      <c r="M1" t="s">
        <v>9</v>
      </c>
      <c r="N1" s="11" t="s">
        <v>7</v>
      </c>
      <c r="O1" t="s">
        <v>8</v>
      </c>
      <c r="Q1" t="s">
        <v>5</v>
      </c>
      <c r="R1" t="s">
        <v>4</v>
      </c>
    </row>
    <row r="2" spans="1:19" x14ac:dyDescent="0.25">
      <c r="A2" s="3">
        <v>0</v>
      </c>
      <c r="C2" s="1">
        <v>40179</v>
      </c>
      <c r="D2">
        <v>6.47074127197265</v>
      </c>
      <c r="E2">
        <v>15.6102390289306</v>
      </c>
      <c r="F2">
        <v>23.4315872192382</v>
      </c>
      <c r="G2" t="e">
        <f>(D2-D1)/D1</f>
        <v>#VALUE!</v>
      </c>
    </row>
    <row r="3" spans="1:19" x14ac:dyDescent="0.25">
      <c r="C3" s="1">
        <v>40210</v>
      </c>
      <c r="D3">
        <v>5.8877964019775302</v>
      </c>
      <c r="E3">
        <v>13.275738716125399</v>
      </c>
      <c r="F3">
        <v>21.508611679077099</v>
      </c>
      <c r="G3" s="2">
        <f t="shared" ref="G3:G66" si="0">(D3-D2)/D2</f>
        <v>-9.0089349194053786E-2</v>
      </c>
      <c r="H3" s="5"/>
    </row>
    <row r="4" spans="1:19" x14ac:dyDescent="0.25">
      <c r="C4" s="1">
        <v>40238</v>
      </c>
      <c r="D4">
        <v>6.3189568519592196</v>
      </c>
      <c r="E4">
        <v>13.267519950866699</v>
      </c>
      <c r="F4">
        <v>22.073167800903299</v>
      </c>
      <c r="G4" s="2">
        <f t="shared" si="0"/>
        <v>7.3229510761764094E-2</v>
      </c>
      <c r="H4" s="5"/>
    </row>
    <row r="5" spans="1:19" x14ac:dyDescent="0.25">
      <c r="C5" s="1">
        <v>40269</v>
      </c>
      <c r="D5">
        <v>7.1347184181213299</v>
      </c>
      <c r="E5">
        <v>14.1668987274169</v>
      </c>
      <c r="F5">
        <v>22.1796550750732</v>
      </c>
      <c r="G5" s="2">
        <f t="shared" si="0"/>
        <v>0.12909750537530257</v>
      </c>
      <c r="H5" s="5"/>
    </row>
    <row r="6" spans="1:19" x14ac:dyDescent="0.25">
      <c r="C6" s="1">
        <v>40299</v>
      </c>
      <c r="D6">
        <v>8.0532789230346609</v>
      </c>
      <c r="E6">
        <v>13.215464591979901</v>
      </c>
      <c r="F6">
        <v>23.4727058410644</v>
      </c>
      <c r="G6" s="2">
        <f t="shared" si="0"/>
        <v>0.12874516569291611</v>
      </c>
      <c r="H6" s="5"/>
    </row>
    <row r="7" spans="1:19" x14ac:dyDescent="0.25">
      <c r="C7" s="1">
        <v>40330</v>
      </c>
      <c r="D7">
        <v>7.8863773345947203</v>
      </c>
      <c r="E7">
        <v>12.014218330383301</v>
      </c>
      <c r="F7">
        <v>19.781286239623999</v>
      </c>
      <c r="G7" s="2">
        <f t="shared" si="0"/>
        <v>-2.0724675009399545E-2</v>
      </c>
      <c r="H7" s="5"/>
    </row>
    <row r="8" spans="1:19" x14ac:dyDescent="0.25">
      <c r="C8" s="1">
        <v>40360</v>
      </c>
      <c r="D8">
        <v>7.5129623413085902</v>
      </c>
      <c r="E8">
        <v>10.9462213516235</v>
      </c>
      <c r="F8">
        <v>17.6954250335693</v>
      </c>
      <c r="G8" s="2">
        <f t="shared" si="0"/>
        <v>-4.7349369354683542E-2</v>
      </c>
      <c r="H8" s="5"/>
    </row>
    <row r="9" spans="1:19" x14ac:dyDescent="0.25">
      <c r="C9" s="1">
        <v>40391</v>
      </c>
      <c r="D9">
        <v>7.9172182083129803</v>
      </c>
      <c r="E9">
        <v>12.214467048645</v>
      </c>
      <c r="F9">
        <v>20.117475509643501</v>
      </c>
      <c r="G9" s="2">
        <f t="shared" si="0"/>
        <v>5.3807785616289641E-2</v>
      </c>
      <c r="H9" s="5"/>
    </row>
    <row r="10" spans="1:19" x14ac:dyDescent="0.25">
      <c r="C10" s="1">
        <v>40422</v>
      </c>
      <c r="D10">
        <v>7.5689010620117099</v>
      </c>
      <c r="E10">
        <v>11.465274810791</v>
      </c>
      <c r="F10">
        <v>18.3582344055175</v>
      </c>
      <c r="G10" s="2">
        <f t="shared" si="0"/>
        <v>-4.3994890267839502E-2</v>
      </c>
      <c r="H10" s="5"/>
    </row>
    <row r="11" spans="1:19" x14ac:dyDescent="0.25">
      <c r="C11" s="1">
        <v>40452</v>
      </c>
      <c r="D11">
        <v>8.5421895980834908</v>
      </c>
      <c r="E11">
        <v>13.0914297103881</v>
      </c>
      <c r="F11">
        <v>18.726936340331999</v>
      </c>
      <c r="G11" s="2">
        <f t="shared" si="0"/>
        <v>0.12859046882733252</v>
      </c>
      <c r="H11" s="5"/>
    </row>
    <row r="12" spans="1:19" x14ac:dyDescent="0.25">
      <c r="C12" s="1">
        <v>40483</v>
      </c>
      <c r="D12">
        <v>9.1970939636230398</v>
      </c>
      <c r="E12">
        <v>15.3175859451293</v>
      </c>
      <c r="F12">
        <v>20.7010288238525</v>
      </c>
      <c r="G12" s="2">
        <f t="shared" si="0"/>
        <v>7.6667036948756331E-2</v>
      </c>
      <c r="H12" s="5"/>
    </row>
    <row r="13" spans="1:19" x14ac:dyDescent="0.25">
      <c r="C13" s="1">
        <v>40513</v>
      </c>
      <c r="D13">
        <v>9.5665731430053693</v>
      </c>
      <c r="E13">
        <v>14.0560636520385</v>
      </c>
      <c r="F13">
        <v>20.124925613403299</v>
      </c>
      <c r="G13" s="2">
        <f t="shared" si="0"/>
        <v>4.0173470103025834E-2</v>
      </c>
      <c r="H13" s="5"/>
    </row>
    <row r="14" spans="1:19" x14ac:dyDescent="0.25">
      <c r="C14" s="1">
        <v>40544</v>
      </c>
      <c r="D14">
        <v>9.9647769927978498</v>
      </c>
      <c r="E14">
        <v>15.052330017089799</v>
      </c>
      <c r="F14">
        <v>21.624248504638601</v>
      </c>
      <c r="G14" s="2">
        <f t="shared" si="0"/>
        <v>4.1624502717948535E-2</v>
      </c>
      <c r="H14" s="5"/>
      <c r="I14">
        <f>D2</f>
        <v>6.47074127197265</v>
      </c>
      <c r="J14">
        <f>K14/D2</f>
        <v>0.53997456766804386</v>
      </c>
      <c r="K14" s="10">
        <f>D14-I14</f>
        <v>3.4940357208251998</v>
      </c>
      <c r="L14" s="15">
        <f>(D14-D2)/D2</f>
        <v>0.53997456766804386</v>
      </c>
      <c r="M14" s="2" t="s">
        <v>10</v>
      </c>
      <c r="N14" s="12"/>
      <c r="O14" s="2"/>
      <c r="P14" s="2"/>
      <c r="Q14" s="2"/>
      <c r="R14" s="2"/>
      <c r="S14" s="2">
        <f>(1+R14)^(1/5) - 1</f>
        <v>0</v>
      </c>
    </row>
    <row r="15" spans="1:19" x14ac:dyDescent="0.25">
      <c r="C15" s="1">
        <v>40575</v>
      </c>
      <c r="D15">
        <v>10.432223320007299</v>
      </c>
      <c r="E15">
        <v>15.218955993652299</v>
      </c>
      <c r="F15">
        <v>21.631975173950099</v>
      </c>
      <c r="G15" s="2">
        <f t="shared" si="0"/>
        <v>4.6909863366465847E-2</v>
      </c>
      <c r="H15" s="5"/>
      <c r="I15">
        <f t="shared" ref="I15:I78" si="1">D3</f>
        <v>5.8877964019775302</v>
      </c>
      <c r="J15">
        <f>K15/D3</f>
        <v>0.77183832588087375</v>
      </c>
      <c r="K15" s="10">
        <f>D15-I15</f>
        <v>4.5444269180297692</v>
      </c>
      <c r="L15" s="15">
        <f>(D15-D3)/D3</f>
        <v>0.77183832588087375</v>
      </c>
      <c r="M15" s="2"/>
      <c r="N15" s="12"/>
      <c r="O15" s="2"/>
      <c r="P15" s="2"/>
      <c r="Q15" s="2"/>
      <c r="R15" s="2"/>
      <c r="S15" s="2">
        <f t="shared" ref="S15:S78" si="2">(1+R15)^(1/5) - 1</f>
        <v>0</v>
      </c>
    </row>
    <row r="16" spans="1:19" x14ac:dyDescent="0.25">
      <c r="C16" s="1">
        <v>40603</v>
      </c>
      <c r="D16">
        <v>10.5616331100463</v>
      </c>
      <c r="E16">
        <v>14.9629154205322</v>
      </c>
      <c r="F16">
        <v>20.337169647216701</v>
      </c>
      <c r="G16" s="2">
        <f t="shared" si="0"/>
        <v>1.2404814014172176E-2</v>
      </c>
      <c r="H16" s="5"/>
      <c r="I16">
        <f t="shared" si="1"/>
        <v>6.3189568519592196</v>
      </c>
      <c r="J16">
        <f>K16/D4</f>
        <v>0.67142035584111004</v>
      </c>
      <c r="K16" s="10">
        <f>D16-I16</f>
        <v>4.24267625808708</v>
      </c>
      <c r="L16" s="15">
        <f>(D16-D4)/D4</f>
        <v>0.67142035584111004</v>
      </c>
      <c r="M16" s="2"/>
      <c r="N16" s="12"/>
      <c r="O16" s="2"/>
      <c r="P16" s="2"/>
      <c r="Q16" s="2"/>
      <c r="R16" s="2"/>
      <c r="S16" s="2">
        <f t="shared" si="2"/>
        <v>0</v>
      </c>
    </row>
    <row r="17" spans="3:19" x14ac:dyDescent="0.25">
      <c r="C17" s="1">
        <v>40634</v>
      </c>
      <c r="D17">
        <v>10.418010711669901</v>
      </c>
      <c r="E17">
        <v>14.739751815795801</v>
      </c>
      <c r="F17">
        <v>19.808528900146399</v>
      </c>
      <c r="G17" s="2">
        <f t="shared" si="0"/>
        <v>-1.3598502890597903E-2</v>
      </c>
      <c r="H17" s="5"/>
      <c r="I17">
        <f t="shared" si="1"/>
        <v>7.1347184181213299</v>
      </c>
      <c r="J17">
        <f>K17/D5</f>
        <v>0.46018526606591814</v>
      </c>
      <c r="K17" s="10">
        <f>D17-I17</f>
        <v>3.2832922935485707</v>
      </c>
      <c r="L17" s="15">
        <f>(D17-D5)/D5</f>
        <v>0.46018526606591814</v>
      </c>
      <c r="M17" s="2"/>
      <c r="N17" s="12"/>
      <c r="O17" s="2"/>
      <c r="P17" s="2"/>
      <c r="Q17" s="2"/>
      <c r="R17" s="2"/>
      <c r="S17" s="2">
        <f t="shared" si="2"/>
        <v>0</v>
      </c>
    </row>
    <row r="18" spans="3:19" x14ac:dyDescent="0.25">
      <c r="C18" s="1">
        <v>40664</v>
      </c>
      <c r="D18">
        <v>10.4700155258178</v>
      </c>
      <c r="E18">
        <v>13.413722038269</v>
      </c>
      <c r="F18">
        <v>19.948457717895501</v>
      </c>
      <c r="G18" s="2">
        <f t="shared" si="0"/>
        <v>4.9918180722971859E-3</v>
      </c>
      <c r="H18" s="5"/>
      <c r="I18">
        <f t="shared" si="1"/>
        <v>8.0532789230346609</v>
      </c>
      <c r="J18">
        <f>K18/D6</f>
        <v>0.30009349308274763</v>
      </c>
      <c r="K18" s="10">
        <f>D18-I18</f>
        <v>2.4167366027831392</v>
      </c>
      <c r="L18" s="15">
        <f>(D18-D6)/D6</f>
        <v>0.30009349308274763</v>
      </c>
      <c r="M18" s="2"/>
      <c r="N18" s="12"/>
      <c r="O18" s="2"/>
      <c r="P18" s="2"/>
      <c r="Q18" s="2"/>
      <c r="R18" s="2"/>
      <c r="S18" s="2">
        <f t="shared" si="2"/>
        <v>0</v>
      </c>
    </row>
    <row r="19" spans="3:19" x14ac:dyDescent="0.25">
      <c r="C19" s="1">
        <v>40695</v>
      </c>
      <c r="D19">
        <v>10.4467325210571</v>
      </c>
      <c r="E19">
        <v>13.090931892395</v>
      </c>
      <c r="F19">
        <v>19.116731643676701</v>
      </c>
      <c r="G19" s="2">
        <f t="shared" si="0"/>
        <v>-2.2237793920444971E-3</v>
      </c>
      <c r="H19" s="5"/>
      <c r="I19">
        <f t="shared" si="1"/>
        <v>7.8863773345947203</v>
      </c>
      <c r="J19">
        <f>K19/D7</f>
        <v>0.3246554251507871</v>
      </c>
      <c r="K19" s="10">
        <f>D19-I19</f>
        <v>2.5603551864623801</v>
      </c>
      <c r="L19" s="15">
        <f>(D19-D7)/D7</f>
        <v>0.3246554251507871</v>
      </c>
      <c r="M19" s="2"/>
      <c r="N19" s="12"/>
      <c r="O19" s="2"/>
      <c r="P19" s="2"/>
      <c r="Q19" s="2"/>
      <c r="R19" s="2"/>
      <c r="S19" s="2">
        <f t="shared" si="2"/>
        <v>0</v>
      </c>
    </row>
    <row r="20" spans="3:19" x14ac:dyDescent="0.25">
      <c r="C20" s="1">
        <v>40725</v>
      </c>
      <c r="D20">
        <v>10.3787069320678</v>
      </c>
      <c r="E20">
        <v>12.977108955383301</v>
      </c>
      <c r="F20">
        <v>20.360918045043899</v>
      </c>
      <c r="G20" s="2">
        <f t="shared" si="0"/>
        <v>-6.5116617901514878E-3</v>
      </c>
      <c r="H20" s="5"/>
      <c r="I20">
        <f t="shared" si="1"/>
        <v>7.5129623413085902</v>
      </c>
      <c r="J20">
        <f>K20/D8</f>
        <v>0.3814400313179343</v>
      </c>
      <c r="K20" s="10">
        <f>D20-I20</f>
        <v>2.8657445907592098</v>
      </c>
      <c r="L20" s="15">
        <f>(D20-D8)/D8</f>
        <v>0.3814400313179343</v>
      </c>
      <c r="M20" s="2"/>
      <c r="N20" s="12"/>
      <c r="O20" s="2"/>
      <c r="P20" s="2"/>
      <c r="Q20" s="2"/>
      <c r="R20" s="2"/>
      <c r="S20" s="2">
        <f t="shared" si="2"/>
        <v>0</v>
      </c>
    </row>
    <row r="21" spans="3:19" x14ac:dyDescent="0.25">
      <c r="C21" s="1">
        <v>40756</v>
      </c>
      <c r="D21">
        <v>11.9960117340087</v>
      </c>
      <c r="E21">
        <v>15.1126041412353</v>
      </c>
      <c r="F21">
        <v>21.3390579223632</v>
      </c>
      <c r="G21" s="2">
        <f t="shared" si="0"/>
        <v>0.15582912327390255</v>
      </c>
      <c r="H21" s="5"/>
      <c r="I21">
        <f t="shared" si="1"/>
        <v>7.9172182083129803</v>
      </c>
      <c r="J21">
        <f>K21/D9</f>
        <v>0.51518013251334127</v>
      </c>
      <c r="K21" s="10">
        <f>D21-I21</f>
        <v>4.07879352569572</v>
      </c>
      <c r="L21" s="15">
        <f>(D21-D9)/D9</f>
        <v>0.51518013251334127</v>
      </c>
      <c r="M21" s="2"/>
      <c r="N21" s="12"/>
      <c r="O21" s="2"/>
      <c r="P21" s="2"/>
      <c r="Q21" s="2"/>
      <c r="R21" s="2"/>
      <c r="S21" s="2">
        <f t="shared" si="2"/>
        <v>0</v>
      </c>
    </row>
    <row r="22" spans="3:19" x14ac:dyDescent="0.25">
      <c r="C22" s="1">
        <v>40787</v>
      </c>
      <c r="D22">
        <v>11.5207052230834</v>
      </c>
      <c r="E22">
        <v>13.262787818908601</v>
      </c>
      <c r="F22">
        <v>20.639041900634702</v>
      </c>
      <c r="G22" s="2">
        <f t="shared" si="0"/>
        <v>-3.9622044514828696E-2</v>
      </c>
      <c r="H22" s="5"/>
      <c r="I22">
        <f t="shared" si="1"/>
        <v>7.5689010620117099</v>
      </c>
      <c r="J22">
        <f>K22/D10</f>
        <v>0.52211069066628213</v>
      </c>
      <c r="K22" s="10">
        <f>D22-I22</f>
        <v>3.9518041610716903</v>
      </c>
      <c r="L22" s="15">
        <f>(D22-D10)/D10</f>
        <v>0.52211069066628213</v>
      </c>
      <c r="M22" s="2"/>
      <c r="N22" s="12"/>
      <c r="O22" s="2"/>
      <c r="P22" s="2"/>
      <c r="Q22" s="2"/>
      <c r="R22" s="2"/>
      <c r="S22" s="2">
        <f t="shared" si="2"/>
        <v>0</v>
      </c>
    </row>
    <row r="23" spans="3:19" x14ac:dyDescent="0.25">
      <c r="C23" s="1">
        <v>40817</v>
      </c>
      <c r="D23">
        <v>11.3262929916381</v>
      </c>
      <c r="E23">
        <v>12.341739654541</v>
      </c>
      <c r="F23">
        <v>19.316135406494102</v>
      </c>
      <c r="G23" s="2">
        <f t="shared" si="0"/>
        <v>-1.6875028714020652E-2</v>
      </c>
      <c r="H23" s="5"/>
      <c r="I23">
        <f t="shared" si="1"/>
        <v>8.5421895980834908</v>
      </c>
      <c r="J23">
        <f>K23/D11</f>
        <v>0.32592385846589561</v>
      </c>
      <c r="K23" s="10">
        <f>D23-I23</f>
        <v>2.7841033935546093</v>
      </c>
      <c r="L23" s="15">
        <f>(D23-D11)/D11</f>
        <v>0.32592385846589561</v>
      </c>
      <c r="M23" s="2"/>
      <c r="N23" s="12"/>
      <c r="O23" s="2"/>
      <c r="P23" s="2"/>
      <c r="Q23" s="2"/>
      <c r="R23" s="2"/>
      <c r="S23" s="2">
        <f t="shared" si="2"/>
        <v>0</v>
      </c>
    </row>
    <row r="24" spans="3:19" x14ac:dyDescent="0.25">
      <c r="C24" s="1">
        <v>40848</v>
      </c>
      <c r="D24">
        <v>11.9887571334838</v>
      </c>
      <c r="E24">
        <v>14.412228584289499</v>
      </c>
      <c r="F24">
        <v>20.465803146362301</v>
      </c>
      <c r="G24" s="2">
        <f t="shared" si="0"/>
        <v>5.8489052184574349E-2</v>
      </c>
      <c r="H24" s="5"/>
      <c r="I24">
        <f t="shared" si="1"/>
        <v>9.1970939636230398</v>
      </c>
      <c r="J24">
        <f>K24/D12</f>
        <v>0.30353752836521325</v>
      </c>
      <c r="K24" s="10">
        <f>D24-I24</f>
        <v>2.7916631698607599</v>
      </c>
      <c r="L24" s="15">
        <f>(D24-D12)/D12</f>
        <v>0.30353752836521325</v>
      </c>
      <c r="M24" s="2"/>
      <c r="N24" s="12"/>
      <c r="O24" s="2"/>
      <c r="P24" s="2"/>
      <c r="Q24" s="2"/>
      <c r="R24" s="2"/>
      <c r="S24" s="2">
        <f t="shared" si="2"/>
        <v>0</v>
      </c>
    </row>
    <row r="25" spans="3:19" x14ac:dyDescent="0.25">
      <c r="C25" s="1">
        <v>40878</v>
      </c>
      <c r="D25">
        <v>11.729331016540501</v>
      </c>
      <c r="E25">
        <v>15.2869510650634</v>
      </c>
      <c r="F25">
        <v>20.056627273559499</v>
      </c>
      <c r="G25" s="2">
        <f t="shared" si="0"/>
        <v>-2.163911688716582E-2</v>
      </c>
      <c r="H25" s="5"/>
      <c r="I25">
        <f t="shared" si="1"/>
        <v>9.5665731430053693</v>
      </c>
      <c r="J25">
        <f>K25/D13</f>
        <v>0.22607446169127329</v>
      </c>
      <c r="K25" s="10">
        <f>D25-I25</f>
        <v>2.1627578735351314</v>
      </c>
      <c r="L25" s="15">
        <f>(D25-D13)/D13</f>
        <v>0.22607446169127329</v>
      </c>
      <c r="M25" s="2"/>
      <c r="N25" s="12"/>
      <c r="O25" s="2"/>
      <c r="P25" s="2"/>
      <c r="Q25" s="2"/>
      <c r="R25" s="2"/>
      <c r="S25" s="2">
        <f t="shared" si="2"/>
        <v>0</v>
      </c>
    </row>
    <row r="26" spans="3:19" x14ac:dyDescent="0.25">
      <c r="C26" s="1">
        <v>40909</v>
      </c>
      <c r="D26">
        <v>12.4338274002075</v>
      </c>
      <c r="E26">
        <v>16.5731296539306</v>
      </c>
      <c r="F26">
        <v>21.238748550415</v>
      </c>
      <c r="G26" s="2">
        <f t="shared" si="0"/>
        <v>6.0062793238039799E-2</v>
      </c>
      <c r="H26" s="5"/>
      <c r="I26">
        <f t="shared" si="1"/>
        <v>9.9647769927978498</v>
      </c>
      <c r="J26">
        <f>K26/D14</f>
        <v>0.24777778862428965</v>
      </c>
      <c r="K26" s="10">
        <f>D26-I26</f>
        <v>2.4690504074096502</v>
      </c>
      <c r="L26" s="15">
        <f>(D26-D14)/D14</f>
        <v>0.24777778862428965</v>
      </c>
      <c r="M26" s="15">
        <f>AVERAGE(L14:L25)</f>
        <v>0.44520284472578497</v>
      </c>
      <c r="N26" s="14">
        <f>_xlfn.STDEV.S(L14:L25)</f>
        <v>0.16510348744314662</v>
      </c>
      <c r="O26" s="12">
        <f>M26/N26</f>
        <v>2.6965078183408484</v>
      </c>
      <c r="P26" s="2"/>
      <c r="Q26" s="2"/>
      <c r="R26" s="2"/>
      <c r="S26" s="2">
        <f t="shared" si="2"/>
        <v>0</v>
      </c>
    </row>
    <row r="27" spans="3:19" x14ac:dyDescent="0.25">
      <c r="C27" s="1">
        <v>40940</v>
      </c>
      <c r="D27">
        <v>13.793223381042401</v>
      </c>
      <c r="E27">
        <v>14.4665260314941</v>
      </c>
      <c r="F27">
        <v>23.7140998840332</v>
      </c>
      <c r="G27" s="2">
        <f t="shared" si="0"/>
        <v>0.10933045289113588</v>
      </c>
      <c r="H27" s="5"/>
      <c r="I27">
        <f t="shared" si="1"/>
        <v>10.432223320007299</v>
      </c>
      <c r="J27">
        <f>K27/D15</f>
        <v>0.32217485745241403</v>
      </c>
      <c r="K27" s="10">
        <f>D27-I27</f>
        <v>3.3610000610351012</v>
      </c>
      <c r="L27" s="15">
        <f>(D27-D15)/D15</f>
        <v>0.32217485745241403</v>
      </c>
      <c r="M27" s="15">
        <f t="shared" ref="M27:M90" si="3">AVERAGE(L15:L26)</f>
        <v>0.42085311313880552</v>
      </c>
      <c r="N27" s="14">
        <f t="shared" ref="N27:N90" si="4">_xlfn.STDEV.S(L15:L26)</f>
        <v>0.17128679761035553</v>
      </c>
      <c r="O27" s="12">
        <f t="shared" ref="O27:O90" si="5">M27/N27</f>
        <v>2.4570084735670363</v>
      </c>
      <c r="P27" s="2"/>
      <c r="Q27" s="2"/>
      <c r="R27" s="2"/>
      <c r="S27" s="2">
        <f t="shared" si="2"/>
        <v>0</v>
      </c>
    </row>
    <row r="28" spans="3:19" x14ac:dyDescent="0.25">
      <c r="C28" s="1">
        <v>40969</v>
      </c>
      <c r="D28">
        <v>16.4624328613281</v>
      </c>
      <c r="E28">
        <v>15.501894950866699</v>
      </c>
      <c r="F28">
        <v>25.786859512329102</v>
      </c>
      <c r="G28" s="2">
        <f t="shared" si="0"/>
        <v>0.193516004674752</v>
      </c>
      <c r="H28" s="5"/>
      <c r="I28">
        <f t="shared" si="1"/>
        <v>10.5616331100463</v>
      </c>
      <c r="J28">
        <f>K28/D16</f>
        <v>0.55870145173561447</v>
      </c>
      <c r="K28" s="10">
        <f>D28-I28</f>
        <v>5.9007997512818005</v>
      </c>
      <c r="L28" s="15">
        <f>(D28-D16)/D16</f>
        <v>0.55870145173561447</v>
      </c>
      <c r="M28" s="15">
        <f t="shared" si="3"/>
        <v>0.38338115743643386</v>
      </c>
      <c r="N28" s="14">
        <f t="shared" si="4"/>
        <v>0.13226277096045241</v>
      </c>
      <c r="O28" s="12">
        <f t="shared" si="5"/>
        <v>2.8986324318811358</v>
      </c>
      <c r="P28" s="2"/>
      <c r="Q28" s="2"/>
      <c r="R28" s="2"/>
      <c r="S28" s="2">
        <f t="shared" si="2"/>
        <v>0</v>
      </c>
    </row>
    <row r="29" spans="3:19" x14ac:dyDescent="0.25">
      <c r="C29" s="1">
        <v>41000</v>
      </c>
      <c r="D29">
        <v>18.704713821411101</v>
      </c>
      <c r="E29">
        <v>16.112606048583899</v>
      </c>
      <c r="F29">
        <v>25.786859512329102</v>
      </c>
      <c r="G29" s="2">
        <f t="shared" si="0"/>
        <v>0.13620592891530284</v>
      </c>
      <c r="H29" s="5"/>
      <c r="I29">
        <f t="shared" si="1"/>
        <v>10.418010711669901</v>
      </c>
      <c r="J29">
        <f>K29/D17</f>
        <v>0.79542086671678291</v>
      </c>
      <c r="K29" s="10">
        <f>D29-I29</f>
        <v>8.2867031097412003</v>
      </c>
      <c r="L29" s="15">
        <f>(D29-D17)/D17</f>
        <v>0.79542086671678291</v>
      </c>
      <c r="M29" s="15">
        <f t="shared" si="3"/>
        <v>0.37398791542764259</v>
      </c>
      <c r="N29" s="14">
        <f t="shared" si="4"/>
        <v>0.11246804646566071</v>
      </c>
      <c r="O29" s="12">
        <f t="shared" si="5"/>
        <v>3.3252815104406603</v>
      </c>
      <c r="P29" s="2"/>
      <c r="Q29" s="2"/>
      <c r="R29" s="2"/>
      <c r="S29" s="2">
        <f t="shared" si="2"/>
        <v>0</v>
      </c>
    </row>
    <row r="30" spans="3:19" x14ac:dyDescent="0.25">
      <c r="C30" s="1">
        <v>41030</v>
      </c>
      <c r="D30">
        <v>17.601108551025298</v>
      </c>
      <c r="E30">
        <v>15.054323196411101</v>
      </c>
      <c r="F30">
        <v>25.563245773315401</v>
      </c>
      <c r="G30" s="2">
        <f t="shared" si="0"/>
        <v>-5.9001451768939471E-2</v>
      </c>
      <c r="H30" s="5"/>
      <c r="I30">
        <f t="shared" si="1"/>
        <v>10.4700155258178</v>
      </c>
      <c r="J30">
        <f>K30/D18</f>
        <v>0.68109670015513157</v>
      </c>
      <c r="K30" s="10">
        <f>D30-I30</f>
        <v>7.1310930252074982</v>
      </c>
      <c r="L30" s="15">
        <f>(D30-D18)/D18</f>
        <v>0.68109670015513157</v>
      </c>
      <c r="M30" s="15">
        <f t="shared" si="3"/>
        <v>0.40192421548188134</v>
      </c>
      <c r="N30" s="14">
        <f t="shared" si="4"/>
        <v>0.16513085254383553</v>
      </c>
      <c r="O30" s="12">
        <f t="shared" si="5"/>
        <v>2.4339740835237729</v>
      </c>
      <c r="P30" s="2"/>
      <c r="Q30" s="2"/>
      <c r="R30" s="2"/>
      <c r="S30" s="2">
        <f t="shared" si="2"/>
        <v>0</v>
      </c>
    </row>
    <row r="31" spans="3:19" x14ac:dyDescent="0.25">
      <c r="C31" s="1">
        <v>41061</v>
      </c>
      <c r="D31">
        <v>16.961925506591701</v>
      </c>
      <c r="E31">
        <v>14.2211952209472</v>
      </c>
      <c r="F31">
        <v>22.869306564331001</v>
      </c>
      <c r="G31" s="2">
        <f t="shared" si="0"/>
        <v>-3.6314931106788934E-2</v>
      </c>
      <c r="H31" s="5"/>
      <c r="I31">
        <f t="shared" si="1"/>
        <v>10.4467325210571</v>
      </c>
      <c r="J31">
        <f>K31/D19</f>
        <v>0.6236584475004181</v>
      </c>
      <c r="K31" s="10">
        <f>D31-I31</f>
        <v>6.5151929855346005</v>
      </c>
      <c r="L31" s="15">
        <f>(D31-D19)/D19</f>
        <v>0.6236584475004181</v>
      </c>
      <c r="M31" s="15">
        <f t="shared" si="3"/>
        <v>0.43367448273791326</v>
      </c>
      <c r="N31" s="14">
        <f t="shared" si="4"/>
        <v>0.1797526101984582</v>
      </c>
      <c r="O31" s="12">
        <f t="shared" si="5"/>
        <v>2.4126185553528781</v>
      </c>
      <c r="P31" s="2"/>
      <c r="Q31" s="2"/>
      <c r="R31" s="2"/>
      <c r="S31" s="2">
        <f t="shared" si="2"/>
        <v>0</v>
      </c>
    </row>
    <row r="32" spans="3:19" x14ac:dyDescent="0.25">
      <c r="C32" s="1">
        <v>41091</v>
      </c>
      <c r="D32">
        <v>17.9152526855468</v>
      </c>
      <c r="E32">
        <v>14.4575595855712</v>
      </c>
      <c r="F32">
        <v>24.565410614013601</v>
      </c>
      <c r="G32" s="2">
        <f t="shared" si="0"/>
        <v>5.6203947988370764E-2</v>
      </c>
      <c r="H32" s="5"/>
      <c r="I32">
        <f t="shared" si="1"/>
        <v>10.3787069320678</v>
      </c>
      <c r="J32">
        <f>K32/D20</f>
        <v>0.72615459737020027</v>
      </c>
      <c r="K32" s="10">
        <f>D32-I32</f>
        <v>7.5365457534790004</v>
      </c>
      <c r="L32" s="15">
        <f>(D32-D20)/D20</f>
        <v>0.72615459737020027</v>
      </c>
      <c r="M32" s="15">
        <f t="shared" si="3"/>
        <v>0.45859140126704917</v>
      </c>
      <c r="N32" s="14">
        <f t="shared" si="4"/>
        <v>0.18394157363056934</v>
      </c>
      <c r="O32" s="12">
        <f t="shared" si="5"/>
        <v>2.4931362291598642</v>
      </c>
      <c r="P32" s="2"/>
      <c r="Q32" s="2"/>
      <c r="R32" s="2"/>
      <c r="S32" s="2">
        <f t="shared" si="2"/>
        <v>0</v>
      </c>
    </row>
    <row r="33" spans="3:19" x14ac:dyDescent="0.25">
      <c r="C33" s="1">
        <v>41122</v>
      </c>
      <c r="D33">
        <v>18.3473205566406</v>
      </c>
      <c r="E33">
        <v>15.7579345703125</v>
      </c>
      <c r="F33">
        <v>23.640996932983398</v>
      </c>
      <c r="G33" s="2">
        <f t="shared" si="0"/>
        <v>2.4117319396916581E-2</v>
      </c>
      <c r="H33" s="5"/>
      <c r="I33">
        <f t="shared" si="1"/>
        <v>11.9960117340087</v>
      </c>
      <c r="J33">
        <f>K33/D21</f>
        <v>0.52945170140388709</v>
      </c>
      <c r="K33" s="10">
        <f>D33-I33</f>
        <v>6.3513088226318999</v>
      </c>
      <c r="L33" s="15">
        <f>(D33-D21)/D21</f>
        <v>0.52945170140388709</v>
      </c>
      <c r="M33" s="15">
        <f t="shared" si="3"/>
        <v>0.48731761510473803</v>
      </c>
      <c r="N33" s="14">
        <f t="shared" si="4"/>
        <v>0.1972342661758337</v>
      </c>
      <c r="O33" s="12">
        <f t="shared" si="5"/>
        <v>2.4707553335093202</v>
      </c>
      <c r="P33" s="2"/>
      <c r="Q33" s="2"/>
      <c r="R33" s="2"/>
      <c r="S33" s="2">
        <f t="shared" si="2"/>
        <v>0</v>
      </c>
    </row>
    <row r="34" spans="3:19" x14ac:dyDescent="0.25">
      <c r="C34" s="1">
        <v>41153</v>
      </c>
      <c r="D34">
        <v>20.4958095550537</v>
      </c>
      <c r="E34">
        <v>16.9624214172363</v>
      </c>
      <c r="F34">
        <v>24.590597152709901</v>
      </c>
      <c r="G34" s="2">
        <f t="shared" si="0"/>
        <v>0.11710096805582215</v>
      </c>
      <c r="H34" s="5"/>
      <c r="I34">
        <f t="shared" si="1"/>
        <v>11.5207052230834</v>
      </c>
      <c r="J34">
        <f>K34/D22</f>
        <v>0.77904122691963162</v>
      </c>
      <c r="K34" s="10">
        <f>D34-I34</f>
        <v>8.9751043319703001</v>
      </c>
      <c r="L34" s="15">
        <f>(D34-D22)/D22</f>
        <v>0.77904122691963162</v>
      </c>
      <c r="M34" s="15">
        <f t="shared" si="3"/>
        <v>0.48850691251228345</v>
      </c>
      <c r="N34" s="14">
        <f t="shared" si="4"/>
        <v>0.19746044517715253</v>
      </c>
      <c r="O34" s="12">
        <f t="shared" si="5"/>
        <v>2.4739481979493019</v>
      </c>
      <c r="P34" s="2"/>
      <c r="Q34" s="2"/>
      <c r="R34" s="2"/>
      <c r="S34" s="2">
        <f t="shared" si="2"/>
        <v>0</v>
      </c>
    </row>
    <row r="35" spans="3:19" x14ac:dyDescent="0.25">
      <c r="C35" s="1">
        <v>41183</v>
      </c>
      <c r="D35">
        <v>20.022710800170898</v>
      </c>
      <c r="E35">
        <v>18.973382949829102</v>
      </c>
      <c r="F35">
        <v>23.8623447418212</v>
      </c>
      <c r="G35" s="2">
        <f t="shared" si="0"/>
        <v>-2.3082706424062609E-2</v>
      </c>
      <c r="H35" s="5"/>
      <c r="I35">
        <f t="shared" si="1"/>
        <v>11.3262929916381</v>
      </c>
      <c r="J35">
        <f>K35/D23</f>
        <v>0.76780795048769546</v>
      </c>
      <c r="K35" s="10">
        <f>D35-I35</f>
        <v>8.6964178085327983</v>
      </c>
      <c r="L35" s="15">
        <f>(D35-D23)/D23</f>
        <v>0.76780795048769546</v>
      </c>
      <c r="M35" s="15">
        <f t="shared" si="3"/>
        <v>0.50991779053339592</v>
      </c>
      <c r="N35" s="14">
        <f t="shared" si="4"/>
        <v>0.21461948718508086</v>
      </c>
      <c r="O35" s="12">
        <f t="shared" si="5"/>
        <v>2.3759156133555543</v>
      </c>
      <c r="P35" s="2"/>
      <c r="Q35" s="2"/>
      <c r="R35" s="2"/>
      <c r="S35" s="2">
        <f t="shared" si="2"/>
        <v>0</v>
      </c>
    </row>
    <row r="36" spans="3:19" x14ac:dyDescent="0.25">
      <c r="C36" s="1">
        <v>41214</v>
      </c>
      <c r="D36">
        <v>18.114244461059499</v>
      </c>
      <c r="E36">
        <v>17.1255588531494</v>
      </c>
      <c r="F36">
        <v>23.886621475219702</v>
      </c>
      <c r="G36" s="2">
        <f t="shared" si="0"/>
        <v>-9.5315082865558343E-2</v>
      </c>
      <c r="H36" s="5"/>
      <c r="I36">
        <f t="shared" si="1"/>
        <v>11.9887571334838</v>
      </c>
      <c r="J36">
        <f>K36/D24</f>
        <v>0.51093597604605911</v>
      </c>
      <c r="K36" s="10">
        <f>D36-I36</f>
        <v>6.1254873275756996</v>
      </c>
      <c r="L36" s="15">
        <f>(D36-D24)/D24</f>
        <v>0.51093597604605911</v>
      </c>
      <c r="M36" s="15">
        <f t="shared" si="3"/>
        <v>0.54674146486854591</v>
      </c>
      <c r="N36" s="14">
        <f t="shared" si="4"/>
        <v>0.21806140476742256</v>
      </c>
      <c r="O36" s="12">
        <f t="shared" si="5"/>
        <v>2.5072821366609244</v>
      </c>
      <c r="P36" s="2"/>
      <c r="Q36" s="2"/>
      <c r="R36" s="2"/>
      <c r="S36" s="2">
        <f t="shared" si="2"/>
        <v>0</v>
      </c>
    </row>
    <row r="37" spans="3:19" x14ac:dyDescent="0.25">
      <c r="C37" s="1">
        <v>41244</v>
      </c>
      <c r="D37">
        <v>17.881258010864201</v>
      </c>
      <c r="E37">
        <v>17.316343307495099</v>
      </c>
      <c r="F37">
        <v>21.562023162841701</v>
      </c>
      <c r="G37" s="2">
        <f t="shared" si="0"/>
        <v>-1.2862057299500029E-2</v>
      </c>
      <c r="H37" s="5"/>
      <c r="I37">
        <f t="shared" si="1"/>
        <v>11.729331016540501</v>
      </c>
      <c r="J37">
        <f>K37/D25</f>
        <v>0.52449086701094538</v>
      </c>
      <c r="K37" s="10">
        <f>D37-I37</f>
        <v>6.1519269943237003</v>
      </c>
      <c r="L37" s="15">
        <f>(D37-D25)/D25</f>
        <v>0.52449086701094538</v>
      </c>
      <c r="M37" s="15">
        <f t="shared" si="3"/>
        <v>0.56402466884194979</v>
      </c>
      <c r="N37" s="14">
        <f t="shared" si="4"/>
        <v>0.20485203248922329</v>
      </c>
      <c r="O37" s="12">
        <f t="shared" si="5"/>
        <v>2.753327179566166</v>
      </c>
      <c r="P37" s="2"/>
      <c r="Q37" s="2"/>
      <c r="R37" s="2"/>
      <c r="S37" s="2">
        <f t="shared" si="2"/>
        <v>0</v>
      </c>
    </row>
    <row r="38" spans="3:19" x14ac:dyDescent="0.25">
      <c r="C38" s="1">
        <v>41275</v>
      </c>
      <c r="D38">
        <v>16.747724533081001</v>
      </c>
      <c r="E38">
        <v>18.013729095458899</v>
      </c>
      <c r="F38">
        <v>22.5328464508056</v>
      </c>
      <c r="G38" s="2">
        <f t="shared" si="0"/>
        <v>-6.3392266757433577E-2</v>
      </c>
      <c r="H38" s="5"/>
      <c r="I38">
        <f t="shared" si="1"/>
        <v>12.4338274002075</v>
      </c>
      <c r="J38">
        <f>K38/D26</f>
        <v>0.34694844909955158</v>
      </c>
      <c r="K38" s="10">
        <f>D38-I38</f>
        <v>4.3138971328735014</v>
      </c>
      <c r="L38" s="15">
        <f>(D38-D26)/D26</f>
        <v>0.34694844909955158</v>
      </c>
      <c r="M38" s="15">
        <f t="shared" si="3"/>
        <v>0.58889270261858906</v>
      </c>
      <c r="N38" s="14">
        <f t="shared" si="4"/>
        <v>0.17620738223407975</v>
      </c>
      <c r="O38" s="12">
        <f t="shared" si="5"/>
        <v>3.3420433080169389</v>
      </c>
      <c r="P38" s="2"/>
      <c r="Q38" s="2"/>
      <c r="R38" s="2"/>
      <c r="S38" s="2">
        <f t="shared" si="2"/>
        <v>0</v>
      </c>
    </row>
    <row r="39" spans="3:19" x14ac:dyDescent="0.25">
      <c r="C39" s="1">
        <v>41306</v>
      </c>
      <c r="D39">
        <v>13.837318420410099</v>
      </c>
      <c r="E39">
        <v>19.317592620849599</v>
      </c>
      <c r="F39">
        <v>22.7857551574707</v>
      </c>
      <c r="G39" s="2">
        <f t="shared" si="0"/>
        <v>-0.17377919650649329</v>
      </c>
      <c r="H39" s="5"/>
      <c r="I39">
        <f t="shared" si="1"/>
        <v>13.793223381042401</v>
      </c>
      <c r="J39">
        <f>K39/D27</f>
        <v>3.1968625570367921E-3</v>
      </c>
      <c r="K39" s="10">
        <f>D39-I39</f>
        <v>4.4095039367698874E-2</v>
      </c>
      <c r="L39" s="15">
        <f>(D39-D27)/D27</f>
        <v>3.1968625570367921E-3</v>
      </c>
      <c r="M39" s="15">
        <f t="shared" si="3"/>
        <v>0.597156924324861</v>
      </c>
      <c r="N39" s="14">
        <f t="shared" si="4"/>
        <v>0.16036819170789959</v>
      </c>
      <c r="O39" s="12">
        <f t="shared" si="5"/>
        <v>3.7236618930800454</v>
      </c>
      <c r="P39" s="2"/>
      <c r="Q39" s="2"/>
      <c r="R39" s="2"/>
      <c r="S39" s="2">
        <f t="shared" si="2"/>
        <v>0</v>
      </c>
    </row>
    <row r="40" spans="3:19" x14ac:dyDescent="0.25">
      <c r="C40" s="1">
        <v>41334</v>
      </c>
      <c r="D40">
        <v>13.207674026489199</v>
      </c>
      <c r="E40">
        <v>20.0794868469238</v>
      </c>
      <c r="F40">
        <v>22.990856170654201</v>
      </c>
      <c r="G40" s="2">
        <f t="shared" si="0"/>
        <v>-4.5503353669463315E-2</v>
      </c>
      <c r="H40" s="5"/>
      <c r="I40">
        <f t="shared" si="1"/>
        <v>16.4624328613281</v>
      </c>
      <c r="J40">
        <f>K40/D28</f>
        <v>-0.19770825261706335</v>
      </c>
      <c r="K40" s="10">
        <f>D40-I40</f>
        <v>-3.2547588348389009</v>
      </c>
      <c r="L40" s="15">
        <f>(D40-D28)/D28</f>
        <v>-0.19770825261706335</v>
      </c>
      <c r="M40" s="15">
        <f t="shared" si="3"/>
        <v>0.57057542475024625</v>
      </c>
      <c r="N40" s="14">
        <f t="shared" si="4"/>
        <v>0.22393019010933868</v>
      </c>
      <c r="O40" s="12">
        <f t="shared" si="5"/>
        <v>2.5480058069510441</v>
      </c>
      <c r="P40" s="2"/>
      <c r="Q40" s="2"/>
      <c r="R40" s="2"/>
      <c r="S40" s="2">
        <f t="shared" si="2"/>
        <v>0</v>
      </c>
    </row>
    <row r="41" spans="3:19" x14ac:dyDescent="0.25">
      <c r="C41" s="1">
        <v>41365</v>
      </c>
      <c r="D41">
        <v>13.159812927246</v>
      </c>
      <c r="E41">
        <v>19.9549541473388</v>
      </c>
      <c r="F41">
        <v>23.5337600708007</v>
      </c>
      <c r="G41" s="2">
        <f t="shared" si="0"/>
        <v>-3.6237341372303538E-3</v>
      </c>
      <c r="H41" s="5"/>
      <c r="I41">
        <f t="shared" si="1"/>
        <v>18.704713821411101</v>
      </c>
      <c r="J41">
        <f>K41/D29</f>
        <v>-0.29644403796319557</v>
      </c>
      <c r="K41" s="10">
        <f>D41-I41</f>
        <v>-5.5449008941651012</v>
      </c>
      <c r="L41" s="15">
        <f>(D41-D29)/D29</f>
        <v>-0.29644403796319557</v>
      </c>
      <c r="M41" s="15">
        <f t="shared" si="3"/>
        <v>0.5075412827208563</v>
      </c>
      <c r="N41" s="14">
        <f t="shared" si="4"/>
        <v>0.31536864596038605</v>
      </c>
      <c r="O41" s="12">
        <f t="shared" si="5"/>
        <v>1.6093587273879133</v>
      </c>
      <c r="P41" s="2"/>
      <c r="Q41" s="2"/>
      <c r="R41" s="2"/>
      <c r="S41" s="2">
        <f t="shared" si="2"/>
        <v>0</v>
      </c>
    </row>
    <row r="42" spans="3:19" x14ac:dyDescent="0.25">
      <c r="C42" s="1">
        <v>41395</v>
      </c>
      <c r="D42">
        <v>13.478288650512599</v>
      </c>
      <c r="E42">
        <v>20.434158325195298</v>
      </c>
      <c r="F42">
        <v>26.914522171020501</v>
      </c>
      <c r="G42" s="2">
        <f t="shared" si="0"/>
        <v>2.4200626941073722E-2</v>
      </c>
      <c r="H42" s="5"/>
      <c r="I42">
        <f t="shared" si="1"/>
        <v>17.601108551025298</v>
      </c>
      <c r="J42">
        <f>K42/D30</f>
        <v>-0.23423637713276513</v>
      </c>
      <c r="K42" s="10">
        <f>D42-I42</f>
        <v>-4.1228199005126989</v>
      </c>
      <c r="L42" s="15">
        <f>(D42-D30)/D30</f>
        <v>-0.23423637713276513</v>
      </c>
      <c r="M42" s="15">
        <f t="shared" si="3"/>
        <v>0.4165525406641914</v>
      </c>
      <c r="N42" s="14">
        <f t="shared" si="4"/>
        <v>0.3763704096939221</v>
      </c>
      <c r="O42" s="12">
        <f t="shared" si="5"/>
        <v>1.1067621947297792</v>
      </c>
      <c r="P42" s="2"/>
      <c r="Q42" s="2"/>
      <c r="R42" s="2"/>
      <c r="S42" s="2">
        <f t="shared" si="2"/>
        <v>0</v>
      </c>
    </row>
    <row r="43" spans="3:19" x14ac:dyDescent="0.25">
      <c r="C43" s="1">
        <v>41426</v>
      </c>
      <c r="D43">
        <v>13.920521736145</v>
      </c>
      <c r="E43">
        <v>21.6097507476806</v>
      </c>
      <c r="F43">
        <v>29.480577468871999</v>
      </c>
      <c r="G43" s="2">
        <f t="shared" si="0"/>
        <v>3.2810774208755486E-2</v>
      </c>
      <c r="H43" s="5"/>
      <c r="I43">
        <f t="shared" si="1"/>
        <v>16.961925506591701</v>
      </c>
      <c r="J43">
        <f>K43/D31</f>
        <v>-0.1793076953005576</v>
      </c>
      <c r="K43" s="10">
        <f>D43-I43</f>
        <v>-3.041403770446701</v>
      </c>
      <c r="L43" s="15">
        <f>(D43-D31)/D31</f>
        <v>-0.1793076953005576</v>
      </c>
      <c r="M43" s="15">
        <f t="shared" si="3"/>
        <v>0.34027478422353341</v>
      </c>
      <c r="N43" s="14">
        <f t="shared" si="4"/>
        <v>0.409203726533729</v>
      </c>
      <c r="O43" s="12">
        <f t="shared" si="5"/>
        <v>0.83155348341014179</v>
      </c>
      <c r="P43" s="2"/>
      <c r="Q43" s="2"/>
      <c r="R43" s="2"/>
      <c r="S43" s="2">
        <f t="shared" si="2"/>
        <v>0</v>
      </c>
    </row>
    <row r="44" spans="3:19" x14ac:dyDescent="0.25">
      <c r="C44" s="1">
        <v>41456</v>
      </c>
      <c r="D44">
        <v>12.638786315917899</v>
      </c>
      <c r="E44">
        <v>22.114110946655199</v>
      </c>
      <c r="F44">
        <v>28.461725234985298</v>
      </c>
      <c r="G44" s="2">
        <f t="shared" si="0"/>
        <v>-9.2075242905518467E-2</v>
      </c>
      <c r="H44" s="5"/>
      <c r="I44">
        <f t="shared" si="1"/>
        <v>17.9152526855468</v>
      </c>
      <c r="J44">
        <f>K44/D32</f>
        <v>-0.29452369231083803</v>
      </c>
      <c r="K44" s="10">
        <f>D44-I44</f>
        <v>-5.2764663696289009</v>
      </c>
      <c r="L44" s="15">
        <f>(D44-D32)/D32</f>
        <v>-0.29452369231083803</v>
      </c>
      <c r="M44" s="15">
        <f t="shared" si="3"/>
        <v>0.27336093899011882</v>
      </c>
      <c r="N44" s="14">
        <f t="shared" si="4"/>
        <v>0.42403416330088728</v>
      </c>
      <c r="O44" s="12">
        <f t="shared" si="5"/>
        <v>0.64466725242641976</v>
      </c>
      <c r="P44" s="2"/>
      <c r="Q44" s="2"/>
      <c r="R44" s="2"/>
      <c r="S44" s="2">
        <f t="shared" si="2"/>
        <v>0</v>
      </c>
    </row>
    <row r="45" spans="3:19" x14ac:dyDescent="0.25">
      <c r="C45" s="1">
        <v>41487</v>
      </c>
      <c r="D45">
        <v>14.1045932769775</v>
      </c>
      <c r="E45">
        <v>22.5210857391357</v>
      </c>
      <c r="F45">
        <v>26.233495712280199</v>
      </c>
      <c r="G45" s="2">
        <f t="shared" si="0"/>
        <v>0.11597687660986025</v>
      </c>
      <c r="H45" s="5"/>
      <c r="I45">
        <f t="shared" si="1"/>
        <v>18.3473205566406</v>
      </c>
      <c r="J45">
        <f>K45/D33</f>
        <v>-0.23124506200048345</v>
      </c>
      <c r="K45" s="10">
        <f>D45-I45</f>
        <v>-4.2427272796631001</v>
      </c>
      <c r="L45" s="15">
        <f>(D45-D33)/D33</f>
        <v>-0.23124506200048345</v>
      </c>
      <c r="M45" s="15">
        <f t="shared" si="3"/>
        <v>0.18830441485003233</v>
      </c>
      <c r="N45" s="14">
        <f t="shared" si="4"/>
        <v>0.42730765985966834</v>
      </c>
      <c r="O45" s="12">
        <f t="shared" si="5"/>
        <v>0.4406764318521067</v>
      </c>
      <c r="P45" s="2"/>
      <c r="Q45" s="2"/>
      <c r="R45" s="2"/>
      <c r="S45" s="2">
        <f t="shared" si="2"/>
        <v>0</v>
      </c>
    </row>
    <row r="46" spans="3:19" x14ac:dyDescent="0.25">
      <c r="C46" s="1">
        <v>41518</v>
      </c>
      <c r="D46">
        <v>15.189460754394499</v>
      </c>
      <c r="E46">
        <v>21.429178237915</v>
      </c>
      <c r="F46">
        <v>26.5935249328613</v>
      </c>
      <c r="G46" s="2">
        <f t="shared" si="0"/>
        <v>7.6915899389158257E-2</v>
      </c>
      <c r="H46" s="5"/>
      <c r="I46">
        <f t="shared" si="1"/>
        <v>20.4958095550537</v>
      </c>
      <c r="J46">
        <f>K46/D34</f>
        <v>-0.25889920504998065</v>
      </c>
      <c r="K46" s="10">
        <f>D46-I46</f>
        <v>-5.306348800659201</v>
      </c>
      <c r="L46" s="15">
        <f>(D46-D34)/D34</f>
        <v>-0.25889920504998065</v>
      </c>
      <c r="M46" s="15">
        <f t="shared" si="3"/>
        <v>0.12491301789966806</v>
      </c>
      <c r="N46" s="14">
        <f t="shared" si="4"/>
        <v>0.42852059034404172</v>
      </c>
      <c r="O46" s="12">
        <f t="shared" si="5"/>
        <v>0.29149828669698341</v>
      </c>
      <c r="P46" s="2"/>
      <c r="Q46" s="2"/>
      <c r="R46" s="2"/>
      <c r="S46" s="2">
        <f t="shared" si="2"/>
        <v>0</v>
      </c>
    </row>
    <row r="47" spans="3:19" x14ac:dyDescent="0.25">
      <c r="C47" s="1">
        <v>41548</v>
      </c>
      <c r="D47">
        <v>15.1701889038085</v>
      </c>
      <c r="E47">
        <v>22.0921936035156</v>
      </c>
      <c r="F47">
        <v>28.0116271972656</v>
      </c>
      <c r="G47" s="2">
        <f t="shared" si="0"/>
        <v>-1.2687646321100693E-3</v>
      </c>
      <c r="H47" s="5"/>
      <c r="I47">
        <f t="shared" si="1"/>
        <v>20.022710800170898</v>
      </c>
      <c r="J47">
        <f>K47/D35</f>
        <v>-0.24235089567996865</v>
      </c>
      <c r="K47" s="10">
        <f>D47-I47</f>
        <v>-4.8525218963623988</v>
      </c>
      <c r="L47" s="15">
        <f>(D47-D35)/D35</f>
        <v>-0.24235089567996865</v>
      </c>
      <c r="M47" s="15">
        <f t="shared" si="3"/>
        <v>3.8417981902200381E-2</v>
      </c>
      <c r="N47" s="14">
        <f t="shared" si="4"/>
        <v>0.38724907106647349</v>
      </c>
      <c r="O47" s="12">
        <f t="shared" si="5"/>
        <v>9.920742171543058E-2</v>
      </c>
      <c r="P47" s="2"/>
      <c r="Q47" s="2"/>
      <c r="R47" s="2"/>
      <c r="S47" s="2">
        <f t="shared" si="2"/>
        <v>0</v>
      </c>
    </row>
    <row r="48" spans="3:19" x14ac:dyDescent="0.25">
      <c r="C48" s="1">
        <v>41579</v>
      </c>
      <c r="D48">
        <v>16.167207717895501</v>
      </c>
      <c r="E48">
        <v>25.5801181793212</v>
      </c>
      <c r="F48">
        <v>29.6382656097412</v>
      </c>
      <c r="G48" s="2">
        <f t="shared" si="0"/>
        <v>6.572224119349615E-2</v>
      </c>
      <c r="H48" s="5"/>
      <c r="I48">
        <f t="shared" si="1"/>
        <v>18.114244461059499</v>
      </c>
      <c r="J48">
        <f>K48/D36</f>
        <v>-0.10748650032572855</v>
      </c>
      <c r="K48" s="10">
        <f>D48-I48</f>
        <v>-1.9470367431639986</v>
      </c>
      <c r="L48" s="15">
        <f>(D48-D36)/D36</f>
        <v>-0.10748650032572855</v>
      </c>
      <c r="M48" s="15">
        <f t="shared" si="3"/>
        <v>-4.5761921945104957E-2</v>
      </c>
      <c r="N48" s="14">
        <f t="shared" si="4"/>
        <v>0.31785740588924111</v>
      </c>
      <c r="O48" s="12">
        <f t="shared" si="5"/>
        <v>-0.14396997237513134</v>
      </c>
      <c r="P48" s="2"/>
      <c r="Q48" s="2"/>
      <c r="R48" s="2"/>
      <c r="S48" s="2">
        <f t="shared" si="2"/>
        <v>0</v>
      </c>
    </row>
    <row r="49" spans="3:19" x14ac:dyDescent="0.25">
      <c r="C49" s="1">
        <v>41609</v>
      </c>
      <c r="D49">
        <v>17.2372436523437</v>
      </c>
      <c r="E49">
        <v>26.263557434081999</v>
      </c>
      <c r="F49">
        <v>32.317306518554602</v>
      </c>
      <c r="G49" s="2">
        <f t="shared" si="0"/>
        <v>6.6185574721340137E-2</v>
      </c>
      <c r="H49" s="5"/>
      <c r="I49">
        <f t="shared" si="1"/>
        <v>17.881258010864201</v>
      </c>
      <c r="J49">
        <f>K49/D37</f>
        <v>-3.6016166095764281E-2</v>
      </c>
      <c r="K49" s="10">
        <f>D49-I49</f>
        <v>-0.64401435852050071</v>
      </c>
      <c r="L49" s="15">
        <f>(D49-D37)/D37</f>
        <v>-3.6016166095764281E-2</v>
      </c>
      <c r="M49" s="15">
        <f t="shared" si="3"/>
        <v>-9.7297128309420611E-2</v>
      </c>
      <c r="N49" s="14">
        <f t="shared" si="4"/>
        <v>0.26515749681228901</v>
      </c>
      <c r="O49" s="12">
        <f t="shared" si="5"/>
        <v>-0.36694089165542038</v>
      </c>
      <c r="P49" s="2"/>
      <c r="Q49" s="2"/>
      <c r="R49" s="2"/>
      <c r="S49" s="2">
        <f t="shared" si="2"/>
        <v>0</v>
      </c>
    </row>
    <row r="50" spans="3:19" x14ac:dyDescent="0.25">
      <c r="C50" s="1">
        <v>41640</v>
      </c>
      <c r="D50">
        <v>17.296655654907202</v>
      </c>
      <c r="E50">
        <v>27.724082946777301</v>
      </c>
      <c r="F50">
        <v>31.233074188232401</v>
      </c>
      <c r="G50" s="2">
        <f t="shared" si="0"/>
        <v>3.446722907779014E-3</v>
      </c>
      <c r="H50" s="5"/>
      <c r="I50">
        <f t="shared" si="1"/>
        <v>16.747724533081001</v>
      </c>
      <c r="J50">
        <f>K50/D38</f>
        <v>3.2776459915012462E-2</v>
      </c>
      <c r="K50" s="10">
        <f>D50-I50</f>
        <v>0.5489311218262003</v>
      </c>
      <c r="L50" s="15">
        <f>(D50-D38)/D38</f>
        <v>3.2776459915012462E-2</v>
      </c>
      <c r="M50" s="15">
        <f t="shared" si="3"/>
        <v>-0.14400604773497974</v>
      </c>
      <c r="N50" s="14">
        <f t="shared" si="4"/>
        <v>0.1819959656475488</v>
      </c>
      <c r="O50" s="12">
        <f t="shared" si="5"/>
        <v>-0.7912595601919008</v>
      </c>
      <c r="P50" s="2"/>
      <c r="Q50" s="2"/>
      <c r="R50" s="2"/>
      <c r="S50" s="2">
        <f t="shared" si="2"/>
        <v>0</v>
      </c>
    </row>
    <row r="51" spans="3:19" x14ac:dyDescent="0.25">
      <c r="C51" s="1">
        <v>41671</v>
      </c>
      <c r="D51">
        <v>15.683096885681101</v>
      </c>
      <c r="E51">
        <v>28.229936599731399</v>
      </c>
      <c r="F51">
        <v>30.661521911621001</v>
      </c>
      <c r="G51" s="2">
        <f t="shared" si="0"/>
        <v>-9.328732683467171E-2</v>
      </c>
      <c r="H51" s="5"/>
      <c r="I51">
        <f t="shared" si="1"/>
        <v>13.837318420410099</v>
      </c>
      <c r="J51">
        <f>K51/D39</f>
        <v>0.13339134138508157</v>
      </c>
      <c r="K51" s="10">
        <f>D51-I51</f>
        <v>1.8457784652710014</v>
      </c>
      <c r="L51" s="15">
        <f>(D51-D39)/D39</f>
        <v>0.13339134138508157</v>
      </c>
      <c r="M51" s="15">
        <f t="shared" si="3"/>
        <v>-0.17018704683369132</v>
      </c>
      <c r="N51" s="14">
        <f t="shared" si="4"/>
        <v>0.11534069971378164</v>
      </c>
      <c r="O51" s="12">
        <f t="shared" si="5"/>
        <v>-1.4755159909382471</v>
      </c>
      <c r="P51" s="2"/>
      <c r="Q51" s="2"/>
      <c r="R51" s="2"/>
      <c r="S51" s="2">
        <f t="shared" si="2"/>
        <v>0</v>
      </c>
    </row>
    <row r="52" spans="3:19" x14ac:dyDescent="0.25">
      <c r="C52" s="1">
        <v>41699</v>
      </c>
      <c r="D52">
        <v>16.6021118164062</v>
      </c>
      <c r="E52">
        <v>29.954971313476499</v>
      </c>
      <c r="F52">
        <v>31.9922885894775</v>
      </c>
      <c r="G52" s="2">
        <f t="shared" si="0"/>
        <v>5.8599072455145874E-2</v>
      </c>
      <c r="H52" s="5"/>
      <c r="I52">
        <f t="shared" si="1"/>
        <v>13.207674026489199</v>
      </c>
      <c r="J52">
        <f>K52/D40</f>
        <v>0.25700496416773655</v>
      </c>
      <c r="K52" s="10">
        <f>D52-I52</f>
        <v>3.3944377899170011</v>
      </c>
      <c r="L52" s="15">
        <f>(D52-D40)/D40</f>
        <v>0.25700496416773655</v>
      </c>
      <c r="M52" s="15">
        <f t="shared" si="3"/>
        <v>-0.15933750693135426</v>
      </c>
      <c r="N52" s="14">
        <f t="shared" si="4"/>
        <v>0.13718718290247855</v>
      </c>
      <c r="O52" s="12">
        <f t="shared" si="5"/>
        <v>-1.1614605939143861</v>
      </c>
      <c r="P52" s="2"/>
      <c r="Q52" s="2"/>
      <c r="R52" s="2"/>
      <c r="S52" s="2">
        <f t="shared" si="2"/>
        <v>0</v>
      </c>
    </row>
    <row r="53" spans="3:19" x14ac:dyDescent="0.25">
      <c r="C53" s="1">
        <v>41730</v>
      </c>
      <c r="D53">
        <v>17.039056777954102</v>
      </c>
      <c r="E53">
        <v>28.2803554534912</v>
      </c>
      <c r="F53">
        <v>35.074653625488203</v>
      </c>
      <c r="G53" s="2">
        <f t="shared" si="0"/>
        <v>2.6318637434793835E-2</v>
      </c>
      <c r="H53" s="5"/>
      <c r="I53">
        <f t="shared" si="1"/>
        <v>13.159812927246</v>
      </c>
      <c r="J53">
        <f>K53/D41</f>
        <v>0.29477955896139968</v>
      </c>
      <c r="K53" s="10">
        <f>D53-I53</f>
        <v>3.879243850708102</v>
      </c>
      <c r="L53" s="15">
        <f>(D53-D41)/D41</f>
        <v>0.29477955896139968</v>
      </c>
      <c r="M53" s="15">
        <f t="shared" si="3"/>
        <v>-0.12144473886595429</v>
      </c>
      <c r="N53" s="14">
        <f t="shared" si="4"/>
        <v>0.18132390689702743</v>
      </c>
      <c r="O53" s="12">
        <f t="shared" si="5"/>
        <v>-0.66976683297984474</v>
      </c>
      <c r="P53" s="2"/>
      <c r="Q53" s="2"/>
      <c r="R53" s="2"/>
      <c r="S53" s="2">
        <f t="shared" si="2"/>
        <v>0</v>
      </c>
    </row>
    <row r="54" spans="3:19" x14ac:dyDescent="0.25">
      <c r="C54" s="1">
        <v>41760</v>
      </c>
      <c r="D54">
        <v>18.6065959930419</v>
      </c>
      <c r="E54">
        <v>26.494758605956999</v>
      </c>
      <c r="F54">
        <v>33.872188568115199</v>
      </c>
      <c r="G54" s="2">
        <f t="shared" si="0"/>
        <v>9.1996830312576397E-2</v>
      </c>
      <c r="H54" s="5"/>
      <c r="I54">
        <f t="shared" si="1"/>
        <v>13.478288650512599</v>
      </c>
      <c r="J54">
        <f>K54/D42</f>
        <v>0.38048653471553773</v>
      </c>
      <c r="K54" s="10">
        <f>D54-I54</f>
        <v>5.1283073425293004</v>
      </c>
      <c r="L54" s="15">
        <f>(D54-D42)/D42</f>
        <v>0.38048653471553773</v>
      </c>
      <c r="M54" s="15">
        <f t="shared" si="3"/>
        <v>-7.2176105788904668E-2</v>
      </c>
      <c r="N54" s="14">
        <f t="shared" si="4"/>
        <v>0.20783539909579613</v>
      </c>
      <c r="O54" s="12">
        <f t="shared" si="5"/>
        <v>-0.34727532510300152</v>
      </c>
      <c r="P54" s="2"/>
      <c r="Q54" s="2"/>
      <c r="R54" s="2"/>
      <c r="S54" s="2">
        <f t="shared" si="2"/>
        <v>0</v>
      </c>
    </row>
    <row r="55" spans="3:19" x14ac:dyDescent="0.25">
      <c r="C55" s="1">
        <v>41791</v>
      </c>
      <c r="D55">
        <v>19.886335372924801</v>
      </c>
      <c r="E55">
        <v>27.6206665039062</v>
      </c>
      <c r="F55">
        <v>34.7848510742187</v>
      </c>
      <c r="G55" s="2">
        <f t="shared" si="0"/>
        <v>6.8778801902372205E-2</v>
      </c>
      <c r="H55" s="5"/>
      <c r="I55">
        <f t="shared" si="1"/>
        <v>13.920521736145</v>
      </c>
      <c r="J55">
        <f>K55/D43</f>
        <v>0.42856250289020487</v>
      </c>
      <c r="K55" s="10">
        <f>D55-I55</f>
        <v>5.9658136367798011</v>
      </c>
      <c r="L55" s="15">
        <f>(D55-D43)/D43</f>
        <v>0.42856250289020487</v>
      </c>
      <c r="M55" s="15">
        <f t="shared" si="3"/>
        <v>-2.0949196468212767E-2</v>
      </c>
      <c r="N55" s="14">
        <f t="shared" si="4"/>
        <v>0.2378503471414137</v>
      </c>
      <c r="O55" s="12">
        <f t="shared" si="5"/>
        <v>-8.8077216283217963E-2</v>
      </c>
      <c r="P55" s="2"/>
      <c r="Q55" s="2"/>
      <c r="R55" s="2"/>
      <c r="S55" s="2">
        <f t="shared" si="2"/>
        <v>0</v>
      </c>
    </row>
    <row r="56" spans="3:19" x14ac:dyDescent="0.25">
      <c r="C56" s="1">
        <v>41821</v>
      </c>
      <c r="D56">
        <v>20.708482742309499</v>
      </c>
      <c r="E56">
        <v>29.053733825683501</v>
      </c>
      <c r="F56">
        <v>35.705852508544901</v>
      </c>
      <c r="G56" s="2">
        <f t="shared" si="0"/>
        <v>4.134232647529669E-2</v>
      </c>
      <c r="H56" s="5"/>
      <c r="I56">
        <f t="shared" si="1"/>
        <v>12.638786315917899</v>
      </c>
      <c r="J56">
        <f>K56/D44</f>
        <v>0.63848665723766795</v>
      </c>
      <c r="K56" s="10">
        <f>D56-I56</f>
        <v>8.0696964263915998</v>
      </c>
      <c r="L56" s="15">
        <f>(D56-D44)/D44</f>
        <v>0.63848665723766795</v>
      </c>
      <c r="M56" s="15">
        <f t="shared" si="3"/>
        <v>2.9706653381017439E-2</v>
      </c>
      <c r="N56" s="14">
        <f t="shared" si="4"/>
        <v>0.26431589850171994</v>
      </c>
      <c r="O56" s="12">
        <f t="shared" si="5"/>
        <v>0.11239071712829311</v>
      </c>
      <c r="P56" s="2"/>
      <c r="Q56" s="2"/>
      <c r="R56" s="2"/>
      <c r="S56" s="2">
        <f t="shared" si="2"/>
        <v>0</v>
      </c>
    </row>
    <row r="57" spans="3:19" x14ac:dyDescent="0.25">
      <c r="C57" s="1">
        <v>41852</v>
      </c>
      <c r="D57">
        <v>21.286422729492099</v>
      </c>
      <c r="E57">
        <v>28.226005554199201</v>
      </c>
      <c r="F57">
        <v>36.550098419189403</v>
      </c>
      <c r="G57" s="2">
        <f t="shared" si="0"/>
        <v>2.7908369452959016E-2</v>
      </c>
      <c r="H57" s="5"/>
      <c r="I57">
        <f t="shared" si="1"/>
        <v>14.1045932769775</v>
      </c>
      <c r="J57">
        <f>K57/D45</f>
        <v>0.5091837326665265</v>
      </c>
      <c r="K57" s="10">
        <f>D57-I57</f>
        <v>7.1818294525145987</v>
      </c>
      <c r="L57" s="15">
        <f>(D57-D45)/D45</f>
        <v>0.5091837326665265</v>
      </c>
      <c r="M57" s="15">
        <f t="shared" si="3"/>
        <v>0.10745751584339291</v>
      </c>
      <c r="N57" s="14">
        <f t="shared" si="4"/>
        <v>0.29564063764107129</v>
      </c>
      <c r="O57" s="12">
        <f t="shared" si="5"/>
        <v>0.36347342740430011</v>
      </c>
      <c r="P57" s="2"/>
      <c r="Q57" s="2"/>
      <c r="R57" s="2"/>
      <c r="S57" s="2">
        <f t="shared" si="2"/>
        <v>0</v>
      </c>
    </row>
    <row r="58" spans="3:19" x14ac:dyDescent="0.25">
      <c r="C58" s="1">
        <v>41883</v>
      </c>
      <c r="D58">
        <v>22.9878826141357</v>
      </c>
      <c r="E58">
        <v>28.7874641418457</v>
      </c>
      <c r="F58">
        <v>38.691959381103501</v>
      </c>
      <c r="G58" s="2">
        <f t="shared" si="0"/>
        <v>7.9931696662504381E-2</v>
      </c>
      <c r="H58" s="5"/>
      <c r="I58">
        <f t="shared" si="1"/>
        <v>15.189460754394499</v>
      </c>
      <c r="J58">
        <f>K58/D46</f>
        <v>0.51341005357843394</v>
      </c>
      <c r="K58" s="10">
        <f>D58-I58</f>
        <v>7.7984218597412003</v>
      </c>
      <c r="L58" s="15">
        <f>(D58-D46)/D46</f>
        <v>0.51341005357843394</v>
      </c>
      <c r="M58" s="15">
        <f t="shared" si="3"/>
        <v>0.16915991539897712</v>
      </c>
      <c r="N58" s="14">
        <f t="shared" si="4"/>
        <v>0.29579100984969842</v>
      </c>
      <c r="O58" s="12">
        <f t="shared" si="5"/>
        <v>0.57188998233899369</v>
      </c>
      <c r="P58" s="2"/>
      <c r="Q58" s="2"/>
      <c r="R58" s="2"/>
      <c r="S58" s="2">
        <f t="shared" si="2"/>
        <v>0</v>
      </c>
    </row>
    <row r="59" spans="3:19" x14ac:dyDescent="0.25">
      <c r="C59" s="1">
        <v>41913</v>
      </c>
      <c r="D59">
        <v>22.0710334777832</v>
      </c>
      <c r="E59">
        <v>28.335704803466701</v>
      </c>
      <c r="F59">
        <v>39.387008666992102</v>
      </c>
      <c r="G59" s="2">
        <f t="shared" si="0"/>
        <v>-3.9884018538911083E-2</v>
      </c>
      <c r="H59" s="5"/>
      <c r="I59">
        <f t="shared" si="1"/>
        <v>15.1701889038085</v>
      </c>
      <c r="J59">
        <f>K59/D47</f>
        <v>0.45489509838880332</v>
      </c>
      <c r="K59" s="10">
        <f>D59-I59</f>
        <v>6.9008445739747</v>
      </c>
      <c r="L59" s="15">
        <f>(D59-D47)/D47</f>
        <v>0.45489509838880332</v>
      </c>
      <c r="M59" s="15">
        <f t="shared" si="3"/>
        <v>0.2335190202846783</v>
      </c>
      <c r="N59" s="14">
        <f t="shared" si="4"/>
        <v>0.27764986961078153</v>
      </c>
      <c r="O59" s="12">
        <f t="shared" si="5"/>
        <v>0.84105575346400396</v>
      </c>
      <c r="P59" s="2"/>
      <c r="Q59" s="2"/>
      <c r="R59" s="2"/>
      <c r="S59" s="2">
        <f t="shared" si="2"/>
        <v>0</v>
      </c>
    </row>
    <row r="60" spans="3:19" x14ac:dyDescent="0.25">
      <c r="C60" s="1">
        <v>41944</v>
      </c>
      <c r="D60">
        <v>24.345344543456999</v>
      </c>
      <c r="E60">
        <v>27.684991836547798</v>
      </c>
      <c r="F60">
        <v>40.708499908447202</v>
      </c>
      <c r="G60" s="2">
        <f t="shared" si="0"/>
        <v>0.10304506438101919</v>
      </c>
      <c r="H60" s="5"/>
      <c r="I60">
        <f t="shared" si="1"/>
        <v>16.167207717895501</v>
      </c>
      <c r="J60">
        <f>K60/D48</f>
        <v>0.50584720430783536</v>
      </c>
      <c r="K60" s="10">
        <f>D60-I60</f>
        <v>8.1781368255614986</v>
      </c>
      <c r="L60" s="15">
        <f>(D60-D48)/D48</f>
        <v>0.50584720430783536</v>
      </c>
      <c r="M60" s="15">
        <f t="shared" si="3"/>
        <v>0.2916228531237427</v>
      </c>
      <c r="N60" s="14">
        <f t="shared" si="4"/>
        <v>0.2393222394773904</v>
      </c>
      <c r="O60" s="12">
        <f t="shared" si="5"/>
        <v>1.2185363707132337</v>
      </c>
      <c r="P60" s="2"/>
      <c r="Q60" s="2"/>
      <c r="R60" s="2"/>
      <c r="S60" s="2">
        <f t="shared" si="2"/>
        <v>0</v>
      </c>
    </row>
    <row r="61" spans="3:19" x14ac:dyDescent="0.25">
      <c r="C61" s="1">
        <v>41974</v>
      </c>
      <c r="D61">
        <v>25.718162536621001</v>
      </c>
      <c r="E61">
        <v>26.61692237854</v>
      </c>
      <c r="F61">
        <v>41.9842109680175</v>
      </c>
      <c r="G61" s="2">
        <f t="shared" si="0"/>
        <v>5.6389343379942329E-2</v>
      </c>
      <c r="H61" s="5"/>
      <c r="I61">
        <f t="shared" si="1"/>
        <v>17.2372436523437</v>
      </c>
      <c r="J61">
        <f>K61/D49</f>
        <v>0.49201131313846541</v>
      </c>
      <c r="K61" s="10">
        <f>D61-I61</f>
        <v>8.4809188842773011</v>
      </c>
      <c r="L61" s="15">
        <f>(D61-D49)/D49</f>
        <v>0.49201131313846541</v>
      </c>
      <c r="M61" s="15">
        <f t="shared" si="3"/>
        <v>0.34273399517653963</v>
      </c>
      <c r="N61" s="14">
        <f t="shared" si="4"/>
        <v>0.21003940927171133</v>
      </c>
      <c r="O61" s="12">
        <f t="shared" si="5"/>
        <v>1.6317604223175652</v>
      </c>
      <c r="P61" s="2"/>
      <c r="Q61" s="2"/>
      <c r="R61" s="2"/>
      <c r="S61" s="2">
        <f t="shared" si="2"/>
        <v>0</v>
      </c>
    </row>
    <row r="62" spans="3:19" x14ac:dyDescent="0.25">
      <c r="C62" s="1">
        <v>42005</v>
      </c>
      <c r="D62">
        <v>24.435274124145501</v>
      </c>
      <c r="E62">
        <v>26.168653488159102</v>
      </c>
      <c r="F62">
        <v>40.378074645996001</v>
      </c>
      <c r="G62" s="2">
        <f t="shared" si="0"/>
        <v>-4.9882584366155648E-2</v>
      </c>
      <c r="H62" s="5"/>
      <c r="I62">
        <f t="shared" si="1"/>
        <v>17.296655654907202</v>
      </c>
      <c r="J62">
        <f>K62/D50</f>
        <v>0.41271668995809691</v>
      </c>
      <c r="K62" s="10">
        <f>D62-I62</f>
        <v>7.138618469238299</v>
      </c>
      <c r="L62" s="15">
        <f>(D62-D50)/D50</f>
        <v>0.41271668995809691</v>
      </c>
      <c r="M62" s="15">
        <f t="shared" si="3"/>
        <v>0.38673628511272545</v>
      </c>
      <c r="N62" s="14">
        <f t="shared" si="4"/>
        <v>0.1760371093826722</v>
      </c>
      <c r="O62" s="12">
        <f t="shared" si="5"/>
        <v>2.1969020422394698</v>
      </c>
      <c r="P62" s="2"/>
      <c r="Q62" s="2"/>
      <c r="R62" s="2"/>
      <c r="S62" s="2">
        <f t="shared" si="2"/>
        <v>0</v>
      </c>
    </row>
    <row r="63" spans="3:19" x14ac:dyDescent="0.25">
      <c r="C63" s="1">
        <v>42036</v>
      </c>
      <c r="D63">
        <v>26.5138225555419</v>
      </c>
      <c r="E63">
        <v>26.3516521453857</v>
      </c>
      <c r="F63">
        <v>35.645999908447202</v>
      </c>
      <c r="G63" s="2">
        <f t="shared" si="0"/>
        <v>8.5063438242442294E-2</v>
      </c>
      <c r="H63" s="5"/>
      <c r="I63">
        <f t="shared" si="1"/>
        <v>15.683096885681101</v>
      </c>
      <c r="J63">
        <f>K63/D51</f>
        <v>0.69059865846709212</v>
      </c>
      <c r="K63" s="10">
        <f>D63-I63</f>
        <v>10.830725669860799</v>
      </c>
      <c r="L63" s="15">
        <f>(D63-D51)/D51</f>
        <v>0.69059865846709212</v>
      </c>
      <c r="M63" s="15">
        <f t="shared" si="3"/>
        <v>0.41839797094964909</v>
      </c>
      <c r="N63" s="14">
        <f t="shared" si="4"/>
        <v>0.13626097222188208</v>
      </c>
      <c r="O63" s="12">
        <f t="shared" si="5"/>
        <v>3.0705635232687616</v>
      </c>
      <c r="P63" s="2"/>
      <c r="Q63" s="2"/>
      <c r="R63" s="2">
        <f>((D62-D2)/D2)</f>
        <v>2.7762712334032544</v>
      </c>
      <c r="S63" s="2">
        <f t="shared" si="2"/>
        <v>0.30440554421228194</v>
      </c>
    </row>
    <row r="64" spans="3:19" x14ac:dyDescent="0.25">
      <c r="C64" s="1">
        <v>42064</v>
      </c>
      <c r="D64">
        <v>28.965490341186499</v>
      </c>
      <c r="E64">
        <v>28.488784790038999</v>
      </c>
      <c r="F64">
        <v>38.160789489746001</v>
      </c>
      <c r="G64" s="2">
        <f t="shared" si="0"/>
        <v>9.2467533887608103E-2</v>
      </c>
      <c r="H64" s="5"/>
      <c r="I64">
        <f t="shared" si="1"/>
        <v>16.6021118164062</v>
      </c>
      <c r="J64">
        <f>K64/D52</f>
        <v>0.74468710134591509</v>
      </c>
      <c r="K64" s="10">
        <f>D64-I64</f>
        <v>12.363378524780298</v>
      </c>
      <c r="L64" s="15">
        <f>(D64-D52)/D52</f>
        <v>0.74468710134591509</v>
      </c>
      <c r="M64" s="15">
        <f t="shared" si="3"/>
        <v>0.46483191403981666</v>
      </c>
      <c r="N64" s="14">
        <f t="shared" si="4"/>
        <v>0.12476475339897611</v>
      </c>
      <c r="O64" s="12">
        <f t="shared" si="5"/>
        <v>3.7256669161470994</v>
      </c>
      <c r="P64" s="2"/>
      <c r="Q64" s="2"/>
      <c r="R64" s="2">
        <f>((D63-D3)/D3)</f>
        <v>3.5031826417497585</v>
      </c>
      <c r="S64" s="2">
        <f t="shared" si="2"/>
        <v>0.35115107878582896</v>
      </c>
    </row>
    <row r="65" spans="3:19" x14ac:dyDescent="0.25">
      <c r="C65" s="1">
        <v>42095</v>
      </c>
      <c r="D65">
        <v>27.879487991333001</v>
      </c>
      <c r="E65">
        <v>27.053724288940401</v>
      </c>
      <c r="F65">
        <v>35.412662506103501</v>
      </c>
      <c r="G65" s="2">
        <f t="shared" si="0"/>
        <v>-3.7492973088368318E-2</v>
      </c>
      <c r="H65" s="5"/>
      <c r="I65">
        <f t="shared" si="1"/>
        <v>17.039056777954102</v>
      </c>
      <c r="J65">
        <f>K65/D53</f>
        <v>0.63621075712387654</v>
      </c>
      <c r="K65" s="10">
        <f>D65-I65</f>
        <v>10.840431213378899</v>
      </c>
      <c r="L65" s="15">
        <f>(D65-D53)/D53</f>
        <v>0.63621075712387654</v>
      </c>
      <c r="M65" s="15">
        <f t="shared" si="3"/>
        <v>0.50547209213799826</v>
      </c>
      <c r="N65" s="14">
        <f t="shared" si="4"/>
        <v>0.13022221443522694</v>
      </c>
      <c r="O65" s="12">
        <f t="shared" si="5"/>
        <v>3.8816118611576993</v>
      </c>
      <c r="P65" s="2"/>
      <c r="Q65" s="2"/>
      <c r="R65" s="2">
        <f>((D64-D4)/D4)</f>
        <v>3.583903802445751</v>
      </c>
      <c r="S65" s="2">
        <f t="shared" si="2"/>
        <v>0.35596068907116463</v>
      </c>
    </row>
    <row r="66" spans="3:19" x14ac:dyDescent="0.25">
      <c r="C66" s="1">
        <v>42125</v>
      </c>
      <c r="D66">
        <v>28.93408203125</v>
      </c>
      <c r="E66">
        <v>26.895000457763601</v>
      </c>
      <c r="F66">
        <v>42.317787170410099</v>
      </c>
      <c r="G66" s="2">
        <f t="shared" si="0"/>
        <v>3.7826879756358685E-2</v>
      </c>
      <c r="H66" s="5"/>
      <c r="I66">
        <f t="shared" si="1"/>
        <v>18.6065959930419</v>
      </c>
      <c r="J66">
        <f>K66/D54</f>
        <v>0.55504435319980905</v>
      </c>
      <c r="K66" s="10">
        <f>D66-I66</f>
        <v>10.3274860382081</v>
      </c>
      <c r="L66" s="15">
        <f>(D66-D54)/D54</f>
        <v>0.55504435319980905</v>
      </c>
      <c r="M66" s="15">
        <f t="shared" si="3"/>
        <v>0.53392469198487136</v>
      </c>
      <c r="N66" s="14">
        <f t="shared" si="4"/>
        <v>0.11658891502973526</v>
      </c>
      <c r="O66" s="12">
        <f t="shared" si="5"/>
        <v>4.579549366667468</v>
      </c>
      <c r="P66" s="2"/>
      <c r="Q66" s="2"/>
      <c r="R66" s="2">
        <f>((D65-D5)/D5)</f>
        <v>2.907580700104778</v>
      </c>
      <c r="S66" s="2">
        <f t="shared" si="2"/>
        <v>0.31335336510527645</v>
      </c>
    </row>
    <row r="67" spans="3:19" x14ac:dyDescent="0.25">
      <c r="C67" s="1">
        <v>42156</v>
      </c>
      <c r="D67">
        <v>29.413194656371999</v>
      </c>
      <c r="E67">
        <v>26.699499130248999</v>
      </c>
      <c r="F67">
        <v>41.341102600097599</v>
      </c>
      <c r="G67" s="2">
        <f t="shared" ref="G67:G121" si="6">(D67-D66)/D66</f>
        <v>1.6558763627079576E-2</v>
      </c>
      <c r="H67" s="5"/>
      <c r="I67">
        <f t="shared" si="1"/>
        <v>19.886335372924801</v>
      </c>
      <c r="J67">
        <f>K67/D55</f>
        <v>0.47906560483828481</v>
      </c>
      <c r="K67" s="10">
        <f>D67-I67</f>
        <v>9.5268592834471981</v>
      </c>
      <c r="L67" s="15">
        <f>(D67-D55)/D55</f>
        <v>0.47906560483828481</v>
      </c>
      <c r="M67" s="15">
        <f t="shared" si="3"/>
        <v>0.54847117685856073</v>
      </c>
      <c r="N67" s="14">
        <f t="shared" si="4"/>
        <v>0.10612441048273014</v>
      </c>
      <c r="O67" s="12">
        <f t="shared" si="5"/>
        <v>5.168190563921339</v>
      </c>
      <c r="P67" s="2"/>
      <c r="Q67" s="2"/>
      <c r="R67" s="2">
        <f>((D66-D6)/D6)</f>
        <v>2.5928324733035537</v>
      </c>
      <c r="S67" s="2">
        <f t="shared" si="2"/>
        <v>0.29147913299515249</v>
      </c>
    </row>
    <row r="68" spans="3:19" x14ac:dyDescent="0.25">
      <c r="C68" s="1">
        <v>42186</v>
      </c>
      <c r="D68">
        <v>28.525444030761701</v>
      </c>
      <c r="E68">
        <v>26.091999053955</v>
      </c>
      <c r="F68">
        <v>38.9077339172363</v>
      </c>
      <c r="G68" s="2">
        <f t="shared" si="6"/>
        <v>-3.0182053870097997E-2</v>
      </c>
      <c r="H68" s="5"/>
      <c r="I68">
        <f t="shared" si="1"/>
        <v>20.708482742309499</v>
      </c>
      <c r="J68">
        <f>K68/D56</f>
        <v>0.3774762924799589</v>
      </c>
      <c r="K68" s="10">
        <f>D68-I68</f>
        <v>7.8169612884522017</v>
      </c>
      <c r="L68" s="15">
        <f>(D68-D56)/D56</f>
        <v>0.3774762924799589</v>
      </c>
      <c r="M68" s="15">
        <f t="shared" si="3"/>
        <v>0.5526797686875673</v>
      </c>
      <c r="N68" s="14">
        <f t="shared" si="4"/>
        <v>0.10185229586192317</v>
      </c>
      <c r="O68" s="12">
        <f t="shared" si="5"/>
        <v>5.4262868010045819</v>
      </c>
      <c r="P68" s="2"/>
      <c r="Q68" s="2"/>
      <c r="R68" s="2">
        <f>((D67-D7)/D7)</f>
        <v>2.7296205099579525</v>
      </c>
      <c r="S68" s="2">
        <f t="shared" si="2"/>
        <v>0.30116666639907286</v>
      </c>
    </row>
    <row r="69" spans="3:19" x14ac:dyDescent="0.25">
      <c r="C69" s="1">
        <v>42217</v>
      </c>
      <c r="D69">
        <v>26.6868362426757</v>
      </c>
      <c r="E69">
        <v>31.560499191284102</v>
      </c>
      <c r="F69">
        <v>40.973461151122997</v>
      </c>
      <c r="G69" s="2">
        <f t="shared" si="6"/>
        <v>-6.4455010274450261E-2</v>
      </c>
      <c r="H69" s="5"/>
      <c r="I69">
        <f t="shared" si="1"/>
        <v>21.286422729492099</v>
      </c>
      <c r="J69">
        <f>K69/D57</f>
        <v>0.25370225809249708</v>
      </c>
      <c r="K69" s="10">
        <f>D69-I69</f>
        <v>5.4004135131836009</v>
      </c>
      <c r="L69" s="15">
        <f>(D69-D57)/D57</f>
        <v>0.25370225809249708</v>
      </c>
      <c r="M69" s="15">
        <f t="shared" si="3"/>
        <v>0.53092890495775813</v>
      </c>
      <c r="N69" s="14">
        <f t="shared" si="4"/>
        <v>0.10944862928352216</v>
      </c>
      <c r="O69" s="12">
        <f t="shared" si="5"/>
        <v>4.8509415643973828</v>
      </c>
      <c r="P69" s="2"/>
      <c r="Q69" s="2"/>
      <c r="R69" s="2">
        <f>((D68-D8)/D8)</f>
        <v>2.7968304291797108</v>
      </c>
      <c r="S69" s="2">
        <f t="shared" si="2"/>
        <v>0.30582277915970013</v>
      </c>
    </row>
    <row r="70" spans="3:19" x14ac:dyDescent="0.25">
      <c r="C70" s="1">
        <v>42248</v>
      </c>
      <c r="D70">
        <v>24.381273269653299</v>
      </c>
      <c r="E70">
        <v>29.889499664306602</v>
      </c>
      <c r="F70">
        <v>36.847049713134702</v>
      </c>
      <c r="G70" s="2">
        <f t="shared" si="6"/>
        <v>-8.6393267154519698E-2</v>
      </c>
      <c r="H70" s="5"/>
      <c r="I70">
        <f t="shared" si="1"/>
        <v>22.9878826141357</v>
      </c>
      <c r="J70">
        <f>K70/D58</f>
        <v>6.0614136539081515E-2</v>
      </c>
      <c r="K70" s="10">
        <f>D70-I70</f>
        <v>1.3933906555175994</v>
      </c>
      <c r="L70" s="15">
        <f>(D70-D58)/D58</f>
        <v>6.0614136539081515E-2</v>
      </c>
      <c r="M70" s="15">
        <f t="shared" si="3"/>
        <v>0.50963878207658897</v>
      </c>
      <c r="N70" s="14">
        <f t="shared" si="4"/>
        <v>0.13575096055213409</v>
      </c>
      <c r="O70" s="12">
        <f t="shared" si="5"/>
        <v>3.754218607395166</v>
      </c>
      <c r="P70" s="2"/>
      <c r="Q70" s="2"/>
      <c r="R70" s="2">
        <f>((D69-D9)/D9)</f>
        <v>2.3707339548447526</v>
      </c>
      <c r="S70" s="2">
        <f t="shared" si="2"/>
        <v>0.27510190675271873</v>
      </c>
    </row>
    <row r="71" spans="3:19" x14ac:dyDescent="0.25">
      <c r="C71" s="1">
        <v>42278</v>
      </c>
      <c r="D71">
        <v>24.802268981933501</v>
      </c>
      <c r="E71">
        <v>30.564500808715799</v>
      </c>
      <c r="F71">
        <v>39.305274963378899</v>
      </c>
      <c r="G71" s="2">
        <f t="shared" si="6"/>
        <v>1.7267175000421499E-2</v>
      </c>
      <c r="H71" s="5"/>
      <c r="I71">
        <f t="shared" si="1"/>
        <v>22.0710334777832</v>
      </c>
      <c r="J71">
        <f>K71/D59</f>
        <v>0.12374751308766649</v>
      </c>
      <c r="K71" s="10">
        <f>D71-I71</f>
        <v>2.7312355041503018</v>
      </c>
      <c r="L71" s="15">
        <f>(D71-D59)/D59</f>
        <v>0.12374751308766649</v>
      </c>
      <c r="M71" s="15">
        <f t="shared" si="3"/>
        <v>0.47190578898997643</v>
      </c>
      <c r="N71" s="14">
        <f t="shared" si="4"/>
        <v>0.18762513904135067</v>
      </c>
      <c r="O71" s="12">
        <f t="shared" si="5"/>
        <v>2.5151522413314411</v>
      </c>
      <c r="P71" s="2"/>
      <c r="Q71" s="2"/>
      <c r="R71" s="2">
        <f>((D70-D10)/D10)</f>
        <v>2.2212434896292712</v>
      </c>
      <c r="S71" s="2">
        <f t="shared" si="2"/>
        <v>0.26358572447971507</v>
      </c>
    </row>
    <row r="72" spans="3:19" x14ac:dyDescent="0.25">
      <c r="C72" s="1">
        <v>42309</v>
      </c>
      <c r="D72">
        <v>27.427801132202099</v>
      </c>
      <c r="E72">
        <v>36.0555000305175</v>
      </c>
      <c r="F72">
        <v>46.9090576171875</v>
      </c>
      <c r="G72" s="2">
        <f t="shared" si="6"/>
        <v>0.10585854673945722</v>
      </c>
      <c r="H72" s="5"/>
      <c r="I72">
        <f t="shared" si="1"/>
        <v>24.345344543456999</v>
      </c>
      <c r="J72">
        <f>K72/D60</f>
        <v>0.12661380015562498</v>
      </c>
      <c r="K72" s="10">
        <f>D72-I72</f>
        <v>3.0824565887450994</v>
      </c>
      <c r="L72" s="15">
        <f>(D72-D60)/D60</f>
        <v>0.12661380015562498</v>
      </c>
      <c r="M72" s="15">
        <f t="shared" si="3"/>
        <v>0.44431015688154835</v>
      </c>
      <c r="N72" s="14">
        <f t="shared" si="4"/>
        <v>0.2129920432466314</v>
      </c>
      <c r="O72" s="12">
        <f t="shared" si="5"/>
        <v>2.0860411032681867</v>
      </c>
      <c r="P72" s="2"/>
      <c r="Q72" s="2"/>
      <c r="R72" s="2">
        <f>((D71-D11)/D11)</f>
        <v>1.9035025150340954</v>
      </c>
      <c r="S72" s="2">
        <f t="shared" si="2"/>
        <v>0.23761179949645506</v>
      </c>
    </row>
    <row r="73" spans="3:19" x14ac:dyDescent="0.25">
      <c r="C73" s="1">
        <v>42339</v>
      </c>
      <c r="D73">
        <v>26.672342300415</v>
      </c>
      <c r="E73">
        <v>38.352001190185497</v>
      </c>
      <c r="F73">
        <v>48.981536865234297</v>
      </c>
      <c r="G73" s="2">
        <f t="shared" si="6"/>
        <v>-2.7543543434115789E-2</v>
      </c>
      <c r="H73" s="5"/>
      <c r="I73">
        <f t="shared" si="1"/>
        <v>25.718162536621001</v>
      </c>
      <c r="J73">
        <f>K73/D61</f>
        <v>3.7101397210446439E-2</v>
      </c>
      <c r="K73" s="10">
        <f>D73-I73</f>
        <v>0.9541797637939986</v>
      </c>
      <c r="L73" s="15">
        <f>(D73-D61)/D61</f>
        <v>3.7101397210446439E-2</v>
      </c>
      <c r="M73" s="15">
        <f t="shared" si="3"/>
        <v>0.41270737320219747</v>
      </c>
      <c r="N73" s="14">
        <f t="shared" si="4"/>
        <v>0.23045035966868674</v>
      </c>
      <c r="O73" s="12">
        <f t="shared" si="5"/>
        <v>1.7908732006126504</v>
      </c>
      <c r="P73" s="2"/>
      <c r="Q73" s="2"/>
      <c r="R73" s="2">
        <f>((D72-D12)/D12)</f>
        <v>1.9822247375841076</v>
      </c>
      <c r="S73" s="2">
        <f t="shared" si="2"/>
        <v>0.24425121549260931</v>
      </c>
    </row>
    <row r="74" spans="3:19" x14ac:dyDescent="0.25">
      <c r="C74" s="1">
        <v>42370</v>
      </c>
      <c r="D74">
        <v>23.946914672851499</v>
      </c>
      <c r="E74">
        <v>37.091999053955</v>
      </c>
      <c r="F74">
        <v>48.608993530273402</v>
      </c>
      <c r="G74" s="2">
        <f t="shared" si="6"/>
        <v>-0.10218178804345564</v>
      </c>
      <c r="H74" s="5"/>
      <c r="I74">
        <f t="shared" si="1"/>
        <v>24.435274124145501</v>
      </c>
      <c r="J74">
        <f>K74/D62</f>
        <v>-1.9985838866093755E-2</v>
      </c>
      <c r="K74" s="10">
        <f>D74-I74</f>
        <v>-0.48835945129400216</v>
      </c>
      <c r="L74" s="15">
        <f>(D74-D62)/D62</f>
        <v>-1.9985838866093755E-2</v>
      </c>
      <c r="M74" s="15">
        <f t="shared" si="3"/>
        <v>0.37479821354152915</v>
      </c>
      <c r="N74" s="14">
        <f t="shared" si="4"/>
        <v>0.25257339755241315</v>
      </c>
      <c r="O74" s="12">
        <f t="shared" si="5"/>
        <v>1.4839180102637386</v>
      </c>
      <c r="P74" s="2"/>
      <c r="Q74" s="2"/>
      <c r="R74" s="2">
        <f>((D73-D13)/D13)</f>
        <v>1.788076974032919</v>
      </c>
      <c r="S74" s="2">
        <f t="shared" si="2"/>
        <v>0.22761151070686303</v>
      </c>
    </row>
    <row r="75" spans="3:19" x14ac:dyDescent="0.25">
      <c r="C75" s="1">
        <v>42401</v>
      </c>
      <c r="D75">
        <v>21.919326782226499</v>
      </c>
      <c r="E75">
        <v>37.599998474121001</v>
      </c>
      <c r="F75">
        <v>48.529167175292898</v>
      </c>
      <c r="G75" s="2">
        <f t="shared" si="6"/>
        <v>-8.4670109628931303E-2</v>
      </c>
      <c r="H75" s="5"/>
      <c r="I75">
        <f t="shared" si="1"/>
        <v>26.5138225555419</v>
      </c>
      <c r="J75">
        <f>K75/D63</f>
        <v>-0.17328681157500855</v>
      </c>
      <c r="K75" s="10">
        <f>D75-I75</f>
        <v>-4.5944957733154013</v>
      </c>
      <c r="L75" s="15">
        <f>(D75-D63)/D63</f>
        <v>-0.17328681157500855</v>
      </c>
      <c r="M75" s="15">
        <f t="shared" si="3"/>
        <v>0.33873966947284662</v>
      </c>
      <c r="N75" s="14">
        <f t="shared" si="4"/>
        <v>0.27642861097812582</v>
      </c>
      <c r="O75" s="12">
        <f t="shared" si="5"/>
        <v>1.2254146496422238</v>
      </c>
      <c r="P75" s="2"/>
      <c r="Q75" s="2"/>
      <c r="R75" s="2">
        <f>((D74-D14)/D14)</f>
        <v>1.403156105767283</v>
      </c>
      <c r="S75" s="2">
        <f t="shared" si="2"/>
        <v>0.19167107110367976</v>
      </c>
    </row>
    <row r="76" spans="3:19" x14ac:dyDescent="0.25">
      <c r="C76" s="1">
        <v>42430</v>
      </c>
      <c r="D76">
        <v>22.9752902984619</v>
      </c>
      <c r="E76">
        <v>35.940498352050703</v>
      </c>
      <c r="F76">
        <v>46.974678039550703</v>
      </c>
      <c r="G76" s="2">
        <f t="shared" si="6"/>
        <v>4.817499765055009E-2</v>
      </c>
      <c r="H76" s="5"/>
      <c r="I76">
        <f t="shared" si="1"/>
        <v>28.965490341186499</v>
      </c>
      <c r="J76">
        <f>K76/D64</f>
        <v>-0.20680471734348777</v>
      </c>
      <c r="K76" s="10">
        <f>D76-I76</f>
        <v>-5.9902000427245987</v>
      </c>
      <c r="L76" s="15">
        <f>(D76-D64)/D64</f>
        <v>-0.20680471734348777</v>
      </c>
      <c r="M76" s="15">
        <f t="shared" si="3"/>
        <v>0.26674921363600496</v>
      </c>
      <c r="N76" s="14">
        <f t="shared" si="4"/>
        <v>0.28868280910799243</v>
      </c>
      <c r="O76" s="12">
        <f t="shared" si="5"/>
        <v>0.92402181640202063</v>
      </c>
      <c r="P76" s="2"/>
      <c r="Q76" s="2"/>
      <c r="R76" s="2">
        <f>((D75-D15)/D15)</f>
        <v>1.10111748089104</v>
      </c>
      <c r="S76" s="2">
        <f t="shared" si="2"/>
        <v>0.16008568340049023</v>
      </c>
    </row>
    <row r="77" spans="3:19" x14ac:dyDescent="0.25">
      <c r="C77" s="1">
        <v>42461</v>
      </c>
      <c r="D77">
        <v>25.1372985839843</v>
      </c>
      <c r="E77">
        <v>37.495498657226499</v>
      </c>
      <c r="F77">
        <v>49.645900726318303</v>
      </c>
      <c r="G77" s="2">
        <f t="shared" si="6"/>
        <v>9.4101456714439771E-2</v>
      </c>
      <c r="H77" s="5"/>
      <c r="I77">
        <f t="shared" si="1"/>
        <v>27.879487991333001</v>
      </c>
      <c r="J77">
        <f>K77/D65</f>
        <v>-9.8358671730312083E-2</v>
      </c>
      <c r="K77" s="10">
        <f>D77-I77</f>
        <v>-2.7421894073487003</v>
      </c>
      <c r="L77" s="15">
        <f>(D77-D65)/D65</f>
        <v>-9.8358671730312083E-2</v>
      </c>
      <c r="M77" s="15">
        <f t="shared" si="3"/>
        <v>0.18745822874522136</v>
      </c>
      <c r="N77" s="14">
        <f t="shared" si="4"/>
        <v>0.27586218308776295</v>
      </c>
      <c r="O77" s="12">
        <f t="shared" si="5"/>
        <v>0.67953579808212894</v>
      </c>
      <c r="P77" s="2"/>
      <c r="Q77" s="2"/>
      <c r="R77" s="2">
        <f>((D76-D16)/D16)</f>
        <v>1.1753539494387135</v>
      </c>
      <c r="S77" s="2">
        <f t="shared" si="2"/>
        <v>0.16816983128681984</v>
      </c>
    </row>
    <row r="78" spans="3:19" x14ac:dyDescent="0.25">
      <c r="C78" s="1">
        <v>42491</v>
      </c>
      <c r="D78">
        <v>21.400636672973601</v>
      </c>
      <c r="E78">
        <v>34.910499572753899</v>
      </c>
      <c r="F78">
        <v>45.214683532714801</v>
      </c>
      <c r="G78" s="2">
        <f t="shared" si="6"/>
        <v>-0.14865009851899658</v>
      </c>
      <c r="H78" s="5"/>
      <c r="I78">
        <f t="shared" si="1"/>
        <v>28.93408203125</v>
      </c>
      <c r="J78">
        <f>K78/D66</f>
        <v>-0.26036579802808218</v>
      </c>
      <c r="K78" s="10">
        <f>D78-I78</f>
        <v>-7.5334453582763992</v>
      </c>
      <c r="L78" s="15">
        <f>(D78-D66)/D66</f>
        <v>-0.26036579802808218</v>
      </c>
      <c r="M78" s="15">
        <f t="shared" si="3"/>
        <v>0.12624410967403893</v>
      </c>
      <c r="N78" s="14">
        <f t="shared" si="4"/>
        <v>0.24724772873755693</v>
      </c>
      <c r="O78" s="12">
        <f t="shared" si="5"/>
        <v>0.51059765166960036</v>
      </c>
      <c r="P78" s="2"/>
      <c r="Q78" s="2"/>
      <c r="R78" s="2">
        <f>((D77-D17)/D17)</f>
        <v>1.4128693355849937</v>
      </c>
      <c r="S78" s="2">
        <f t="shared" si="2"/>
        <v>0.1926328318830921</v>
      </c>
    </row>
    <row r="79" spans="3:19" x14ac:dyDescent="0.25">
      <c r="C79" s="1">
        <v>42522</v>
      </c>
      <c r="D79">
        <v>22.639213562011701</v>
      </c>
      <c r="E79">
        <v>36.707500457763601</v>
      </c>
      <c r="F79">
        <v>47.546131134033203</v>
      </c>
      <c r="G79" s="2">
        <f t="shared" si="6"/>
        <v>5.7875702857115088E-2</v>
      </c>
      <c r="H79" s="5"/>
      <c r="I79">
        <f t="shared" ref="I79:I121" si="7">D67</f>
        <v>29.413194656371999</v>
      </c>
      <c r="J79">
        <f>K79/D67</f>
        <v>-0.23030416020766381</v>
      </c>
      <c r="K79" s="10">
        <f>D79-I79</f>
        <v>-6.7739810943602983</v>
      </c>
      <c r="L79" s="15">
        <f>(D79-D67)/D67</f>
        <v>-0.23030416020766381</v>
      </c>
      <c r="M79" s="15">
        <f t="shared" si="3"/>
        <v>5.8293263738381305E-2</v>
      </c>
      <c r="N79" s="14">
        <f t="shared" si="4"/>
        <v>0.2301453286611253</v>
      </c>
      <c r="O79" s="12">
        <f t="shared" si="5"/>
        <v>0.25328892868477254</v>
      </c>
      <c r="P79" s="2"/>
      <c r="Q79" s="2"/>
      <c r="R79" s="2">
        <f>((D78-D18)/D18)</f>
        <v>1.0439928307844628</v>
      </c>
      <c r="S79" s="2">
        <f t="shared" ref="S79:S121" si="8">(1+R79)^(1/5) - 1</f>
        <v>0.15370791905530612</v>
      </c>
    </row>
    <row r="80" spans="3:19" x14ac:dyDescent="0.25">
      <c r="C80" s="1">
        <v>42552</v>
      </c>
      <c r="D80">
        <v>22.0482864379882</v>
      </c>
      <c r="E80">
        <v>34.960498809814403</v>
      </c>
      <c r="F80">
        <v>46.025737762451101</v>
      </c>
      <c r="G80" s="2">
        <f t="shared" si="6"/>
        <v>-2.6101928072937538E-2</v>
      </c>
      <c r="H80" s="5"/>
      <c r="I80">
        <f t="shared" si="7"/>
        <v>28.525444030761701</v>
      </c>
      <c r="J80">
        <f>K80/D68</f>
        <v>-0.22706596909722301</v>
      </c>
      <c r="K80" s="10">
        <f>D80-I80</f>
        <v>-6.4771575927735014</v>
      </c>
      <c r="L80" s="15">
        <f>(D80-D68)/D68</f>
        <v>-0.22706596909722301</v>
      </c>
      <c r="M80" s="15">
        <f t="shared" si="3"/>
        <v>-8.2088334878105407E-4</v>
      </c>
      <c r="N80" s="14">
        <f t="shared" si="4"/>
        <v>0.20157130856290917</v>
      </c>
      <c r="O80" s="12">
        <f t="shared" si="5"/>
        <v>-4.0724215893298199E-3</v>
      </c>
      <c r="P80" s="2"/>
      <c r="Q80" s="2"/>
      <c r="R80" s="2">
        <f>((D79-D19)/D19)</f>
        <v>1.1671095260052518</v>
      </c>
      <c r="S80" s="2">
        <f t="shared" si="8"/>
        <v>0.16728303121928456</v>
      </c>
    </row>
    <row r="81" spans="3:19" x14ac:dyDescent="0.25">
      <c r="C81" s="1">
        <v>42583</v>
      </c>
      <c r="D81">
        <v>24.384405136108398</v>
      </c>
      <c r="E81">
        <v>38.64400100708</v>
      </c>
      <c r="F81">
        <v>50.901798248291001</v>
      </c>
      <c r="G81" s="2">
        <f t="shared" si="6"/>
        <v>0.10595466022679985</v>
      </c>
      <c r="H81" s="5"/>
      <c r="I81">
        <f t="shared" si="7"/>
        <v>26.6868362426757</v>
      </c>
      <c r="J81">
        <f>K81/D69</f>
        <v>-8.6275910925904975E-2</v>
      </c>
      <c r="K81" s="10">
        <f>D81-I81</f>
        <v>-2.3024311065673011</v>
      </c>
      <c r="L81" s="15">
        <f>(D81-D69)/D69</f>
        <v>-8.6275910925904975E-2</v>
      </c>
      <c r="M81" s="15">
        <f t="shared" si="3"/>
        <v>-5.1199405146879561E-2</v>
      </c>
      <c r="N81" s="14">
        <f t="shared" si="4"/>
        <v>0.17177232735010295</v>
      </c>
      <c r="O81" s="12">
        <f t="shared" si="5"/>
        <v>-0.2980655029638502</v>
      </c>
      <c r="P81" s="2"/>
      <c r="Q81" s="2"/>
      <c r="R81" s="2">
        <f>((D80-D20)/D20)</f>
        <v>1.1243770136590043</v>
      </c>
      <c r="S81" s="2">
        <f t="shared" si="8"/>
        <v>0.16264283281578984</v>
      </c>
    </row>
    <row r="82" spans="3:19" x14ac:dyDescent="0.25">
      <c r="C82" s="1">
        <v>42614</v>
      </c>
      <c r="D82">
        <v>24.673700332641602</v>
      </c>
      <c r="E82">
        <v>38.438999176025298</v>
      </c>
      <c r="F82">
        <v>52.133346557617102</v>
      </c>
      <c r="G82" s="2">
        <f t="shared" si="6"/>
        <v>1.1863943160328121E-2</v>
      </c>
      <c r="H82" s="5"/>
      <c r="I82">
        <f t="shared" si="7"/>
        <v>24.381273269653299</v>
      </c>
      <c r="J82">
        <f>K82/D70</f>
        <v>1.1993920897981916E-2</v>
      </c>
      <c r="K82" s="10">
        <f>D82-I82</f>
        <v>0.29242706298830257</v>
      </c>
      <c r="L82" s="15">
        <f>(D82-D70)/D70</f>
        <v>1.1993920897981916E-2</v>
      </c>
      <c r="M82" s="15">
        <f t="shared" si="3"/>
        <v>-7.9530919231746391E-2</v>
      </c>
      <c r="N82" s="14">
        <f t="shared" si="4"/>
        <v>0.14244498063954883</v>
      </c>
      <c r="O82" s="12">
        <f t="shared" si="5"/>
        <v>-0.55832728450429658</v>
      </c>
      <c r="P82" s="2"/>
      <c r="Q82" s="2"/>
      <c r="R82" s="2">
        <f>((D81-D21)/D21)</f>
        <v>1.0327093434710968</v>
      </c>
      <c r="S82" s="2">
        <f t="shared" si="8"/>
        <v>0.15243133049708124</v>
      </c>
    </row>
    <row r="83" spans="3:19" x14ac:dyDescent="0.25">
      <c r="C83" s="1">
        <v>42644</v>
      </c>
      <c r="D83">
        <v>26.012231826782202</v>
      </c>
      <c r="E83">
        <v>38.627998352050703</v>
      </c>
      <c r="F83">
        <v>51.979473114013601</v>
      </c>
      <c r="G83" s="2">
        <f t="shared" si="6"/>
        <v>5.4249321183892932E-2</v>
      </c>
      <c r="H83" s="5"/>
      <c r="I83">
        <f t="shared" si="7"/>
        <v>24.802268981933501</v>
      </c>
      <c r="J83">
        <f>K83/D71</f>
        <v>4.8784361048985592E-2</v>
      </c>
      <c r="K83" s="10">
        <f>D83-I83</f>
        <v>1.2099628448487003</v>
      </c>
      <c r="L83" s="15">
        <f>(D83-D71)/D71</f>
        <v>4.8784361048985592E-2</v>
      </c>
      <c r="M83" s="15">
        <f t="shared" si="3"/>
        <v>-8.358260386850469E-2</v>
      </c>
      <c r="N83" s="14">
        <f t="shared" si="4"/>
        <v>0.13873960682661171</v>
      </c>
      <c r="O83" s="12">
        <f t="shared" si="5"/>
        <v>-0.60244227139090223</v>
      </c>
      <c r="P83" s="2"/>
      <c r="Q83" s="2"/>
      <c r="R83" s="2">
        <f>((D82-D22)/D22)</f>
        <v>1.1416831569654498</v>
      </c>
      <c r="S83" s="2">
        <f t="shared" si="8"/>
        <v>0.16453097381148263</v>
      </c>
    </row>
    <row r="84" spans="3:19" x14ac:dyDescent="0.25">
      <c r="C84" s="1">
        <v>42675</v>
      </c>
      <c r="D84">
        <v>25.774114608764599</v>
      </c>
      <c r="E84">
        <v>39.1805000305175</v>
      </c>
      <c r="F84">
        <v>54.133949279785099</v>
      </c>
      <c r="G84" s="2">
        <f t="shared" si="6"/>
        <v>-9.1540479726325303E-3</v>
      </c>
      <c r="H84" s="5"/>
      <c r="I84">
        <f t="shared" si="7"/>
        <v>27.427801132202099</v>
      </c>
      <c r="J84">
        <f>K84/D72</f>
        <v>-6.0292347733845855E-2</v>
      </c>
      <c r="K84" s="10">
        <f>D84-I84</f>
        <v>-1.6536865234375</v>
      </c>
      <c r="L84" s="15">
        <f>(D84-D72)/D72</f>
        <v>-6.0292347733845855E-2</v>
      </c>
      <c r="M84" s="15">
        <f t="shared" si="3"/>
        <v>-8.9829533205061429E-2</v>
      </c>
      <c r="N84" s="14">
        <f t="shared" si="4"/>
        <v>0.12996587314900226</v>
      </c>
      <c r="O84" s="12">
        <f t="shared" si="5"/>
        <v>-0.69117785329749115</v>
      </c>
      <c r="P84" s="2"/>
      <c r="Q84" s="2"/>
      <c r="R84" s="2">
        <f>((D83-D23)/D23)</f>
        <v>1.2966236036791861</v>
      </c>
      <c r="S84" s="2">
        <f t="shared" si="8"/>
        <v>0.18091316659917789</v>
      </c>
    </row>
    <row r="85" spans="3:19" x14ac:dyDescent="0.25">
      <c r="C85" s="1">
        <v>42705</v>
      </c>
      <c r="D85">
        <v>25.4417114257812</v>
      </c>
      <c r="E85">
        <v>37.395999908447202</v>
      </c>
      <c r="F85">
        <v>53.952838897705</v>
      </c>
      <c r="G85" s="2">
        <f t="shared" si="6"/>
        <v>-1.2896783770425359E-2</v>
      </c>
      <c r="H85" s="5"/>
      <c r="I85">
        <f t="shared" si="7"/>
        <v>26.672342300415</v>
      </c>
      <c r="J85">
        <f>K85/D73</f>
        <v>-4.6138837780836821E-2</v>
      </c>
      <c r="K85" s="10">
        <f>D85-I85</f>
        <v>-1.2306308746337997</v>
      </c>
      <c r="L85" s="15">
        <f>(D85-D73)/D73</f>
        <v>-4.6138837780836821E-2</v>
      </c>
      <c r="M85" s="15">
        <f t="shared" si="3"/>
        <v>-0.10540504552918402</v>
      </c>
      <c r="N85" s="14">
        <f t="shared" si="4"/>
        <v>0.11156570822800388</v>
      </c>
      <c r="O85" s="12">
        <f t="shared" si="5"/>
        <v>-0.94477996154311616</v>
      </c>
      <c r="P85" s="2"/>
      <c r="Q85" s="2"/>
      <c r="R85" s="2">
        <f>((D84-D24)/D24)</f>
        <v>1.1498570970946784</v>
      </c>
      <c r="S85" s="2">
        <f t="shared" si="8"/>
        <v>0.16541852880199137</v>
      </c>
    </row>
    <row r="86" spans="3:19" x14ac:dyDescent="0.25">
      <c r="C86" s="1">
        <v>42736</v>
      </c>
      <c r="D86">
        <v>26.989263534545898</v>
      </c>
      <c r="E86">
        <v>39.306999206542898</v>
      </c>
      <c r="F86">
        <v>57.033256530761697</v>
      </c>
      <c r="G86" s="2">
        <f t="shared" si="6"/>
        <v>6.0827358775734551E-2</v>
      </c>
      <c r="H86" s="5"/>
      <c r="I86">
        <f t="shared" si="7"/>
        <v>23.946914672851499</v>
      </c>
      <c r="J86">
        <f>K86/D74</f>
        <v>0.1270455465038883</v>
      </c>
      <c r="K86" s="10">
        <f>D86-I86</f>
        <v>3.0423488616943999</v>
      </c>
      <c r="L86" s="15">
        <f>(D86-D74)/D74</f>
        <v>0.1270455465038883</v>
      </c>
      <c r="M86" s="15">
        <f t="shared" si="3"/>
        <v>-0.11234173177845762</v>
      </c>
      <c r="N86" s="14">
        <f t="shared" si="4"/>
        <v>0.10424750511149955</v>
      </c>
      <c r="O86" s="12">
        <f t="shared" si="5"/>
        <v>-1.0776443202002846</v>
      </c>
      <c r="P86" s="2"/>
      <c r="Q86" s="2"/>
      <c r="R86" s="2">
        <f>((D85-D25)/D25)</f>
        <v>1.1690675614750523</v>
      </c>
      <c r="S86" s="2">
        <f t="shared" si="8"/>
        <v>0.16749388867410175</v>
      </c>
    </row>
    <row r="87" spans="3:19" x14ac:dyDescent="0.25">
      <c r="C87" s="1">
        <v>42767</v>
      </c>
      <c r="D87">
        <v>29.9170722961425</v>
      </c>
      <c r="E87">
        <v>39.784751892089801</v>
      </c>
      <c r="F87">
        <v>57.944625854492102</v>
      </c>
      <c r="G87" s="2">
        <f t="shared" si="6"/>
        <v>0.10848049847114373</v>
      </c>
      <c r="H87" s="5"/>
      <c r="I87">
        <f t="shared" si="7"/>
        <v>21.919326782226499</v>
      </c>
      <c r="J87">
        <f>K87/D75</f>
        <v>0.36487185913032016</v>
      </c>
      <c r="K87" s="10">
        <f>D87-I87</f>
        <v>7.9977455139160014</v>
      </c>
      <c r="L87" s="15">
        <f>(D87-D75)/D75</f>
        <v>0.36487185913032016</v>
      </c>
      <c r="M87" s="15">
        <f t="shared" si="3"/>
        <v>-0.10008911633095911</v>
      </c>
      <c r="N87" s="14">
        <f t="shared" si="4"/>
        <v>0.12303661855717861</v>
      </c>
      <c r="O87" s="12">
        <f t="shared" si="5"/>
        <v>-0.81349046734769337</v>
      </c>
      <c r="P87" s="2"/>
      <c r="Q87" s="2"/>
      <c r="R87" s="2">
        <f>((D86-D26)/D26)</f>
        <v>1.1706319917305184</v>
      </c>
      <c r="S87" s="2">
        <f t="shared" si="8"/>
        <v>0.16766225005588864</v>
      </c>
    </row>
    <row r="88" spans="3:19" x14ac:dyDescent="0.25">
      <c r="C88" s="1">
        <v>42795</v>
      </c>
      <c r="D88">
        <v>32.623222351074197</v>
      </c>
      <c r="E88">
        <v>41.762001037597599</v>
      </c>
      <c r="F88">
        <v>59.542881011962798</v>
      </c>
      <c r="G88" s="2">
        <f t="shared" si="6"/>
        <v>9.0455042797774957E-2</v>
      </c>
      <c r="H88" s="5"/>
      <c r="I88">
        <f t="shared" si="7"/>
        <v>22.9752902984619</v>
      </c>
      <c r="J88">
        <f>K88/D76</f>
        <v>0.41992644825289482</v>
      </c>
      <c r="K88" s="10">
        <f>D88-I88</f>
        <v>9.6479320526122976</v>
      </c>
      <c r="L88" s="15">
        <f>(D88-D76)/D76</f>
        <v>0.41992644825289482</v>
      </c>
      <c r="M88" s="15">
        <f t="shared" si="3"/>
        <v>-5.5242560438848377E-2</v>
      </c>
      <c r="N88" s="14">
        <f t="shared" si="4"/>
        <v>0.17919373664330318</v>
      </c>
      <c r="O88" s="12">
        <f t="shared" si="5"/>
        <v>-0.30828399180498312</v>
      </c>
      <c r="P88" s="2"/>
      <c r="Q88" s="2"/>
      <c r="R88" s="2">
        <f>((D87-D27)/D27)</f>
        <v>1.1689688820135358</v>
      </c>
      <c r="S88" s="2">
        <f t="shared" si="8"/>
        <v>0.16748326569795635</v>
      </c>
    </row>
    <row r="89" spans="3:19" x14ac:dyDescent="0.25">
      <c r="C89" s="1">
        <v>42826</v>
      </c>
      <c r="D89">
        <v>33.535713195800703</v>
      </c>
      <c r="E89">
        <v>41.927501678466797</v>
      </c>
      <c r="F89">
        <v>60.102184295654297</v>
      </c>
      <c r="G89" s="2">
        <f t="shared" si="6"/>
        <v>2.7970592080290308E-2</v>
      </c>
      <c r="H89" s="5"/>
      <c r="I89">
        <f t="shared" si="7"/>
        <v>25.1372985839843</v>
      </c>
      <c r="J89">
        <f>K89/D77</f>
        <v>0.33410171676789785</v>
      </c>
      <c r="K89" s="10">
        <f>D89-I89</f>
        <v>8.3984146118164027</v>
      </c>
      <c r="L89" s="15">
        <f>(D89-D77)/D77</f>
        <v>0.33410171676789785</v>
      </c>
      <c r="M89" s="15">
        <f t="shared" si="3"/>
        <v>-3.0149633058164926E-3</v>
      </c>
      <c r="N89" s="14">
        <f t="shared" si="4"/>
        <v>0.21811093598569359</v>
      </c>
      <c r="O89" s="12">
        <f t="shared" si="5"/>
        <v>-1.3823072612985583E-2</v>
      </c>
      <c r="P89" s="2"/>
      <c r="Q89" s="2"/>
      <c r="R89" s="2">
        <f>((D88-D28)/D28)</f>
        <v>0.98167686549595023</v>
      </c>
      <c r="S89" s="2">
        <f t="shared" si="8"/>
        <v>0.14658582366108619</v>
      </c>
    </row>
    <row r="90" spans="3:19" x14ac:dyDescent="0.25">
      <c r="C90" s="1">
        <v>42856</v>
      </c>
      <c r="D90">
        <v>34.207820892333899</v>
      </c>
      <c r="E90">
        <v>45.628501892089801</v>
      </c>
      <c r="F90">
        <v>63.641387939453097</v>
      </c>
      <c r="G90" s="2">
        <f t="shared" si="6"/>
        <v>2.0041550707720044E-2</v>
      </c>
      <c r="H90" s="5"/>
      <c r="I90">
        <f t="shared" si="7"/>
        <v>21.400636672973601</v>
      </c>
      <c r="J90">
        <f>K90/D78</f>
        <v>0.59844874781385415</v>
      </c>
      <c r="K90" s="10">
        <f>D90-I90</f>
        <v>12.807184219360298</v>
      </c>
      <c r="L90" s="15">
        <f>(D90-D78)/D78</f>
        <v>0.59844874781385415</v>
      </c>
      <c r="M90" s="15">
        <f t="shared" si="3"/>
        <v>3.3023402402367681E-2</v>
      </c>
      <c r="N90" s="14">
        <f t="shared" si="4"/>
        <v>0.23592530635677017</v>
      </c>
      <c r="O90" s="12">
        <f t="shared" si="5"/>
        <v>0.13997397274724374</v>
      </c>
      <c r="P90" s="2"/>
      <c r="Q90" s="2"/>
      <c r="R90" s="2">
        <f>((D89-D29)/D29)</f>
        <v>0.79290169932526333</v>
      </c>
      <c r="S90" s="2">
        <f t="shared" si="8"/>
        <v>0.12385762318659621</v>
      </c>
    </row>
    <row r="91" spans="3:19" x14ac:dyDescent="0.25">
      <c r="C91" s="1">
        <v>42887</v>
      </c>
      <c r="D91">
        <v>35.895641326904297</v>
      </c>
      <c r="E91">
        <v>48.347499847412102</v>
      </c>
      <c r="F91">
        <v>64.6424560546875</v>
      </c>
      <c r="G91" s="2">
        <f t="shared" si="6"/>
        <v>4.9340191527623575E-2</v>
      </c>
      <c r="H91" s="5"/>
      <c r="I91">
        <f t="shared" si="7"/>
        <v>22.639213562011701</v>
      </c>
      <c r="J91">
        <f>K91/D79</f>
        <v>0.58555160180725996</v>
      </c>
      <c r="K91" s="10">
        <f>D91-I91</f>
        <v>13.256427764892596</v>
      </c>
      <c r="L91" s="15">
        <f>(D91-D79)/D79</f>
        <v>0.58555160180725996</v>
      </c>
      <c r="M91" s="15">
        <f t="shared" ref="M91:M121" si="9">AVERAGE(L79:L90)</f>
        <v>0.10459128122252903</v>
      </c>
      <c r="N91" s="14">
        <f t="shared" ref="N91:N121" si="10">_xlfn.STDEV.S(L79:L90)</f>
        <v>0.26704329150797851</v>
      </c>
      <c r="O91" s="12">
        <f t="shared" ref="O91:O121" si="11">M91/N91</f>
        <v>0.39166414041673892</v>
      </c>
      <c r="P91" s="2"/>
      <c r="Q91" s="2"/>
      <c r="R91" s="2">
        <f>((D90-D30)/D30)</f>
        <v>0.94350377382004313</v>
      </c>
      <c r="S91" s="2">
        <f t="shared" si="8"/>
        <v>0.14213404598331048</v>
      </c>
    </row>
    <row r="92" spans="3:19" x14ac:dyDescent="0.25">
      <c r="C92" s="1">
        <v>42917</v>
      </c>
      <c r="D92">
        <v>33.627262115478501</v>
      </c>
      <c r="E92">
        <v>44.935001373291001</v>
      </c>
      <c r="F92">
        <v>62.862693786621001</v>
      </c>
      <c r="G92" s="2">
        <f t="shared" si="6"/>
        <v>-6.3193722902663743E-2</v>
      </c>
      <c r="H92" s="5"/>
      <c r="I92">
        <f t="shared" si="7"/>
        <v>22.0482864379882</v>
      </c>
      <c r="J92">
        <f>K92/D80</f>
        <v>0.52516442536505925</v>
      </c>
      <c r="K92" s="10">
        <f>D92-I92</f>
        <v>11.578975677490302</v>
      </c>
      <c r="L92" s="15">
        <f>(D92-D80)/D80</f>
        <v>0.52516442536505925</v>
      </c>
      <c r="M92" s="15">
        <f t="shared" si="9"/>
        <v>0.17257926139043933</v>
      </c>
      <c r="N92" s="14">
        <f t="shared" si="10"/>
        <v>0.27767423733119428</v>
      </c>
      <c r="O92" s="12">
        <f t="shared" si="11"/>
        <v>0.62151700874070093</v>
      </c>
      <c r="P92" s="2"/>
      <c r="Q92" s="2"/>
      <c r="R92" s="2">
        <f>((D91-D31)/D31)</f>
        <v>1.1162480234307492</v>
      </c>
      <c r="S92" s="2">
        <f t="shared" si="8"/>
        <v>0.16175169047618243</v>
      </c>
    </row>
    <row r="93" spans="3:19" x14ac:dyDescent="0.25">
      <c r="C93" s="1">
        <v>42948</v>
      </c>
      <c r="D93">
        <v>35.162166595458899</v>
      </c>
      <c r="E93">
        <v>46.541500091552699</v>
      </c>
      <c r="F93">
        <v>66.929374694824205</v>
      </c>
      <c r="G93" s="2">
        <f t="shared" si="6"/>
        <v>4.5644646141854262E-2</v>
      </c>
      <c r="H93" s="5"/>
      <c r="I93">
        <f t="shared" si="7"/>
        <v>24.384405136108398</v>
      </c>
      <c r="J93">
        <f>K93/D81</f>
        <v>0.44199402852730674</v>
      </c>
      <c r="K93" s="10">
        <f>D93-I93</f>
        <v>10.777761459350501</v>
      </c>
      <c r="L93" s="15">
        <f>(D93-D81)/D81</f>
        <v>0.44199402852730674</v>
      </c>
      <c r="M93" s="15">
        <f t="shared" si="9"/>
        <v>0.23526512759562956</v>
      </c>
      <c r="N93" s="14">
        <f t="shared" si="10"/>
        <v>0.26381442799347987</v>
      </c>
      <c r="O93" s="12">
        <f t="shared" si="11"/>
        <v>0.89178264200714641</v>
      </c>
      <c r="P93" s="2"/>
      <c r="Q93" s="2"/>
      <c r="R93" s="2">
        <f>((D92-D32)/D32)</f>
        <v>0.87701857772887715</v>
      </c>
      <c r="S93" s="2">
        <f t="shared" si="8"/>
        <v>0.13421063252405641</v>
      </c>
    </row>
    <row r="94" spans="3:19" x14ac:dyDescent="0.25">
      <c r="C94" s="1">
        <v>42979</v>
      </c>
      <c r="D94">
        <v>38.593849182128899</v>
      </c>
      <c r="E94">
        <v>46.867000579833899</v>
      </c>
      <c r="F94">
        <v>68.5467529296875</v>
      </c>
      <c r="G94" s="2">
        <f t="shared" si="6"/>
        <v>9.7595879860065071E-2</v>
      </c>
      <c r="H94" s="5"/>
      <c r="I94">
        <f t="shared" si="7"/>
        <v>24.673700332641602</v>
      </c>
      <c r="J94">
        <f>K94/D82</f>
        <v>0.56416948661210342</v>
      </c>
      <c r="K94" s="10">
        <f>D94-I94</f>
        <v>13.920148849487298</v>
      </c>
      <c r="L94" s="15">
        <f>(D94-D82)/D82</f>
        <v>0.56416948661210342</v>
      </c>
      <c r="M94" s="15">
        <f t="shared" si="9"/>
        <v>0.27928762255006384</v>
      </c>
      <c r="N94" s="14">
        <f t="shared" si="10"/>
        <v>0.24893792853121785</v>
      </c>
      <c r="O94" s="12">
        <f t="shared" si="11"/>
        <v>1.121916713125698</v>
      </c>
      <c r="P94" s="2"/>
      <c r="Q94" s="2"/>
      <c r="R94" s="2">
        <f>((D93-D33)/D33)</f>
        <v>0.91647420596967555</v>
      </c>
      <c r="S94" s="2">
        <f t="shared" si="8"/>
        <v>0.13893934405563724</v>
      </c>
    </row>
    <row r="95" spans="3:19" x14ac:dyDescent="0.25">
      <c r="C95" s="1">
        <v>43009</v>
      </c>
      <c r="D95">
        <v>36.184814453125</v>
      </c>
      <c r="E95">
        <v>47.663501739501903</v>
      </c>
      <c r="F95">
        <v>69.167915344238196</v>
      </c>
      <c r="G95" s="2">
        <f t="shared" si="6"/>
        <v>-6.2420172645526538E-2</v>
      </c>
      <c r="H95" s="5"/>
      <c r="I95">
        <f t="shared" si="7"/>
        <v>26.012231826782202</v>
      </c>
      <c r="J95">
        <f>K95/D83</f>
        <v>0.39106919752533897</v>
      </c>
      <c r="K95" s="10">
        <f>D95-I95</f>
        <v>10.172582626342798</v>
      </c>
      <c r="L95" s="15">
        <f>(D95-D83)/D83</f>
        <v>0.39106919752533897</v>
      </c>
      <c r="M95" s="15">
        <f t="shared" si="9"/>
        <v>0.32530225302624061</v>
      </c>
      <c r="N95" s="14">
        <f t="shared" si="10"/>
        <v>0.24605517004965893</v>
      </c>
      <c r="O95" s="12">
        <f t="shared" si="11"/>
        <v>1.3220703834858987</v>
      </c>
      <c r="P95" s="2"/>
      <c r="Q95" s="2"/>
      <c r="R95" s="2">
        <f>((D94-D34)/D34)</f>
        <v>0.88301169946286517</v>
      </c>
      <c r="S95" s="2">
        <f t="shared" si="8"/>
        <v>0.1349339921792243</v>
      </c>
    </row>
    <row r="96" spans="3:19" x14ac:dyDescent="0.25">
      <c r="C96" s="1">
        <v>43040</v>
      </c>
      <c r="D96">
        <v>39.261962890625</v>
      </c>
      <c r="E96">
        <v>51.275001525878899</v>
      </c>
      <c r="F96">
        <v>77.112800598144503</v>
      </c>
      <c r="G96" s="2">
        <f t="shared" si="6"/>
        <v>8.5039773839001978E-2</v>
      </c>
      <c r="H96" s="5"/>
      <c r="I96">
        <f t="shared" si="7"/>
        <v>25.774114608764599</v>
      </c>
      <c r="J96">
        <f>K96/D84</f>
        <v>0.52330985900380067</v>
      </c>
      <c r="K96" s="10">
        <f>D96-I96</f>
        <v>13.487848281860401</v>
      </c>
      <c r="L96" s="15">
        <f>(D96-D84)/D84</f>
        <v>0.52330985900380067</v>
      </c>
      <c r="M96" s="15">
        <f t="shared" si="9"/>
        <v>0.35382598939927007</v>
      </c>
      <c r="N96" s="14">
        <f t="shared" si="10"/>
        <v>0.23042934585738739</v>
      </c>
      <c r="O96" s="12">
        <f t="shared" si="11"/>
        <v>1.5355075026696157</v>
      </c>
      <c r="P96" s="2"/>
      <c r="Q96" s="2"/>
      <c r="R96" s="2">
        <f>((D95-D35)/D35)</f>
        <v>0.80718858771191737</v>
      </c>
      <c r="S96" s="2">
        <f t="shared" si="8"/>
        <v>0.12564305213300986</v>
      </c>
    </row>
    <row r="97" spans="3:19" x14ac:dyDescent="0.25">
      <c r="C97" s="1">
        <v>43070</v>
      </c>
      <c r="D97">
        <v>40.385295867919901</v>
      </c>
      <c r="E97">
        <v>50.508499145507798</v>
      </c>
      <c r="F97">
        <v>78.506317138671804</v>
      </c>
      <c r="G97" s="2">
        <f t="shared" si="6"/>
        <v>2.8611228135084679E-2</v>
      </c>
      <c r="H97" s="5"/>
      <c r="I97">
        <f t="shared" si="7"/>
        <v>25.4417114257812</v>
      </c>
      <c r="J97">
        <f>K97/D85</f>
        <v>0.58736553496930677</v>
      </c>
      <c r="K97" s="10">
        <f>D97-I97</f>
        <v>14.9435844421387</v>
      </c>
      <c r="L97" s="15">
        <f>(D97-D85)/D85</f>
        <v>0.58736553496930677</v>
      </c>
      <c r="M97" s="15">
        <f t="shared" si="9"/>
        <v>0.40245950662740726</v>
      </c>
      <c r="N97" s="14">
        <f t="shared" si="10"/>
        <v>0.19374835475791141</v>
      </c>
      <c r="O97" s="12">
        <f t="shared" si="11"/>
        <v>2.0772279957178497</v>
      </c>
      <c r="P97" s="2"/>
      <c r="Q97" s="2"/>
      <c r="R97" s="2">
        <f>((D96-D36)/D36)</f>
        <v>1.1674634553501313</v>
      </c>
      <c r="S97" s="2">
        <f t="shared" si="8"/>
        <v>0.16732115654032742</v>
      </c>
    </row>
    <row r="98" spans="3:19" x14ac:dyDescent="0.25">
      <c r="C98" s="1">
        <v>43101</v>
      </c>
      <c r="D98">
        <v>40.670974731445298</v>
      </c>
      <c r="E98">
        <v>53.25</v>
      </c>
      <c r="F98">
        <v>80.080909729003906</v>
      </c>
      <c r="G98" s="2">
        <f t="shared" si="6"/>
        <v>7.0738336165645632E-3</v>
      </c>
      <c r="H98" s="5"/>
      <c r="I98">
        <f t="shared" si="7"/>
        <v>26.989263534545898</v>
      </c>
      <c r="J98">
        <f>K98/D86</f>
        <v>0.50693162410256176</v>
      </c>
      <c r="K98" s="10">
        <f>D98-I98</f>
        <v>13.6817111968994</v>
      </c>
      <c r="L98" s="15">
        <f>(D98-D86)/D86</f>
        <v>0.50693162410256176</v>
      </c>
      <c r="M98" s="15">
        <f t="shared" si="9"/>
        <v>0.45525153768991916</v>
      </c>
      <c r="N98" s="14">
        <f t="shared" si="10"/>
        <v>0.13896646321137671</v>
      </c>
      <c r="O98" s="12">
        <f t="shared" si="11"/>
        <v>3.2759813207410553</v>
      </c>
      <c r="P98" s="2"/>
      <c r="Q98" s="2"/>
      <c r="R98" s="2">
        <f>((D97-D37)/D37)</f>
        <v>1.2585265445743703</v>
      </c>
      <c r="S98" s="2">
        <f t="shared" si="8"/>
        <v>0.17696904244476919</v>
      </c>
    </row>
    <row r="99" spans="3:19" x14ac:dyDescent="0.25">
      <c r="C99" s="1">
        <v>43132</v>
      </c>
      <c r="D99">
        <v>39.61323928833</v>
      </c>
      <c r="E99">
        <v>58.384998321533203</v>
      </c>
      <c r="F99">
        <v>87.823493957519503</v>
      </c>
      <c r="G99" s="2">
        <f t="shared" si="6"/>
        <v>-2.6007132853334253E-2</v>
      </c>
      <c r="H99" s="5"/>
      <c r="I99">
        <f t="shared" si="7"/>
        <v>29.9170722961425</v>
      </c>
      <c r="J99">
        <f>K99/D87</f>
        <v>0.32410146608622936</v>
      </c>
      <c r="K99" s="10">
        <f>D99-I99</f>
        <v>9.6961669921875</v>
      </c>
      <c r="L99" s="15">
        <f>(D99-D87)/D87</f>
        <v>0.32410146608622936</v>
      </c>
      <c r="M99" s="15">
        <f t="shared" si="9"/>
        <v>0.48690871082314197</v>
      </c>
      <c r="N99" s="14">
        <f t="shared" si="10"/>
        <v>9.3105021944449154E-2</v>
      </c>
      <c r="O99" s="12">
        <f t="shared" si="11"/>
        <v>5.2296718335306842</v>
      </c>
      <c r="P99" s="2"/>
      <c r="Q99" s="2"/>
      <c r="R99" s="2">
        <f>((D98-D38)/D38)</f>
        <v>1.428447796063866</v>
      </c>
      <c r="S99" s="2">
        <f t="shared" si="8"/>
        <v>0.19416889401445236</v>
      </c>
    </row>
    <row r="100" spans="3:19" x14ac:dyDescent="0.25">
      <c r="C100" s="1">
        <v>43160</v>
      </c>
      <c r="D100">
        <v>41.486358642578097</v>
      </c>
      <c r="E100">
        <v>53.476001739501903</v>
      </c>
      <c r="F100">
        <v>86.9161376953125</v>
      </c>
      <c r="G100" s="2">
        <f t="shared" si="6"/>
        <v>4.7285185152730357E-2</v>
      </c>
      <c r="H100" s="5"/>
      <c r="I100">
        <f t="shared" si="7"/>
        <v>32.623222351074197</v>
      </c>
      <c r="J100">
        <f>K100/D88</f>
        <v>0.27168181598137131</v>
      </c>
      <c r="K100" s="10">
        <f>D100-I100</f>
        <v>8.8631362915038991</v>
      </c>
      <c r="L100" s="15">
        <f>(D100-D88)/D88</f>
        <v>0.27168181598137131</v>
      </c>
      <c r="M100" s="15">
        <f t="shared" si="9"/>
        <v>0.48351117806946781</v>
      </c>
      <c r="N100" s="14">
        <f t="shared" si="10"/>
        <v>9.8547950140583554E-2</v>
      </c>
      <c r="O100" s="12">
        <f t="shared" si="11"/>
        <v>4.9063544942306265</v>
      </c>
      <c r="P100" s="2"/>
      <c r="Q100" s="2"/>
      <c r="R100" s="2">
        <f>((D99-D39)/D39)</f>
        <v>1.8627829529383608</v>
      </c>
      <c r="S100" s="2">
        <f t="shared" si="8"/>
        <v>0.23412083543638973</v>
      </c>
    </row>
    <row r="101" spans="3:19" x14ac:dyDescent="0.25">
      <c r="C101" s="1">
        <v>43191</v>
      </c>
      <c r="D101">
        <v>39.513980865478501</v>
      </c>
      <c r="E101">
        <v>50.323501586913999</v>
      </c>
      <c r="F101">
        <v>82.862854003906193</v>
      </c>
      <c r="G101" s="2">
        <f t="shared" si="6"/>
        <v>-4.7542803023336765E-2</v>
      </c>
      <c r="H101" s="5"/>
      <c r="I101">
        <f t="shared" si="7"/>
        <v>33.535713195800703</v>
      </c>
      <c r="J101">
        <f>K101/D89</f>
        <v>0.17826570840385136</v>
      </c>
      <c r="K101" s="10">
        <f>D101-I101</f>
        <v>5.9782676696777983</v>
      </c>
      <c r="L101" s="15">
        <f>(D101-D89)/D89</f>
        <v>0.17826570840385136</v>
      </c>
      <c r="M101" s="15">
        <f t="shared" si="9"/>
        <v>0.4711574587135075</v>
      </c>
      <c r="N101" s="14">
        <f t="shared" si="10"/>
        <v>0.11513864031904911</v>
      </c>
      <c r="O101" s="12">
        <f t="shared" si="11"/>
        <v>4.0920880896971727</v>
      </c>
      <c r="P101" s="2"/>
      <c r="Q101" s="2"/>
      <c r="R101" s="2">
        <f>((D100-D40)/D40)</f>
        <v>2.1410798418687049</v>
      </c>
      <c r="S101" s="2">
        <f t="shared" si="8"/>
        <v>0.25723306725356743</v>
      </c>
    </row>
    <row r="102" spans="3:19" x14ac:dyDescent="0.25">
      <c r="C102" s="1">
        <v>43221</v>
      </c>
      <c r="D102">
        <v>40.087677001953097</v>
      </c>
      <c r="E102">
        <v>51.865501403808501</v>
      </c>
      <c r="F102">
        <v>88.928741455078097</v>
      </c>
      <c r="G102" s="2">
        <f t="shared" si="6"/>
        <v>1.4518813946579763E-2</v>
      </c>
      <c r="H102" s="5"/>
      <c r="I102">
        <f t="shared" si="7"/>
        <v>34.207820892333899</v>
      </c>
      <c r="J102">
        <f>K102/D90</f>
        <v>0.17188631009632346</v>
      </c>
      <c r="K102" s="10">
        <f>D102-I102</f>
        <v>5.8798561096191975</v>
      </c>
      <c r="L102" s="15">
        <f>(D102-D90)/D90</f>
        <v>0.17188631009632346</v>
      </c>
      <c r="M102" s="15">
        <f t="shared" si="9"/>
        <v>0.45817112468317039</v>
      </c>
      <c r="N102" s="14">
        <f t="shared" si="10"/>
        <v>0.13843394682871649</v>
      </c>
      <c r="O102" s="12">
        <f t="shared" si="11"/>
        <v>3.3096732064575378</v>
      </c>
      <c r="P102" s="2"/>
      <c r="Q102" s="2"/>
      <c r="R102" s="2">
        <f>((D101-D41)/D41)</f>
        <v>2.0026248157121582</v>
      </c>
      <c r="S102" s="2">
        <f t="shared" si="8"/>
        <v>0.24594885097479713</v>
      </c>
    </row>
    <row r="103" spans="3:19" x14ac:dyDescent="0.25">
      <c r="C103" s="1">
        <v>43252</v>
      </c>
      <c r="D103">
        <v>45.2731323242187</v>
      </c>
      <c r="E103">
        <v>55.974998474121001</v>
      </c>
      <c r="F103">
        <v>94.757621765136705</v>
      </c>
      <c r="G103" s="2">
        <f t="shared" si="6"/>
        <v>0.12935285130173457</v>
      </c>
      <c r="H103" s="5"/>
      <c r="I103">
        <f t="shared" si="7"/>
        <v>35.895641326904297</v>
      </c>
      <c r="J103">
        <f>K103/D91</f>
        <v>0.26124316631963446</v>
      </c>
      <c r="K103" s="10">
        <f>D103-I103</f>
        <v>9.3774909973144034</v>
      </c>
      <c r="L103" s="15">
        <f>(D103-D91)/D91</f>
        <v>0.26124316631963446</v>
      </c>
      <c r="M103" s="15">
        <f t="shared" si="9"/>
        <v>0.42262425487337613</v>
      </c>
      <c r="N103" s="14">
        <f t="shared" si="10"/>
        <v>0.15312554506110698</v>
      </c>
      <c r="O103" s="12">
        <f t="shared" si="11"/>
        <v>2.7599853094708773</v>
      </c>
      <c r="P103" s="2"/>
      <c r="Q103" s="2"/>
      <c r="R103" s="2">
        <f>((D102-D42)/D42)</f>
        <v>1.9742408729633865</v>
      </c>
      <c r="S103" s="2">
        <f t="shared" si="8"/>
        <v>0.24358429135997195</v>
      </c>
    </row>
    <row r="104" spans="3:19" x14ac:dyDescent="0.25">
      <c r="C104" s="1">
        <v>43282</v>
      </c>
      <c r="D104">
        <v>44.544921875</v>
      </c>
      <c r="E104">
        <v>56.373001098632798</v>
      </c>
      <c r="F104">
        <v>94.024345397949205</v>
      </c>
      <c r="G104" s="2">
        <f t="shared" si="6"/>
        <v>-1.6084825852200793E-2</v>
      </c>
      <c r="H104" s="5"/>
      <c r="I104">
        <f t="shared" si="7"/>
        <v>33.627262115478501</v>
      </c>
      <c r="J104">
        <f>K104/D92</f>
        <v>0.32466692417686127</v>
      </c>
      <c r="K104" s="10">
        <f>D104-I104</f>
        <v>10.917659759521499</v>
      </c>
      <c r="L104" s="15">
        <f>(D104-D92)/D92</f>
        <v>0.32466692417686127</v>
      </c>
      <c r="M104" s="15">
        <f t="shared" si="9"/>
        <v>0.39559855191607407</v>
      </c>
      <c r="N104" s="14">
        <f t="shared" si="10"/>
        <v>0.15034978307349356</v>
      </c>
      <c r="O104" s="12">
        <f t="shared" si="11"/>
        <v>2.6311880458297616</v>
      </c>
      <c r="P104" s="2"/>
      <c r="Q104" s="2"/>
      <c r="R104" s="2">
        <f>((D103-D43)/D43)</f>
        <v>2.2522582976660872</v>
      </c>
      <c r="S104" s="2">
        <f t="shared" si="8"/>
        <v>0.26600962093976421</v>
      </c>
    </row>
    <row r="105" spans="3:19" x14ac:dyDescent="0.25">
      <c r="C105" s="1">
        <v>43313</v>
      </c>
      <c r="D105">
        <v>47.9527778625488</v>
      </c>
      <c r="E105">
        <v>61.000499725341797</v>
      </c>
      <c r="F105">
        <v>99.919082641601506</v>
      </c>
      <c r="G105" s="2">
        <f t="shared" si="6"/>
        <v>7.6503804341868084E-2</v>
      </c>
      <c r="H105" s="5"/>
      <c r="I105">
        <f t="shared" si="7"/>
        <v>35.162166595458899</v>
      </c>
      <c r="J105">
        <f>K105/D93</f>
        <v>0.36376061277014066</v>
      </c>
      <c r="K105" s="10">
        <f>D105-I105</f>
        <v>12.790611267089901</v>
      </c>
      <c r="L105" s="15">
        <f>(D105-D93)/D93</f>
        <v>0.36376061277014066</v>
      </c>
      <c r="M105" s="15">
        <f t="shared" si="9"/>
        <v>0.37889042681705748</v>
      </c>
      <c r="N105" s="14">
        <f t="shared" si="10"/>
        <v>0.1457113188627546</v>
      </c>
      <c r="O105" s="12">
        <f t="shared" si="11"/>
        <v>2.6002813630005925</v>
      </c>
      <c r="P105" s="2"/>
      <c r="Q105" s="2"/>
      <c r="R105" s="2">
        <f>((D104-D44)/D44)</f>
        <v>2.5244619824688366</v>
      </c>
      <c r="S105" s="2">
        <f t="shared" si="8"/>
        <v>0.28652599575251436</v>
      </c>
    </row>
    <row r="106" spans="3:19" x14ac:dyDescent="0.25">
      <c r="C106" s="1">
        <v>43344</v>
      </c>
      <c r="D106">
        <v>54.535484313964801</v>
      </c>
      <c r="E106">
        <v>59.849998474121001</v>
      </c>
      <c r="F106">
        <v>105.42823028564401</v>
      </c>
      <c r="G106" s="2">
        <f t="shared" si="6"/>
        <v>0.13727476790363602</v>
      </c>
      <c r="H106" s="5"/>
      <c r="I106">
        <f t="shared" si="7"/>
        <v>38.593849182128899</v>
      </c>
      <c r="J106">
        <f>K106/D94</f>
        <v>0.41306154917602173</v>
      </c>
      <c r="K106" s="10">
        <f>D106-I106</f>
        <v>15.941635131835902</v>
      </c>
      <c r="L106" s="15">
        <f>(D106-D94)/D94</f>
        <v>0.41306154917602173</v>
      </c>
      <c r="M106" s="15">
        <f t="shared" si="9"/>
        <v>0.37237097550396031</v>
      </c>
      <c r="N106" s="14">
        <f t="shared" si="10"/>
        <v>0.14437529399298188</v>
      </c>
      <c r="O106" s="12">
        <f t="shared" si="11"/>
        <v>2.5791876518849643</v>
      </c>
      <c r="P106" s="2"/>
      <c r="Q106" s="2"/>
      <c r="R106" s="2">
        <f>((D105-D45)/D45)</f>
        <v>2.3997986982595712</v>
      </c>
      <c r="S106" s="2">
        <f t="shared" si="8"/>
        <v>0.27729331926386092</v>
      </c>
    </row>
    <row r="107" spans="3:19" x14ac:dyDescent="0.25">
      <c r="C107" s="1">
        <v>43374</v>
      </c>
      <c r="D107">
        <v>54.2727851867675</v>
      </c>
      <c r="E107">
        <v>59.765499114990199</v>
      </c>
      <c r="F107">
        <v>109.10890197753901</v>
      </c>
      <c r="G107" s="2">
        <f t="shared" si="6"/>
        <v>-4.8170311587391965E-3</v>
      </c>
      <c r="H107" s="5"/>
      <c r="I107">
        <f t="shared" si="7"/>
        <v>36.184814453125</v>
      </c>
      <c r="J107">
        <f>K107/D95</f>
        <v>0.49987739351473676</v>
      </c>
      <c r="K107" s="10">
        <f>D107-I107</f>
        <v>18.0879707336425</v>
      </c>
      <c r="L107" s="15">
        <f>(D107-D95)/D95</f>
        <v>0.49987739351473676</v>
      </c>
      <c r="M107" s="15">
        <f t="shared" si="9"/>
        <v>0.35977864738428678</v>
      </c>
      <c r="N107" s="14">
        <f t="shared" si="10"/>
        <v>0.13220257660256873</v>
      </c>
      <c r="O107" s="12">
        <f t="shared" si="11"/>
        <v>2.7214193295631741</v>
      </c>
      <c r="P107" s="2"/>
      <c r="Q107" s="2"/>
      <c r="R107" s="2">
        <f>((D106-D46)/D46)</f>
        <v>2.5903502563899119</v>
      </c>
      <c r="S107" s="2">
        <f t="shared" si="8"/>
        <v>0.29130063218002489</v>
      </c>
    </row>
    <row r="108" spans="3:19" x14ac:dyDescent="0.25">
      <c r="C108" s="1">
        <v>43405</v>
      </c>
      <c r="D108">
        <v>53.0691719055175</v>
      </c>
      <c r="E108">
        <v>53.5</v>
      </c>
      <c r="F108">
        <v>99.963813781738196</v>
      </c>
      <c r="G108" s="2">
        <f t="shared" si="6"/>
        <v>-2.2177105470228539E-2</v>
      </c>
      <c r="H108" s="5"/>
      <c r="I108">
        <f t="shared" si="7"/>
        <v>39.261962890625</v>
      </c>
      <c r="J108">
        <f>K108/D96</f>
        <v>0.3516688417580211</v>
      </c>
      <c r="K108" s="10">
        <f>D108-I108</f>
        <v>13.8072090148925</v>
      </c>
      <c r="L108" s="15">
        <f>(D108-D96)/D96</f>
        <v>0.3516688417580211</v>
      </c>
      <c r="M108" s="15">
        <f t="shared" si="9"/>
        <v>0.36884599705006998</v>
      </c>
      <c r="N108" s="14">
        <f t="shared" si="10"/>
        <v>0.13814178883359257</v>
      </c>
      <c r="O108" s="12">
        <f t="shared" si="11"/>
        <v>2.6700537191854865</v>
      </c>
      <c r="P108" s="2"/>
      <c r="Q108" s="2"/>
      <c r="R108" s="2">
        <f>((D107-D47)/D47)</f>
        <v>2.5775945527706798</v>
      </c>
      <c r="S108" s="2">
        <f t="shared" si="8"/>
        <v>0.29038178556476391</v>
      </c>
    </row>
    <row r="109" spans="3:19" x14ac:dyDescent="0.25">
      <c r="C109" s="1">
        <v>43435</v>
      </c>
      <c r="D109">
        <v>44.291549682617102</v>
      </c>
      <c r="E109">
        <v>55.321498870849602</v>
      </c>
      <c r="F109">
        <v>106.24388885498</v>
      </c>
      <c r="G109" s="2">
        <f t="shared" si="6"/>
        <v>-0.16539964555180492</v>
      </c>
      <c r="H109" s="5"/>
      <c r="I109">
        <f t="shared" si="7"/>
        <v>40.385295867919901</v>
      </c>
      <c r="J109">
        <f>K109/D97</f>
        <v>9.6724655118848299E-2</v>
      </c>
      <c r="K109" s="10">
        <f>D109-I109</f>
        <v>3.9062538146972017</v>
      </c>
      <c r="L109" s="15">
        <f>(D109-D97)/D97</f>
        <v>9.6724655118848299E-2</v>
      </c>
      <c r="M109" s="15">
        <f t="shared" si="9"/>
        <v>0.35454257894625502</v>
      </c>
      <c r="N109" s="14">
        <f t="shared" si="10"/>
        <v>0.12929726455112134</v>
      </c>
      <c r="O109" s="12">
        <f t="shared" si="11"/>
        <v>2.742073315913629</v>
      </c>
      <c r="P109" s="2"/>
      <c r="Q109" s="2"/>
      <c r="R109" s="2">
        <f>((D108-D48)/D48)</f>
        <v>2.2825193336741245</v>
      </c>
      <c r="S109" s="2">
        <f t="shared" si="8"/>
        <v>0.26835684943387417</v>
      </c>
    </row>
    <row r="110" spans="3:19" x14ac:dyDescent="0.25">
      <c r="C110" s="1">
        <v>43466</v>
      </c>
      <c r="D110">
        <v>37.845054626464801</v>
      </c>
      <c r="E110">
        <v>52.2924995422363</v>
      </c>
      <c r="F110">
        <v>95.846023559570298</v>
      </c>
      <c r="G110" s="2">
        <f t="shared" si="6"/>
        <v>-0.14554683912273061</v>
      </c>
      <c r="H110" s="5"/>
      <c r="I110">
        <f t="shared" si="7"/>
        <v>40.670974731445298</v>
      </c>
      <c r="J110">
        <f>K110/D98</f>
        <v>-6.9482477949946941E-2</v>
      </c>
      <c r="K110" s="10">
        <f>D110-I110</f>
        <v>-2.8259201049804972</v>
      </c>
      <c r="L110" s="15">
        <f>(D110-D98)/D98</f>
        <v>-6.9482477949946941E-2</v>
      </c>
      <c r="M110" s="15">
        <f t="shared" si="9"/>
        <v>0.31365583895871679</v>
      </c>
      <c r="N110" s="14">
        <f t="shared" si="10"/>
        <v>0.12652648150345622</v>
      </c>
      <c r="O110" s="12">
        <f t="shared" si="11"/>
        <v>2.4789738498351346</v>
      </c>
      <c r="P110" s="2"/>
      <c r="Q110" s="2"/>
      <c r="R110" s="2">
        <f>((D109-D49)/D49)</f>
        <v>1.5695262291308913</v>
      </c>
      <c r="S110" s="2">
        <f t="shared" si="8"/>
        <v>0.20773210442005863</v>
      </c>
    </row>
    <row r="111" spans="3:19" x14ac:dyDescent="0.25">
      <c r="C111" s="1">
        <v>43497</v>
      </c>
      <c r="D111">
        <v>39.906009674072202</v>
      </c>
      <c r="E111">
        <v>55.537498474121001</v>
      </c>
      <c r="F111">
        <v>97.41943359375</v>
      </c>
      <c r="G111" s="2">
        <f t="shared" si="6"/>
        <v>5.4457710999475953E-2</v>
      </c>
      <c r="H111" s="5"/>
      <c r="I111">
        <f t="shared" si="7"/>
        <v>39.61323928833</v>
      </c>
      <c r="J111">
        <f>K111/D99</f>
        <v>7.3907206530431716E-3</v>
      </c>
      <c r="K111" s="10">
        <f>D111-I111</f>
        <v>0.29277038574220171</v>
      </c>
      <c r="L111" s="15">
        <f>(D111-D99)/D99</f>
        <v>7.3907206530431716E-3</v>
      </c>
      <c r="M111" s="15">
        <f t="shared" si="9"/>
        <v>0.26562133045434105</v>
      </c>
      <c r="N111" s="14">
        <f t="shared" si="10"/>
        <v>0.15310428068703524</v>
      </c>
      <c r="O111" s="12">
        <f t="shared" si="11"/>
        <v>1.7349046627723301</v>
      </c>
      <c r="P111" s="2"/>
      <c r="Q111" s="2"/>
      <c r="R111" s="2">
        <f>((D110-D50)/D50)</f>
        <v>1.1879983842846435</v>
      </c>
      <c r="S111" s="2">
        <f t="shared" si="8"/>
        <v>0.16952470265157293</v>
      </c>
    </row>
    <row r="112" spans="3:19" x14ac:dyDescent="0.25">
      <c r="C112" s="1">
        <v>43525</v>
      </c>
      <c r="D112">
        <v>42.110862731933501</v>
      </c>
      <c r="E112">
        <v>57.0494995117187</v>
      </c>
      <c r="F112">
        <v>107.116439819335</v>
      </c>
      <c r="G112" s="2">
        <f t="shared" si="6"/>
        <v>5.5251153294182669E-2</v>
      </c>
      <c r="H112" s="5"/>
      <c r="I112">
        <f t="shared" si="7"/>
        <v>41.486358642578097</v>
      </c>
      <c r="J112">
        <f>K112/D100</f>
        <v>1.5053239421077233E-2</v>
      </c>
      <c r="K112" s="10">
        <f>D112-I112</f>
        <v>0.6245040893554048</v>
      </c>
      <c r="L112" s="15">
        <f>(D112-D100)/D100</f>
        <v>1.5053239421077233E-2</v>
      </c>
      <c r="M112" s="15">
        <f t="shared" si="9"/>
        <v>0.23922876833490889</v>
      </c>
      <c r="N112" s="14">
        <f t="shared" si="10"/>
        <v>0.16861856954885665</v>
      </c>
      <c r="O112" s="12">
        <f t="shared" si="11"/>
        <v>1.4187569552687562</v>
      </c>
      <c r="P112" s="2"/>
      <c r="Q112" s="2"/>
      <c r="R112" s="2">
        <f>((D111-D51)/D51)</f>
        <v>1.5445235698637414</v>
      </c>
      <c r="S112" s="2">
        <f t="shared" si="8"/>
        <v>0.20537254605782862</v>
      </c>
    </row>
    <row r="113" spans="3:19" x14ac:dyDescent="0.25">
      <c r="C113" s="1">
        <v>43556</v>
      </c>
      <c r="D113">
        <v>46.026626586913999</v>
      </c>
      <c r="E113">
        <v>59.721500396728501</v>
      </c>
      <c r="F113">
        <v>113.294227600097</v>
      </c>
      <c r="G113" s="2">
        <f t="shared" si="6"/>
        <v>9.2987025222142874E-2</v>
      </c>
      <c r="H113" s="5"/>
      <c r="I113">
        <f t="shared" si="7"/>
        <v>39.513980865478501</v>
      </c>
      <c r="J113">
        <f>K113/D101</f>
        <v>0.16481876993379041</v>
      </c>
      <c r="K113" s="10">
        <f>D113-I113</f>
        <v>6.5126457214354971</v>
      </c>
      <c r="L113" s="15">
        <f>(D113-D101)/D101</f>
        <v>0.16481876993379041</v>
      </c>
      <c r="M113" s="15">
        <f t="shared" si="9"/>
        <v>0.21784305362155101</v>
      </c>
      <c r="N113" s="14">
        <f t="shared" si="10"/>
        <v>0.18001710118268002</v>
      </c>
      <c r="O113" s="12">
        <f t="shared" si="11"/>
        <v>1.2101242170347222</v>
      </c>
      <c r="P113" s="2"/>
      <c r="Q113" s="2"/>
      <c r="R113" s="2">
        <f>((D112-D52)/D52)</f>
        <v>1.5364762746820897</v>
      </c>
      <c r="S113" s="2">
        <f t="shared" si="8"/>
        <v>0.20460915891659437</v>
      </c>
    </row>
    <row r="114" spans="3:19" x14ac:dyDescent="0.25">
      <c r="C114" s="1">
        <v>43586</v>
      </c>
      <c r="D114">
        <v>50.666843414306598</v>
      </c>
      <c r="E114">
        <v>58.403999328613203</v>
      </c>
      <c r="F114">
        <v>121.727989196777</v>
      </c>
      <c r="G114" s="2">
        <f t="shared" si="6"/>
        <v>0.1008159226840204</v>
      </c>
      <c r="H114" s="5"/>
      <c r="I114">
        <f t="shared" si="7"/>
        <v>40.087677001953097</v>
      </c>
      <c r="J114">
        <f>K114/D102</f>
        <v>0.26390070973277097</v>
      </c>
      <c r="K114" s="10">
        <f>D114-I114</f>
        <v>10.579166412353501</v>
      </c>
      <c r="L114" s="15">
        <f>(D114-D102)/D102</f>
        <v>0.26390070973277097</v>
      </c>
      <c r="M114" s="15">
        <f t="shared" si="9"/>
        <v>0.21672247541571257</v>
      </c>
      <c r="N114" s="14">
        <f t="shared" si="10"/>
        <v>0.18032744558928004</v>
      </c>
      <c r="O114" s="12">
        <f t="shared" si="11"/>
        <v>1.2018274573096714</v>
      </c>
      <c r="P114" s="2"/>
      <c r="Q114" s="2"/>
      <c r="R114" s="2">
        <f>((D113-D53)/D53)</f>
        <v>1.7012426325420382</v>
      </c>
      <c r="S114" s="2">
        <f t="shared" si="8"/>
        <v>0.21986766345285269</v>
      </c>
    </row>
    <row r="115" spans="3:19" x14ac:dyDescent="0.25">
      <c r="C115" s="1">
        <v>43617</v>
      </c>
      <c r="D115">
        <v>41.869544982910099</v>
      </c>
      <c r="E115">
        <v>51.811500549316399</v>
      </c>
      <c r="F115">
        <v>114.497032165527</v>
      </c>
      <c r="G115" s="2">
        <f t="shared" si="6"/>
        <v>-0.1736302843944772</v>
      </c>
      <c r="H115" s="5"/>
      <c r="I115">
        <f t="shared" si="7"/>
        <v>45.2731323242187</v>
      </c>
      <c r="J115">
        <f>K115/D103</f>
        <v>-7.5178967448820938E-2</v>
      </c>
      <c r="K115" s="10">
        <f>D115-I115</f>
        <v>-3.4035873413086009</v>
      </c>
      <c r="L115" s="15">
        <f>(D115-D103)/D103</f>
        <v>-7.5178967448820938E-2</v>
      </c>
      <c r="M115" s="15">
        <f t="shared" si="9"/>
        <v>0.22439034205208319</v>
      </c>
      <c r="N115" s="14">
        <f t="shared" si="10"/>
        <v>0.18020387794434695</v>
      </c>
      <c r="O115" s="12">
        <f t="shared" si="11"/>
        <v>1.245202626113199</v>
      </c>
      <c r="P115" s="2"/>
      <c r="Q115" s="2"/>
      <c r="R115" s="2">
        <f>((D114-D54)/D54)</f>
        <v>1.7230581796505879</v>
      </c>
      <c r="S115" s="2">
        <f t="shared" si="8"/>
        <v>0.22183168738036674</v>
      </c>
    </row>
    <row r="116" spans="3:19" x14ac:dyDescent="0.25">
      <c r="C116" s="1">
        <v>43647</v>
      </c>
      <c r="D116">
        <v>48.694793701171797</v>
      </c>
      <c r="E116">
        <v>54.897499084472599</v>
      </c>
      <c r="F116">
        <v>129.63078308105401</v>
      </c>
      <c r="G116" s="2">
        <f t="shared" si="6"/>
        <v>0.16301224962075803</v>
      </c>
      <c r="H116" s="5"/>
      <c r="I116">
        <f t="shared" si="7"/>
        <v>44.544921875</v>
      </c>
      <c r="J116">
        <f>K116/D104</f>
        <v>9.3161501951153594E-2</v>
      </c>
      <c r="K116" s="10">
        <f>D116-I116</f>
        <v>4.1498718261717968</v>
      </c>
      <c r="L116" s="15">
        <f>(D116-D104)/D104</f>
        <v>9.3161501951153594E-2</v>
      </c>
      <c r="M116" s="15">
        <f t="shared" si="9"/>
        <v>0.1963551642380453</v>
      </c>
      <c r="N116" s="14">
        <f t="shared" si="10"/>
        <v>0.19912531460582775</v>
      </c>
      <c r="O116" s="12">
        <f t="shared" si="11"/>
        <v>0.98608840682428545</v>
      </c>
      <c r="P116" s="2"/>
      <c r="Q116" s="2"/>
      <c r="R116" s="2">
        <f>((D115-D55)/D55)</f>
        <v>1.1054429686384242</v>
      </c>
      <c r="S116" s="2">
        <f t="shared" si="8"/>
        <v>0.16056293509731301</v>
      </c>
    </row>
    <row r="117" spans="3:19" x14ac:dyDescent="0.25">
      <c r="C117" s="6">
        <v>43678</v>
      </c>
      <c r="D117" s="7">
        <v>50.357002258300703</v>
      </c>
      <c r="E117" s="7">
        <v>60.4505004882812</v>
      </c>
      <c r="F117" s="7">
        <v>131.90470886230401</v>
      </c>
      <c r="G117" s="8">
        <f t="shared" si="6"/>
        <v>3.4135241794625501E-2</v>
      </c>
      <c r="H117" s="9"/>
      <c r="I117">
        <f t="shared" si="7"/>
        <v>47.9527778625488</v>
      </c>
      <c r="J117">
        <f>K117/D105</f>
        <v>5.0137333078874802E-2</v>
      </c>
      <c r="K117" s="10">
        <f>D117-I117</f>
        <v>2.4042243957519034</v>
      </c>
      <c r="L117" s="15">
        <f>(D117-D105)/D105</f>
        <v>5.0137333078874802E-2</v>
      </c>
      <c r="M117" s="15">
        <f t="shared" si="9"/>
        <v>0.17706304571923637</v>
      </c>
      <c r="N117" s="14">
        <f t="shared" si="10"/>
        <v>0.19676441710833886</v>
      </c>
      <c r="O117" s="13">
        <f t="shared" si="11"/>
        <v>0.89987330189759418</v>
      </c>
      <c r="P117" s="2"/>
      <c r="Q117" s="2"/>
      <c r="R117" s="2">
        <f>((D116-D56)/D56)</f>
        <v>1.3514418852948347</v>
      </c>
      <c r="S117" s="2">
        <f t="shared" si="8"/>
        <v>0.18649756144653362</v>
      </c>
    </row>
    <row r="118" spans="3:19" x14ac:dyDescent="0.25">
      <c r="C118" s="1">
        <v>43709</v>
      </c>
      <c r="D118">
        <v>49.886260986328097</v>
      </c>
      <c r="E118">
        <v>58.419498443603501</v>
      </c>
      <c r="F118">
        <v>130.40759277343699</v>
      </c>
      <c r="G118" s="2">
        <f t="shared" si="6"/>
        <v>-9.3480797279788599E-3</v>
      </c>
      <c r="H118" s="5"/>
      <c r="I118">
        <f t="shared" si="7"/>
        <v>54.535484313964801</v>
      </c>
      <c r="J118">
        <f>K118/D106</f>
        <v>-8.5251343893285758E-2</v>
      </c>
      <c r="K118" s="10">
        <f>D118-I118</f>
        <v>-4.6492233276367045</v>
      </c>
      <c r="L118" s="15">
        <f>(D118-D106)/D106</f>
        <v>-8.5251343893285758E-2</v>
      </c>
      <c r="M118" s="15">
        <f t="shared" si="9"/>
        <v>0.15092777241163083</v>
      </c>
      <c r="N118" s="14">
        <f t="shared" si="10"/>
        <v>0.19043875634391944</v>
      </c>
      <c r="O118" s="12">
        <f t="shared" si="11"/>
        <v>0.79252655976741171</v>
      </c>
      <c r="P118" s="2"/>
      <c r="Q118" s="2"/>
      <c r="R118" s="2">
        <f>((D117-D57)/D57)</f>
        <v>1.3656864705844465</v>
      </c>
      <c r="S118" s="2">
        <f t="shared" si="8"/>
        <v>0.18793160584529756</v>
      </c>
    </row>
    <row r="119" spans="3:19" x14ac:dyDescent="0.25">
      <c r="C119" s="1">
        <v>43739</v>
      </c>
      <c r="D119">
        <v>54.467453002929602</v>
      </c>
      <c r="E119">
        <v>60.255001068115199</v>
      </c>
      <c r="F119">
        <v>131.39497375488199</v>
      </c>
      <c r="G119" s="2">
        <f t="shared" si="6"/>
        <v>9.1832739636611246E-2</v>
      </c>
      <c r="H119" s="5"/>
      <c r="I119">
        <f t="shared" si="7"/>
        <v>54.2727851867675</v>
      </c>
      <c r="J119">
        <f>K119/D107</f>
        <v>3.586840356399567E-3</v>
      </c>
      <c r="K119" s="10">
        <f>D119-I119</f>
        <v>0.19466781616210227</v>
      </c>
      <c r="L119" s="15">
        <f>(D119-D107)/D107</f>
        <v>3.586840356399567E-3</v>
      </c>
      <c r="M119" s="15">
        <f t="shared" si="9"/>
        <v>0.10940169798918854</v>
      </c>
      <c r="N119" s="14">
        <f t="shared" si="10"/>
        <v>0.1822360105294418</v>
      </c>
      <c r="O119" s="12">
        <f t="shared" si="11"/>
        <v>0.60032974641701653</v>
      </c>
      <c r="P119" s="2"/>
      <c r="Q119" s="2"/>
      <c r="R119" s="2">
        <f>((D118-D58)/D58)</f>
        <v>1.1701111765575163</v>
      </c>
      <c r="S119" s="2">
        <f t="shared" si="8"/>
        <v>0.16760621157555011</v>
      </c>
    </row>
    <row r="120" spans="3:19" x14ac:dyDescent="0.25">
      <c r="C120" s="1">
        <v>43770</v>
      </c>
      <c r="D120">
        <v>62.041343688964801</v>
      </c>
      <c r="E120">
        <v>63.687000274658203</v>
      </c>
      <c r="F120">
        <v>137.769607543945</v>
      </c>
      <c r="G120" s="2">
        <f t="shared" si="6"/>
        <v>0.13905351303333069</v>
      </c>
      <c r="H120" s="5"/>
      <c r="I120">
        <f t="shared" si="7"/>
        <v>53.0691719055175</v>
      </c>
      <c r="J120">
        <f>K120/D108</f>
        <v>0.16906560741933269</v>
      </c>
      <c r="K120" s="10">
        <f>D120-I120</f>
        <v>8.9721717834473012</v>
      </c>
      <c r="L120" s="15">
        <f>(D120-D108)/D108</f>
        <v>0.16906560741933269</v>
      </c>
      <c r="M120" s="15">
        <f t="shared" si="9"/>
        <v>6.804415189266047E-2</v>
      </c>
      <c r="N120" s="14">
        <f t="shared" si="10"/>
        <v>0.13601796497011459</v>
      </c>
      <c r="O120" s="12">
        <f t="shared" si="11"/>
        <v>0.50025856443015382</v>
      </c>
      <c r="P120" s="2"/>
      <c r="Q120" s="2"/>
      <c r="R120" s="2">
        <f>((D119-D59)/D59)</f>
        <v>1.467825217960762</v>
      </c>
      <c r="S120" s="2">
        <f t="shared" si="8"/>
        <v>0.19801672078628707</v>
      </c>
    </row>
    <row r="121" spans="3:19" x14ac:dyDescent="0.25">
      <c r="C121" s="1">
        <v>43800</v>
      </c>
      <c r="D121">
        <v>64.256294250488196</v>
      </c>
      <c r="E121">
        <v>64.496002197265597</v>
      </c>
      <c r="F121">
        <v>143.84605407714801</v>
      </c>
      <c r="G121" s="2">
        <f t="shared" si="6"/>
        <v>3.570120229226055E-2</v>
      </c>
      <c r="H121" s="5"/>
      <c r="I121">
        <f t="shared" si="7"/>
        <v>44.291549682617102</v>
      </c>
      <c r="J121">
        <f>K121/D109</f>
        <v>0.4507574178581194</v>
      </c>
      <c r="K121" s="10">
        <f>D121-I121</f>
        <v>19.964744567871094</v>
      </c>
      <c r="L121" s="15">
        <f>(D121-D109)/D109</f>
        <v>0.4507574178581194</v>
      </c>
      <c r="M121" s="15">
        <f t="shared" si="9"/>
        <v>5.2827215697769762E-2</v>
      </c>
      <c r="N121" s="14">
        <f t="shared" si="10"/>
        <v>0.10891759301513543</v>
      </c>
      <c r="O121" s="12">
        <f t="shared" si="11"/>
        <v>0.48502004346009353</v>
      </c>
      <c r="P121" s="2"/>
      <c r="Q121" s="2"/>
      <c r="R121" s="2">
        <f>((D120-D60)/D60)</f>
        <v>1.5483863487008604</v>
      </c>
      <c r="S121" s="2">
        <f t="shared" si="8"/>
        <v>0.20573829333346327</v>
      </c>
    </row>
  </sheetData>
  <conditionalFormatting sqref="G3:H12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{44972234-88B8-4B2C-A635-2DCAB00B1DA4}</x14:id>
        </ext>
      </extLst>
    </cfRule>
  </conditionalFormatting>
  <conditionalFormatting sqref="O26:O1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{35AA7D0F-E7FB-4181-A7A2-BA59C9A0387D}</x14:id>
        </ext>
      </extLst>
    </cfRule>
  </conditionalFormatting>
  <conditionalFormatting sqref="R14:R12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{38925C1A-72D0-4ACF-B642-DE7648FC5ED1}</x14:id>
        </ext>
      </extLst>
    </cfRule>
  </conditionalFormatting>
  <conditionalFormatting sqref="S14:S12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{8686CB3D-0A54-4FDE-B59E-3FDAE77E8C05}</x14:id>
        </ext>
      </extLst>
    </cfRule>
  </conditionalFormatting>
  <conditionalFormatting sqref="M14:Q25 P26:Q121 L14:L121 M26:N12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{46D7F841-5F3E-4E58-8D25-C11AE29096D6}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972234-88B8-4B2C-A635-2DCAB00B1D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G3:H121</xm:sqref>
        </x14:conditionalFormatting>
        <x14:conditionalFormatting xmlns:xm="http://schemas.microsoft.com/office/excel/2006/main">
          <x14:cfRule type="dataBar" id="{35AA7D0F-E7FB-4181-A7A2-BA59C9A038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O26:O121</xm:sqref>
        </x14:conditionalFormatting>
        <x14:conditionalFormatting xmlns:xm="http://schemas.microsoft.com/office/excel/2006/main">
          <x14:cfRule type="dataBar" id="{38925C1A-72D0-4ACF-B642-DE7648FC5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R14:R121</xm:sqref>
        </x14:conditionalFormatting>
        <x14:conditionalFormatting xmlns:xm="http://schemas.microsoft.com/office/excel/2006/main">
          <x14:cfRule type="dataBar" id="{8686CB3D-0A54-4FDE-B59E-3FDAE77E8C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S14:S121</xm:sqref>
        </x14:conditionalFormatting>
        <x14:conditionalFormatting xmlns:xm="http://schemas.microsoft.com/office/excel/2006/main">
          <x14:cfRule type="dataBar" id="{46D7F841-5F3E-4E58-8D25-C11AE29096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M14:Q25 P26:Q121 L14:L121 M26:N121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 Corsetti</cp:lastModifiedBy>
  <dcterms:created xsi:type="dcterms:W3CDTF">2024-03-05T20:48:41Z</dcterms:created>
  <dcterms:modified xsi:type="dcterms:W3CDTF">2024-03-06T17:16:01Z</dcterms:modified>
</cp:coreProperties>
</file>