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fringeli/Desktop/"/>
    </mc:Choice>
  </mc:AlternateContent>
  <xr:revisionPtr revIDLastSave="0" documentId="13_ncr:1_{D7D8245A-0455-374C-B243-4D0D452B4971}" xr6:coauthVersionLast="47" xr6:coauthVersionMax="47" xr10:uidLastSave="{00000000-0000-0000-0000-000000000000}"/>
  <bookViews>
    <workbookView minimized="1" xWindow="1080" yWindow="1200" windowWidth="31360" windowHeight="17900" activeTab="1" xr2:uid="{70E3DBC8-F5D1-2C4D-A0FC-55F456C8EC7B}"/>
  </bookViews>
  <sheets>
    <sheet name="scalar" sheetId="1" r:id="rId1"/>
    <sheet name="vector" sheetId="2" r:id="rId2"/>
    <sheet name="alt compari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3" l="1"/>
  <c r="J5" i="3"/>
  <c r="J6" i="3"/>
  <c r="J7" i="3"/>
  <c r="J8" i="3"/>
  <c r="J9" i="3"/>
  <c r="J10" i="3"/>
  <c r="J11" i="3"/>
  <c r="J12" i="3"/>
  <c r="J13" i="3"/>
  <c r="J14" i="3"/>
  <c r="J3" i="3"/>
  <c r="I4" i="3"/>
  <c r="I5" i="3"/>
  <c r="I6" i="3"/>
  <c r="I7" i="3"/>
  <c r="I8" i="3"/>
  <c r="I9" i="3"/>
  <c r="I10" i="3"/>
  <c r="I11" i="3"/>
  <c r="I12" i="3"/>
  <c r="I13" i="3"/>
  <c r="I14" i="3"/>
  <c r="I3" i="3"/>
  <c r="O2" i="3"/>
  <c r="G4" i="3"/>
  <c r="G5" i="3"/>
  <c r="G6" i="3"/>
  <c r="G7" i="3"/>
  <c r="G8" i="3"/>
  <c r="G9" i="3"/>
  <c r="G10" i="3"/>
  <c r="G11" i="3"/>
  <c r="G12" i="3"/>
  <c r="G13" i="3"/>
  <c r="G14" i="3"/>
  <c r="G3" i="3"/>
  <c r="F4" i="3"/>
  <c r="F5" i="3"/>
  <c r="F6" i="3"/>
  <c r="F7" i="3"/>
  <c r="F8" i="3"/>
  <c r="F9" i="3"/>
  <c r="F10" i="3"/>
  <c r="F11" i="3"/>
  <c r="F12" i="3"/>
  <c r="F13" i="3"/>
  <c r="F14" i="3"/>
  <c r="F3" i="3"/>
  <c r="B3" i="3"/>
  <c r="B4" i="3"/>
  <c r="B5" i="3"/>
  <c r="B6" i="3"/>
  <c r="B7" i="3"/>
  <c r="B8" i="3"/>
  <c r="B9" i="3"/>
  <c r="B10" i="3"/>
  <c r="B11" i="3"/>
  <c r="B12" i="3"/>
  <c r="B13" i="3"/>
  <c r="B14" i="3"/>
  <c r="J17" i="2"/>
  <c r="J18" i="2"/>
  <c r="J19" i="2"/>
  <c r="J20" i="2"/>
  <c r="J21" i="2"/>
  <c r="J22" i="2"/>
  <c r="J23" i="2"/>
  <c r="J24" i="2"/>
  <c r="J25" i="2"/>
  <c r="J26" i="2"/>
  <c r="J27" i="2"/>
  <c r="J28" i="2"/>
  <c r="J3" i="1" l="1"/>
  <c r="T4" i="2" l="1"/>
  <c r="T5" i="2"/>
  <c r="T6" i="2"/>
  <c r="T7" i="2"/>
  <c r="T8" i="2"/>
  <c r="T9" i="2"/>
  <c r="T10" i="2"/>
  <c r="T11" i="2"/>
  <c r="T12" i="2"/>
  <c r="T13" i="2"/>
  <c r="T14" i="2"/>
  <c r="T3" i="2"/>
  <c r="S3" i="2"/>
  <c r="B14" i="2"/>
  <c r="L14" i="2" s="1"/>
  <c r="S14" i="2" s="1"/>
  <c r="B13" i="2"/>
  <c r="L13" i="2" s="1"/>
  <c r="S13" i="2" s="1"/>
  <c r="B12" i="2"/>
  <c r="L12" i="2" s="1"/>
  <c r="S12" i="2" s="1"/>
  <c r="B11" i="2"/>
  <c r="L11" i="2" s="1"/>
  <c r="S11" i="2" s="1"/>
  <c r="B10" i="2"/>
  <c r="L10" i="2" s="1"/>
  <c r="S10" i="2" s="1"/>
  <c r="B9" i="2"/>
  <c r="L9" i="2" s="1"/>
  <c r="S9" i="2" s="1"/>
  <c r="B8" i="2"/>
  <c r="L8" i="2" s="1"/>
  <c r="S8" i="2" s="1"/>
  <c r="B7" i="2"/>
  <c r="L7" i="2" s="1"/>
  <c r="S7" i="2" s="1"/>
  <c r="B6" i="2"/>
  <c r="L6" i="2" s="1"/>
  <c r="S6" i="2" s="1"/>
  <c r="B5" i="2"/>
  <c r="L5" i="2" s="1"/>
  <c r="S5" i="2" s="1"/>
  <c r="B4" i="2"/>
  <c r="L4" i="2" s="1"/>
  <c r="S4" i="2" s="1"/>
  <c r="B3" i="2"/>
  <c r="L3" i="2" s="1"/>
  <c r="R8" i="2" l="1"/>
  <c r="O8" i="2"/>
  <c r="N8" i="2"/>
  <c r="Q8" i="2"/>
  <c r="P8" i="2"/>
  <c r="M8" i="2"/>
  <c r="M3" i="2"/>
  <c r="R3" i="2"/>
  <c r="Q3" i="2"/>
  <c r="P3" i="2"/>
  <c r="O3" i="2"/>
  <c r="N3" i="2"/>
  <c r="Q5" i="2"/>
  <c r="N5" i="2"/>
  <c r="R5" i="2"/>
  <c r="P5" i="2"/>
  <c r="O5" i="2"/>
  <c r="M5" i="2"/>
  <c r="R10" i="2"/>
  <c r="Q10" i="2"/>
  <c r="O10" i="2"/>
  <c r="N10" i="2"/>
  <c r="P10" i="2"/>
  <c r="M10" i="2"/>
  <c r="R4" i="2"/>
  <c r="O4" i="2"/>
  <c r="N4" i="2"/>
  <c r="Q4" i="2"/>
  <c r="P4" i="2"/>
  <c r="M4" i="2"/>
  <c r="R6" i="2"/>
  <c r="Q6" i="2"/>
  <c r="P6" i="2"/>
  <c r="O6" i="2"/>
  <c r="N6" i="2"/>
  <c r="M6" i="2"/>
  <c r="R7" i="2"/>
  <c r="P7" i="2"/>
  <c r="Q7" i="2"/>
  <c r="N7" i="2"/>
  <c r="M7" i="2"/>
  <c r="O7" i="2"/>
  <c r="O9" i="2"/>
  <c r="Q9" i="2"/>
  <c r="R9" i="2"/>
  <c r="P9" i="2"/>
  <c r="N9" i="2"/>
  <c r="M9" i="2"/>
  <c r="N11" i="2"/>
  <c r="Q11" i="2"/>
  <c r="M11" i="2"/>
  <c r="O11" i="2"/>
  <c r="R11" i="2"/>
  <c r="P11" i="2"/>
  <c r="R13" i="2"/>
  <c r="P13" i="2"/>
  <c r="N13" i="2"/>
  <c r="Q13" i="2"/>
  <c r="M13" i="2"/>
  <c r="O13" i="2"/>
  <c r="R12" i="2"/>
  <c r="N12" i="2"/>
  <c r="Q12" i="2"/>
  <c r="P12" i="2"/>
  <c r="O12" i="2"/>
  <c r="M12" i="2"/>
  <c r="R14" i="2"/>
  <c r="Q14" i="2"/>
  <c r="P14" i="2"/>
  <c r="N14" i="2"/>
  <c r="O14" i="2"/>
  <c r="M14" i="2"/>
  <c r="B14" i="1"/>
  <c r="J14" i="1" s="1"/>
  <c r="P14" i="1" s="1"/>
  <c r="B15" i="1"/>
  <c r="J15" i="1" s="1"/>
  <c r="P15" i="1" s="1"/>
  <c r="B13" i="1"/>
  <c r="J13" i="1" s="1"/>
  <c r="P13" i="1" s="1"/>
  <c r="B4" i="1"/>
  <c r="J4" i="1" s="1"/>
  <c r="P4" i="1" s="1"/>
  <c r="B5" i="1"/>
  <c r="J5" i="1" s="1"/>
  <c r="P5" i="1" s="1"/>
  <c r="B6" i="1"/>
  <c r="J6" i="1" s="1"/>
  <c r="P6" i="1" s="1"/>
  <c r="B7" i="1"/>
  <c r="J7" i="1" s="1"/>
  <c r="P7" i="1" s="1"/>
  <c r="B8" i="1"/>
  <c r="J8" i="1" s="1"/>
  <c r="P8" i="1" s="1"/>
  <c r="B9" i="1"/>
  <c r="J9" i="1" s="1"/>
  <c r="P9" i="1" s="1"/>
  <c r="B10" i="1"/>
  <c r="J10" i="1" s="1"/>
  <c r="P10" i="1" s="1"/>
  <c r="B11" i="1"/>
  <c r="J11" i="1" s="1"/>
  <c r="P11" i="1" s="1"/>
  <c r="B12" i="1"/>
  <c r="J12" i="1" s="1"/>
  <c r="P12" i="1" s="1"/>
  <c r="B3" i="1"/>
  <c r="P3" i="1" s="1"/>
  <c r="N5" i="1" l="1"/>
  <c r="M5" i="1"/>
  <c r="O5" i="1"/>
  <c r="K5" i="1"/>
  <c r="L5" i="1"/>
  <c r="O11" i="1"/>
  <c r="M11" i="1"/>
  <c r="N11" i="1"/>
  <c r="K11" i="1"/>
  <c r="L11" i="1"/>
  <c r="N6" i="1"/>
  <c r="K6" i="1"/>
  <c r="L6" i="1"/>
  <c r="O6" i="1"/>
  <c r="M6" i="1"/>
  <c r="K15" i="1"/>
  <c r="M15" i="1"/>
  <c r="O15" i="1"/>
  <c r="L15" i="1"/>
  <c r="N15" i="1"/>
  <c r="M10" i="1"/>
  <c r="K10" i="1"/>
  <c r="L10" i="1"/>
  <c r="O10" i="1"/>
  <c r="N10" i="1"/>
  <c r="O4" i="1"/>
  <c r="N4" i="1"/>
  <c r="K4" i="1"/>
  <c r="L4" i="1"/>
  <c r="M4" i="1"/>
  <c r="M14" i="1"/>
  <c r="K14" i="1"/>
  <c r="L14" i="1"/>
  <c r="N14" i="1"/>
  <c r="O14" i="1"/>
  <c r="M9" i="1"/>
  <c r="K9" i="1"/>
  <c r="O9" i="1"/>
  <c r="L9" i="1"/>
  <c r="N9" i="1"/>
  <c r="K3" i="1"/>
  <c r="O3" i="1"/>
  <c r="L3" i="1"/>
  <c r="M3" i="1"/>
  <c r="N3" i="1"/>
  <c r="N8" i="1"/>
  <c r="O8" i="1"/>
  <c r="L8" i="1"/>
  <c r="M8" i="1"/>
  <c r="K8" i="1"/>
  <c r="L13" i="1"/>
  <c r="N13" i="1"/>
  <c r="O13" i="1"/>
  <c r="M13" i="1"/>
  <c r="K13" i="1"/>
  <c r="L12" i="1"/>
  <c r="O12" i="1"/>
  <c r="K12" i="1"/>
  <c r="M12" i="1"/>
  <c r="N12" i="1"/>
  <c r="N7" i="1"/>
  <c r="K7" i="1"/>
  <c r="M7" i="1"/>
  <c r="L7" i="1"/>
  <c r="O7" i="1"/>
</calcChain>
</file>

<file path=xl/sharedStrings.xml><?xml version="1.0" encoding="utf-8"?>
<sst xmlns="http://schemas.openxmlformats.org/spreadsheetml/2006/main" count="55" uniqueCount="27">
  <si>
    <t>baseline</t>
  </si>
  <si>
    <t>Runtime [Cycles]</t>
  </si>
  <si>
    <t>Dimensionality of high-dimensional space</t>
  </si>
  <si>
    <t>N</t>
  </si>
  <si>
    <t>log2(N)</t>
  </si>
  <si>
    <t>Performance [Flops/cycle]</t>
  </si>
  <si>
    <t>Flops</t>
  </si>
  <si>
    <t>unroll2</t>
  </si>
  <si>
    <t>unroll4</t>
  </si>
  <si>
    <t>unroll8</t>
  </si>
  <si>
    <t>unroll16</t>
  </si>
  <si>
    <t>block4x4</t>
  </si>
  <si>
    <t>vec</t>
  </si>
  <si>
    <t>vec_unroll2</t>
  </si>
  <si>
    <t>vec_unroll4</t>
  </si>
  <si>
    <t>vec_unroll8</t>
  </si>
  <si>
    <t>vec_u4x4</t>
  </si>
  <si>
    <t>vec_play</t>
  </si>
  <si>
    <t>regular</t>
  </si>
  <si>
    <t>alt speedup</t>
  </si>
  <si>
    <t>Runtime vec_u4x4</t>
  </si>
  <si>
    <t>Speedup</t>
  </si>
  <si>
    <t>Algorithm 1</t>
  </si>
  <si>
    <t>Algorithm 2</t>
  </si>
  <si>
    <t>D</t>
  </si>
  <si>
    <t>Variant I</t>
  </si>
  <si>
    <t>Variant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</si>
</sst>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1" fontId="1" fillId="0" borderId="0" xfId="0" applyNumberFormat="1" applyFont="1"/>
    <xf numFmtId="11" fontId="0" fillId="0" borderId="0" xfId="0" applyNumberFormat="1"/>
    <xf numFmtId="0" fontId="0" fillId="0" borderId="0" xfId="0" applyFont="1"/>
    <xf numFmtId="49" fontId="1" fillId="0" borderId="0" xfId="0" applyNumberFormat="1" applyFont="1"/>
    <xf numFmtId="0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9051"/>
      <color rgb="FF009193"/>
      <color rgb="FF005493"/>
      <color rgb="FF843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93976996330956"/>
          <c:y val="0.19783590791609063"/>
          <c:w val="0.86529133858267715"/>
          <c:h val="0.66777321042551052"/>
        </c:manualLayout>
      </c:layout>
      <c:lineChart>
        <c:grouping val="standard"/>
        <c:varyColors val="0"/>
        <c:ser>
          <c:idx val="1"/>
          <c:order val="0"/>
          <c:tx>
            <c:strRef>
              <c:f>scalar!$K$2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rgbClr val="00549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5493"/>
              </a:solidFill>
              <a:ln w="9525">
                <a:solidFill>
                  <a:srgbClr val="005493"/>
                </a:solidFill>
              </a:ln>
              <a:effectLst/>
            </c:spPr>
          </c:marker>
          <c:cat>
            <c:numRef>
              <c:f>scalar!$B$3:$B$15</c:f>
              <c:numCache>
                <c:formatCode>0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cat>
          <c:val>
            <c:numRef>
              <c:f>scalar!$K$3:$K$15</c:f>
              <c:numCache>
                <c:formatCode>0.00E+00</c:formatCode>
                <c:ptCount val="13"/>
                <c:pt idx="0">
                  <c:v>0.49805816607868131</c:v>
                </c:pt>
                <c:pt idx="1">
                  <c:v>0.50704097891746369</c:v>
                </c:pt>
                <c:pt idx="2">
                  <c:v>0.51080450624762663</c:v>
                </c:pt>
                <c:pt idx="3">
                  <c:v>0.51049339021637241</c:v>
                </c:pt>
                <c:pt idx="4">
                  <c:v>0.51050054507492471</c:v>
                </c:pt>
                <c:pt idx="5">
                  <c:v>0.51015304241318327</c:v>
                </c:pt>
                <c:pt idx="6">
                  <c:v>0.5101279891689362</c:v>
                </c:pt>
                <c:pt idx="7">
                  <c:v>0.51001295623321219</c:v>
                </c:pt>
                <c:pt idx="8">
                  <c:v>0.51114703476178436</c:v>
                </c:pt>
                <c:pt idx="9">
                  <c:v>0.50916316670889439</c:v>
                </c:pt>
                <c:pt idx="10">
                  <c:v>0.49693765986911775</c:v>
                </c:pt>
                <c:pt idx="11">
                  <c:v>0.49075612664801493</c:v>
                </c:pt>
                <c:pt idx="12">
                  <c:v>0.46604922055727555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68-5F42-8B29-35218E0ABDDE}"/>
            </c:ext>
          </c:extLst>
        </c:ser>
        <c:ser>
          <c:idx val="0"/>
          <c:order val="1"/>
          <c:tx>
            <c:strRef>
              <c:f>scalar!$L$2</c:f>
              <c:strCache>
                <c:ptCount val="1"/>
                <c:pt idx="0">
                  <c:v>unroll2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scalar!$B$3:$B$15</c:f>
              <c:numCache>
                <c:formatCode>0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cat>
          <c:val>
            <c:numRef>
              <c:f>scalar!$L$3:$L$15</c:f>
              <c:numCache>
                <c:formatCode>0.00E+00</c:formatCode>
                <c:ptCount val="13"/>
                <c:pt idx="0">
                  <c:v>0.95448153837101002</c:v>
                </c:pt>
                <c:pt idx="1">
                  <c:v>0.97656930853315405</c:v>
                </c:pt>
                <c:pt idx="2">
                  <c:v>0.98625947268915271</c:v>
                </c:pt>
                <c:pt idx="3">
                  <c:v>0.99296691846835117</c:v>
                </c:pt>
                <c:pt idx="4">
                  <c:v>0.99471717314759034</c:v>
                </c:pt>
                <c:pt idx="5">
                  <c:v>0.98259179239662264</c:v>
                </c:pt>
                <c:pt idx="6">
                  <c:v>0.97419266585994635</c:v>
                </c:pt>
                <c:pt idx="7">
                  <c:v>0.97826901949493494</c:v>
                </c:pt>
                <c:pt idx="8">
                  <c:v>0.96270467990530928</c:v>
                </c:pt>
                <c:pt idx="9">
                  <c:v>0.92114093038335554</c:v>
                </c:pt>
                <c:pt idx="10">
                  <c:v>0.91954448225326946</c:v>
                </c:pt>
                <c:pt idx="11">
                  <c:v>0.86457813253526028</c:v>
                </c:pt>
                <c:pt idx="12">
                  <c:v>0.77754883226436755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A2-164F-8D03-ADDECA09484C}"/>
            </c:ext>
          </c:extLst>
        </c:ser>
        <c:ser>
          <c:idx val="2"/>
          <c:order val="2"/>
          <c:tx>
            <c:strRef>
              <c:f>scalar!$M$2</c:f>
              <c:strCache>
                <c:ptCount val="1"/>
                <c:pt idx="0">
                  <c:v>unroll4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scalar!$B$3:$B$15</c:f>
              <c:numCache>
                <c:formatCode>0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cat>
          <c:val>
            <c:numRef>
              <c:f>scalar!$M$3:$M$15</c:f>
              <c:numCache>
                <c:formatCode>0.00E+00</c:formatCode>
                <c:ptCount val="13"/>
                <c:pt idx="0">
                  <c:v>1.5222857586672232</c:v>
                </c:pt>
                <c:pt idx="1">
                  <c:v>1.4309560077713828</c:v>
                </c:pt>
                <c:pt idx="2">
                  <c:v>1.3611788402417047</c:v>
                </c:pt>
                <c:pt idx="3">
                  <c:v>1.3363046798707965</c:v>
                </c:pt>
                <c:pt idx="4">
                  <c:v>1.3133285904198428</c:v>
                </c:pt>
                <c:pt idx="5">
                  <c:v>1.2685235686704115</c:v>
                </c:pt>
                <c:pt idx="6">
                  <c:v>1.2419070979610609</c:v>
                </c:pt>
                <c:pt idx="7">
                  <c:v>1.2348637120067332</c:v>
                </c:pt>
                <c:pt idx="8">
                  <c:v>1.2254878214043721</c:v>
                </c:pt>
                <c:pt idx="9">
                  <c:v>1.1858238303788469</c:v>
                </c:pt>
                <c:pt idx="10">
                  <c:v>1.1597579799743694</c:v>
                </c:pt>
                <c:pt idx="11">
                  <c:v>1.0497838509475161</c:v>
                </c:pt>
                <c:pt idx="12">
                  <c:v>0.95678614736727408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A2-164F-8D03-ADDECA09484C}"/>
            </c:ext>
          </c:extLst>
        </c:ser>
        <c:ser>
          <c:idx val="3"/>
          <c:order val="3"/>
          <c:tx>
            <c:strRef>
              <c:f>scalar!$N$2</c:f>
              <c:strCache>
                <c:ptCount val="1"/>
                <c:pt idx="0">
                  <c:v>unroll8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scalar!$B$3:$B$15</c:f>
              <c:numCache>
                <c:formatCode>0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cat>
          <c:val>
            <c:numRef>
              <c:f>scalar!$N$3:$N$15</c:f>
              <c:numCache>
                <c:formatCode>0.00E+00</c:formatCode>
                <c:ptCount val="13"/>
                <c:pt idx="0">
                  <c:v>1.6885452450436675</c:v>
                </c:pt>
                <c:pt idx="1">
                  <c:v>1.7060481625835189</c:v>
                </c:pt>
                <c:pt idx="2">
                  <c:v>1.5892340755910119</c:v>
                </c:pt>
                <c:pt idx="3">
                  <c:v>1.5767656921690574</c:v>
                </c:pt>
                <c:pt idx="4">
                  <c:v>1.576401449234017</c:v>
                </c:pt>
                <c:pt idx="5">
                  <c:v>1.476624762593832</c:v>
                </c:pt>
                <c:pt idx="6">
                  <c:v>1.3952423138901657</c:v>
                </c:pt>
                <c:pt idx="7">
                  <c:v>1.3913316343299262</c:v>
                </c:pt>
                <c:pt idx="8">
                  <c:v>1.3776788988373647</c:v>
                </c:pt>
                <c:pt idx="9">
                  <c:v>1.349714027356868</c:v>
                </c:pt>
                <c:pt idx="10">
                  <c:v>1.2906769227152513</c:v>
                </c:pt>
                <c:pt idx="11">
                  <c:v>1.1181548413163234</c:v>
                </c:pt>
                <c:pt idx="12">
                  <c:v>1.0248667902000641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A2-164F-8D03-ADDECA09484C}"/>
            </c:ext>
          </c:extLst>
        </c:ser>
        <c:ser>
          <c:idx val="4"/>
          <c:order val="4"/>
          <c:tx>
            <c:strRef>
              <c:f>scalar!$O$2</c:f>
              <c:strCache>
                <c:ptCount val="1"/>
                <c:pt idx="0">
                  <c:v>unroll16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scalar!$B$3:$B$15</c:f>
              <c:numCache>
                <c:formatCode>0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cat>
          <c:val>
            <c:numRef>
              <c:f>scalar!$O$3:$O$15</c:f>
              <c:numCache>
                <c:formatCode>0.00E+00</c:formatCode>
                <c:ptCount val="13"/>
                <c:pt idx="0">
                  <c:v>1.7000791490930383</c:v>
                </c:pt>
                <c:pt idx="1">
                  <c:v>1.7183760426307979</c:v>
                </c:pt>
                <c:pt idx="2">
                  <c:v>1.6123655791228111</c:v>
                </c:pt>
                <c:pt idx="3">
                  <c:v>1.6038346819332687</c:v>
                </c:pt>
                <c:pt idx="4">
                  <c:v>1.4973850175506422</c:v>
                </c:pt>
                <c:pt idx="5">
                  <c:v>1.479608870200368</c:v>
                </c:pt>
                <c:pt idx="6">
                  <c:v>1.3920416016461949</c:v>
                </c:pt>
                <c:pt idx="7">
                  <c:v>1.3912604218018032</c:v>
                </c:pt>
                <c:pt idx="8">
                  <c:v>1.3831501328252878</c:v>
                </c:pt>
                <c:pt idx="9">
                  <c:v>1.350973268555669</c:v>
                </c:pt>
                <c:pt idx="10">
                  <c:v>1.3070492865872045</c:v>
                </c:pt>
                <c:pt idx="11">
                  <c:v>1.1332276062832269</c:v>
                </c:pt>
                <c:pt idx="12">
                  <c:v>1.0422042553898558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E-714A-BEA4-1966EBE0BC35}"/>
            </c:ext>
          </c:extLst>
        </c:ser>
        <c:ser>
          <c:idx val="5"/>
          <c:order val="5"/>
          <c:tx>
            <c:strRef>
              <c:f>scalar!$P$2</c:f>
              <c:strCache>
                <c:ptCount val="1"/>
                <c:pt idx="0">
                  <c:v>block4x4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scalar!$B$3:$B$15</c:f>
              <c:numCache>
                <c:formatCode>0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</c:numCache>
            </c:numRef>
          </c:cat>
          <c:val>
            <c:numRef>
              <c:f>scalar!$P$3:$P$15</c:f>
              <c:numCache>
                <c:formatCode>0.00E+00</c:formatCode>
                <c:ptCount val="13"/>
                <c:pt idx="0">
                  <c:v>1.6831197827401505</c:v>
                </c:pt>
                <c:pt idx="1">
                  <c:v>0.87042883378737523</c:v>
                </c:pt>
                <c:pt idx="2">
                  <c:v>1.1184624704526829</c:v>
                </c:pt>
                <c:pt idx="3">
                  <c:v>1.3414775155217054</c:v>
                </c:pt>
                <c:pt idx="4">
                  <c:v>1.5000271460784775</c:v>
                </c:pt>
                <c:pt idx="5">
                  <c:v>1.5986135657112084</c:v>
                </c:pt>
                <c:pt idx="6">
                  <c:v>1.6555250432352482</c:v>
                </c:pt>
                <c:pt idx="7">
                  <c:v>1.6576141323884352</c:v>
                </c:pt>
                <c:pt idx="8">
                  <c:v>1.6725485621577774</c:v>
                </c:pt>
                <c:pt idx="9">
                  <c:v>1.6905418956128508</c:v>
                </c:pt>
                <c:pt idx="10">
                  <c:v>1.6816739376365604</c:v>
                </c:pt>
                <c:pt idx="11">
                  <c:v>1.6570961241012172</c:v>
                </c:pt>
                <c:pt idx="12">
                  <c:v>1.6129603022222767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DE-714A-BEA4-1966EBE0B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8432"/>
        <c:axId val="5747104"/>
      </c:lineChart>
      <c:catAx>
        <c:axId val="537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100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4710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74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7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93976996330956"/>
          <c:y val="0.19783590791609063"/>
          <c:w val="0.86529133858267715"/>
          <c:h val="0.66777321042551052"/>
        </c:manualLayout>
      </c:layout>
      <c:lineChart>
        <c:grouping val="standard"/>
        <c:varyColors val="0"/>
        <c:ser>
          <c:idx val="1"/>
          <c:order val="0"/>
          <c:tx>
            <c:strRef>
              <c:f>vector!$M$2</c:f>
              <c:strCache>
                <c:ptCount val="1"/>
                <c:pt idx="0">
                  <c:v>unroll16</c:v>
                </c:pt>
              </c:strCache>
            </c:strRef>
          </c:tx>
          <c:spPr>
            <a:ln w="28575" cap="rnd">
              <a:solidFill>
                <a:srgbClr val="00549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5493"/>
              </a:solidFill>
              <a:ln w="9525">
                <a:solidFill>
                  <a:srgbClr val="005493"/>
                </a:solidFill>
              </a:ln>
              <a:effectLst/>
            </c:spPr>
          </c:marker>
          <c:cat>
            <c:numRef>
              <c:f>vector!$B$3:$B$14</c:f>
              <c:numCache>
                <c:formatCode>0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vector!$M$3:$M$14</c:f>
              <c:numCache>
                <c:formatCode>0.00E+00</c:formatCode>
                <c:ptCount val="12"/>
                <c:pt idx="0">
                  <c:v>5.2662497440390474</c:v>
                </c:pt>
                <c:pt idx="1">
                  <c:v>4.6946203320536473</c:v>
                </c:pt>
                <c:pt idx="2">
                  <c:v>4.5988560595452244</c:v>
                </c:pt>
                <c:pt idx="3">
                  <c:v>4.5707479279368703</c:v>
                </c:pt>
                <c:pt idx="4">
                  <c:v>3.6103837806222354</c:v>
                </c:pt>
                <c:pt idx="5">
                  <c:v>2.9815209015271584</c:v>
                </c:pt>
                <c:pt idx="6">
                  <c:v>2.876602836168388</c:v>
                </c:pt>
                <c:pt idx="7">
                  <c:v>2.7734372133189495</c:v>
                </c:pt>
                <c:pt idx="8">
                  <c:v>2.5704527609658703</c:v>
                </c:pt>
                <c:pt idx="9">
                  <c:v>2.3755518043095738</c:v>
                </c:pt>
                <c:pt idx="10">
                  <c:v>1.9447168738835825</c:v>
                </c:pt>
                <c:pt idx="11">
                  <c:v>1.5885327097416106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97-0243-93BF-DA94A89A6798}"/>
            </c:ext>
          </c:extLst>
        </c:ser>
        <c:ser>
          <c:idx val="0"/>
          <c:order val="1"/>
          <c:tx>
            <c:strRef>
              <c:f>vector!$N$2</c:f>
              <c:strCache>
                <c:ptCount val="1"/>
                <c:pt idx="0">
                  <c:v>block4x4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vector!$B$3:$B$14</c:f>
              <c:numCache>
                <c:formatCode>0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vector!$N$3:$N$14</c:f>
              <c:numCache>
                <c:formatCode>0.00E+00</c:formatCode>
                <c:ptCount val="12"/>
                <c:pt idx="0">
                  <c:v>1.0139803641487359</c:v>
                </c:pt>
                <c:pt idx="1">
                  <c:v>1.2682278571941672</c:v>
                </c:pt>
                <c:pt idx="2">
                  <c:v>1.4931139881514432</c:v>
                </c:pt>
                <c:pt idx="3">
                  <c:v>1.6394870668937402</c:v>
                </c:pt>
                <c:pt idx="4">
                  <c:v>1.7205193053447985</c:v>
                </c:pt>
                <c:pt idx="5">
                  <c:v>1.7577085234692729</c:v>
                </c:pt>
                <c:pt idx="6">
                  <c:v>1.7826837274644558</c:v>
                </c:pt>
                <c:pt idx="7">
                  <c:v>1.7888394513321939</c:v>
                </c:pt>
                <c:pt idx="8">
                  <c:v>1.79837549819493</c:v>
                </c:pt>
                <c:pt idx="9">
                  <c:v>1.7162559464824396</c:v>
                </c:pt>
                <c:pt idx="10">
                  <c:v>1.7193681878220557</c:v>
                </c:pt>
                <c:pt idx="11">
                  <c:v>1.67850293680629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97-0243-93BF-DA94A89A6798}"/>
            </c:ext>
          </c:extLst>
        </c:ser>
        <c:ser>
          <c:idx val="2"/>
          <c:order val="2"/>
          <c:tx>
            <c:strRef>
              <c:f>vector!$O$2</c:f>
              <c:strCache>
                <c:ptCount val="1"/>
                <c:pt idx="0">
                  <c:v>vec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vector!$B$3:$B$14</c:f>
              <c:numCache>
                <c:formatCode>0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vector!$O$3:$O$14</c:f>
              <c:numCache>
                <c:formatCode>0.00E+00</c:formatCode>
                <c:ptCount val="12"/>
                <c:pt idx="0">
                  <c:v>2.4313132315016865</c:v>
                </c:pt>
                <c:pt idx="1">
                  <c:v>2.284069408283067</c:v>
                </c:pt>
                <c:pt idx="2">
                  <c:v>2.176928466027813</c:v>
                </c:pt>
                <c:pt idx="3">
                  <c:v>2.1291958333868504</c:v>
                </c:pt>
                <c:pt idx="4">
                  <c:v>2.0494621226385488</c:v>
                </c:pt>
                <c:pt idx="5">
                  <c:v>1.9361788004582943</c:v>
                </c:pt>
                <c:pt idx="6">
                  <c:v>1.9614869730345614</c:v>
                </c:pt>
                <c:pt idx="7">
                  <c:v>1.9641754372594598</c:v>
                </c:pt>
                <c:pt idx="8">
                  <c:v>1.9058889081652244</c:v>
                </c:pt>
                <c:pt idx="9">
                  <c:v>1.7478644296583998</c:v>
                </c:pt>
                <c:pt idx="10">
                  <c:v>1.5390989988445061</c:v>
                </c:pt>
                <c:pt idx="11">
                  <c:v>1.4114266835258567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97-0243-93BF-DA94A89A6798}"/>
            </c:ext>
          </c:extLst>
        </c:ser>
        <c:ser>
          <c:idx val="3"/>
          <c:order val="3"/>
          <c:tx>
            <c:strRef>
              <c:f>vector!$P$2</c:f>
              <c:strCache>
                <c:ptCount val="1"/>
                <c:pt idx="0">
                  <c:v>vec_unroll2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vector!$B$3:$B$14</c:f>
              <c:numCache>
                <c:formatCode>0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vector!$P$3:$P$14</c:f>
              <c:numCache>
                <c:formatCode>0.00E+00</c:formatCode>
                <c:ptCount val="12"/>
                <c:pt idx="0">
                  <c:v>2.6239686354794416</c:v>
                </c:pt>
                <c:pt idx="1">
                  <c:v>2.8537224773075116</c:v>
                </c:pt>
                <c:pt idx="2">
                  <c:v>2.9562459753082999</c:v>
                </c:pt>
                <c:pt idx="3">
                  <c:v>3.0230871915325079</c:v>
                </c:pt>
                <c:pt idx="4">
                  <c:v>3.0285173712229416</c:v>
                </c:pt>
                <c:pt idx="5">
                  <c:v>3.0413004711579976</c:v>
                </c:pt>
                <c:pt idx="6">
                  <c:v>3.039355947364704</c:v>
                </c:pt>
                <c:pt idx="7">
                  <c:v>3.0584523461639446</c:v>
                </c:pt>
                <c:pt idx="8">
                  <c:v>3.035347465057507</c:v>
                </c:pt>
                <c:pt idx="9">
                  <c:v>2.8546311622586571</c:v>
                </c:pt>
                <c:pt idx="10">
                  <c:v>2.592131827376408</c:v>
                </c:pt>
                <c:pt idx="11">
                  <c:v>2.4245248395825278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97-0243-93BF-DA94A89A6798}"/>
            </c:ext>
          </c:extLst>
        </c:ser>
        <c:ser>
          <c:idx val="4"/>
          <c:order val="4"/>
          <c:tx>
            <c:strRef>
              <c:f>vector!$Q$2</c:f>
              <c:strCache>
                <c:ptCount val="1"/>
                <c:pt idx="0">
                  <c:v>vec_unroll4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vector!$B$3:$B$14</c:f>
              <c:numCache>
                <c:formatCode>0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vector!$Q$3:$Q$14</c:f>
              <c:numCache>
                <c:formatCode>0.00E+00</c:formatCode>
                <c:ptCount val="12"/>
                <c:pt idx="0">
                  <c:v>4.5023662678402818</c:v>
                </c:pt>
                <c:pt idx="1">
                  <c:v>5.3073302708339209</c:v>
                </c:pt>
                <c:pt idx="2">
                  <c:v>6.2631330334850173</c:v>
                </c:pt>
                <c:pt idx="3">
                  <c:v>6.8817375709873465</c:v>
                </c:pt>
                <c:pt idx="4">
                  <c:v>6.6405578591808219</c:v>
                </c:pt>
                <c:pt idx="5">
                  <c:v>6.5750542783515611</c:v>
                </c:pt>
                <c:pt idx="6">
                  <c:v>6.6501357815648676</c:v>
                </c:pt>
                <c:pt idx="7">
                  <c:v>6.7410384387781459</c:v>
                </c:pt>
                <c:pt idx="8">
                  <c:v>6.4976375379519737</c:v>
                </c:pt>
                <c:pt idx="9">
                  <c:v>6.1391564975763036</c:v>
                </c:pt>
                <c:pt idx="10">
                  <c:v>5.4333041727330844</c:v>
                </c:pt>
                <c:pt idx="11">
                  <c:v>4.7811523348185521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97-0243-93BF-DA94A89A6798}"/>
            </c:ext>
          </c:extLst>
        </c:ser>
        <c:ser>
          <c:idx val="5"/>
          <c:order val="5"/>
          <c:tx>
            <c:strRef>
              <c:f>vector!$R$2</c:f>
              <c:strCache>
                <c:ptCount val="1"/>
                <c:pt idx="0">
                  <c:v>vec_unroll8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vector!$B$3:$B$14</c:f>
              <c:numCache>
                <c:formatCode>0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vector!$R$3:$R$14</c:f>
              <c:numCache>
                <c:formatCode>0.00E+00</c:formatCode>
                <c:ptCount val="12"/>
                <c:pt idx="0">
                  <c:v>2.0256878080399972</c:v>
                </c:pt>
                <c:pt idx="1">
                  <c:v>4.0095953215710205</c:v>
                </c:pt>
                <c:pt idx="2">
                  <c:v>5.0677529935712995</c:v>
                </c:pt>
                <c:pt idx="3">
                  <c:v>5.7849649983598432</c:v>
                </c:pt>
                <c:pt idx="4">
                  <c:v>5.9334482927795413</c:v>
                </c:pt>
                <c:pt idx="5">
                  <c:v>6.2172498644934455</c:v>
                </c:pt>
                <c:pt idx="6">
                  <c:v>6.5498655682152531</c:v>
                </c:pt>
                <c:pt idx="7">
                  <c:v>6.6273480119571859</c:v>
                </c:pt>
                <c:pt idx="8">
                  <c:v>6.6438702727111458</c:v>
                </c:pt>
                <c:pt idx="9">
                  <c:v>6.4084894071506113</c:v>
                </c:pt>
                <c:pt idx="10">
                  <c:v>5.9876811337821065</c:v>
                </c:pt>
                <c:pt idx="11">
                  <c:v>5.6787305340738721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97-0243-93BF-DA94A89A6798}"/>
            </c:ext>
          </c:extLst>
        </c:ser>
        <c:ser>
          <c:idx val="6"/>
          <c:order val="6"/>
          <c:tx>
            <c:strRef>
              <c:f>vector!$S$2</c:f>
              <c:strCache>
                <c:ptCount val="1"/>
                <c:pt idx="0">
                  <c:v>vec_u4x4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vector!$B$3:$B$14</c:f>
              <c:numCache>
                <c:formatCode>0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vector!$S$3:$S$14</c:f>
              <c:numCache>
                <c:formatCode>0.00E+00</c:formatCode>
                <c:ptCount val="12"/>
                <c:pt idx="0">
                  <c:v>1.9002628486984747</c:v>
                </c:pt>
                <c:pt idx="1">
                  <c:v>5.0885378199700968</c:v>
                </c:pt>
                <c:pt idx="2">
                  <c:v>4.949880236605166</c:v>
                </c:pt>
                <c:pt idx="3">
                  <c:v>8.2351117734724291</c:v>
                </c:pt>
                <c:pt idx="4">
                  <c:v>7.0879732231813968</c:v>
                </c:pt>
                <c:pt idx="5">
                  <c:v>8.4581586108337738</c:v>
                </c:pt>
                <c:pt idx="6">
                  <c:v>8.5546341923974563</c:v>
                </c:pt>
                <c:pt idx="7">
                  <c:v>8.6123273950001042</c:v>
                </c:pt>
                <c:pt idx="8">
                  <c:v>8.3006294283282038</c:v>
                </c:pt>
                <c:pt idx="9">
                  <c:v>8.0079399841500596</c:v>
                </c:pt>
                <c:pt idx="10">
                  <c:v>6.8006760926352303</c:v>
                </c:pt>
                <c:pt idx="11">
                  <c:v>5.8506766472039677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D97-0243-93BF-DA94A89A6798}"/>
            </c:ext>
          </c:extLst>
        </c:ser>
        <c:ser>
          <c:idx val="7"/>
          <c:order val="7"/>
          <c:tx>
            <c:strRef>
              <c:f>vector!$T$2</c:f>
              <c:strCache>
                <c:ptCount val="1"/>
                <c:pt idx="0">
                  <c:v>vec_play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vector!$B$3:$B$14</c:f>
              <c:numCache>
                <c:formatCode>0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vector!$T$3:$T$14</c:f>
              <c:numCache>
                <c:formatCode>0.00E+00</c:formatCode>
                <c:ptCount val="12"/>
                <c:pt idx="0">
                  <c:v>0.79445381300355999</c:v>
                </c:pt>
                <c:pt idx="1">
                  <c:v>2.1752740461806797</c:v>
                </c:pt>
                <c:pt idx="2">
                  <c:v>5.7777272555037698</c:v>
                </c:pt>
                <c:pt idx="3">
                  <c:v>4.8076563904759144</c:v>
                </c:pt>
                <c:pt idx="4">
                  <c:v>8.2374303437593817</c:v>
                </c:pt>
                <c:pt idx="5">
                  <c:v>8.3373767391598008</c:v>
                </c:pt>
                <c:pt idx="6">
                  <c:v>8.7196185690938321</c:v>
                </c:pt>
                <c:pt idx="7">
                  <c:v>8.6730446853349825</c:v>
                </c:pt>
                <c:pt idx="8">
                  <c:v>8.5762739301684583</c:v>
                </c:pt>
                <c:pt idx="9">
                  <c:v>7.9076710884500709</c:v>
                </c:pt>
                <c:pt idx="10">
                  <c:v>6.9105928561311476</c:v>
                </c:pt>
                <c:pt idx="11">
                  <c:v>6.0010073708920721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D97-0243-93BF-DA94A89A6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8432"/>
        <c:axId val="5747104"/>
      </c:lineChart>
      <c:catAx>
        <c:axId val="537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100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4710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74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7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93976996330956"/>
          <c:y val="0.1831674835288446"/>
          <c:w val="0.86529133858267715"/>
          <c:h val="0.67478848626064591"/>
        </c:manualLayout>
      </c:layout>
      <c:lineChart>
        <c:grouping val="standard"/>
        <c:varyColors val="0"/>
        <c:ser>
          <c:idx val="1"/>
          <c:order val="0"/>
          <c:tx>
            <c:strRef>
              <c:f>'alt comparison'!$F$2</c:f>
              <c:strCache>
                <c:ptCount val="1"/>
                <c:pt idx="0">
                  <c:v>Variant 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Lbl>
              <c:idx val="8"/>
              <c:layout>
                <c:manualLayout>
                  <c:x val="-2.8763183125599234E-2"/>
                  <c:y val="7.1428571428571425E-2"/>
                </c:manualLayout>
              </c:layout>
              <c:tx>
                <c:rich>
                  <a:bodyPr/>
                  <a:lstStyle/>
                  <a:p>
                    <a:r>
                      <a:rPr lang="en-US" sz="1100" b="1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Variant 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FDB4-AC44-ABAE-CE7A3ABB74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accent1">
                        <a:lumMod val="75000"/>
                      </a:schemeClr>
                    </a:solidFill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>
                      <a:solidFill>
                        <a:schemeClr val="accent1">
                          <a:lumMod val="75000"/>
                        </a:schemeClr>
                      </a:solidFill>
                    </a:ln>
                  </c:spPr>
                </c15:leaderLines>
              </c:ext>
            </c:extLst>
          </c:dLbls>
          <c:cat>
            <c:numRef>
              <c:f>'alt comparison'!$B$3:$B$14</c:f>
              <c:numCache>
                <c:formatCode>0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'alt comparison'!$F$3:$F$14</c:f>
              <c:numCache>
                <c:formatCode>0.00E+00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DB4-AC44-ABAE-CE7A3ABB749D}"/>
            </c:ext>
          </c:extLst>
        </c:ser>
        <c:ser>
          <c:idx val="0"/>
          <c:order val="1"/>
          <c:tx>
            <c:strRef>
              <c:f>'alt comparison'!$G$2</c:f>
              <c:strCache>
                <c:ptCount val="1"/>
                <c:pt idx="0">
                  <c:v>Variant II</c:v>
                </c:pt>
              </c:strCache>
            </c:strRef>
          </c:tx>
          <c:spPr>
            <a:ln w="2857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dLbls>
            <c:dLbl>
              <c:idx val="8"/>
              <c:layout>
                <c:manualLayout>
                  <c:x val="-3.8350910834132453E-2"/>
                  <c:y val="-4.9875311720698257E-2"/>
                </c:manualLayout>
              </c:layout>
              <c:tx>
                <c:rich>
                  <a:bodyPr/>
                  <a:lstStyle/>
                  <a:p>
                    <a:r>
                      <a:rPr lang="en-US" sz="1100" b="1">
                        <a:solidFill>
                          <a:schemeClr val="accent1">
                            <a:lumMod val="50000"/>
                          </a:schemeClr>
                        </a:solidFill>
                      </a:rPr>
                      <a:t>Variant II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FDB4-AC44-ABAE-CE7A3ABB749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>
                      <a:solidFill>
                        <a:schemeClr val="accent1">
                          <a:lumMod val="50000"/>
                        </a:schemeClr>
                      </a:solidFill>
                    </a:ln>
                  </c:spPr>
                </c15:leaderLines>
              </c:ext>
            </c:extLst>
          </c:dLbls>
          <c:cat>
            <c:numRef>
              <c:f>'alt comparison'!$B$3:$B$14</c:f>
              <c:numCache>
                <c:formatCode>0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'alt comparison'!$G$3:$G$14</c:f>
              <c:numCache>
                <c:formatCode>0.00E+00</c:formatCode>
                <c:ptCount val="12"/>
                <c:pt idx="0">
                  <c:v>0.41177489492108477</c:v>
                </c:pt>
                <c:pt idx="1">
                  <c:v>0.92260371444526501</c:v>
                </c:pt>
                <c:pt idx="2">
                  <c:v>0.79344582358492532</c:v>
                </c:pt>
                <c:pt idx="3">
                  <c:v>1.2253750620963735</c:v>
                </c:pt>
                <c:pt idx="4">
                  <c:v>1.0470569593463817</c:v>
                </c:pt>
                <c:pt idx="5">
                  <c:v>1.2415575262817877</c:v>
                </c:pt>
                <c:pt idx="6">
                  <c:v>1.2392586617283869</c:v>
                </c:pt>
                <c:pt idx="7">
                  <c:v>1.2417368058311229</c:v>
                </c:pt>
                <c:pt idx="8">
                  <c:v>1.2330863426403993</c:v>
                </c:pt>
                <c:pt idx="9">
                  <c:v>1.2418331477690965</c:v>
                </c:pt>
                <c:pt idx="10">
                  <c:v>1.1970666886931742</c:v>
                </c:pt>
                <c:pt idx="11">
                  <c:v>1.1622984788890049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DB4-AC44-ABAE-CE7A3ABB7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8432"/>
        <c:axId val="5747104"/>
      </c:lineChart>
      <c:catAx>
        <c:axId val="537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100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4710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747104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7843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93976996330956"/>
          <c:y val="0.22908587598425198"/>
          <c:w val="0.86529133858267715"/>
          <c:h val="0.63652312992125981"/>
        </c:manualLayout>
      </c:layout>
      <c:lineChart>
        <c:grouping val="standard"/>
        <c:varyColors val="0"/>
        <c:ser>
          <c:idx val="1"/>
          <c:order val="0"/>
          <c:tx>
            <c:strRef>
              <c:f>'alt comparison'!$I$2</c:f>
              <c:strCache>
                <c:ptCount val="1"/>
                <c:pt idx="0">
                  <c:v>Variant 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'alt comparison'!$B$3:$B$14</c:f>
              <c:numCache>
                <c:formatCode>0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'alt comparison'!$I$3:$I$14</c:f>
              <c:numCache>
                <c:formatCode>0.00E+00</c:formatCode>
                <c:ptCount val="12"/>
                <c:pt idx="0">
                  <c:v>14112</c:v>
                </c:pt>
                <c:pt idx="1">
                  <c:v>65856</c:v>
                </c:pt>
                <c:pt idx="2">
                  <c:v>282240</c:v>
                </c:pt>
                <c:pt idx="3">
                  <c:v>1166592</c:v>
                </c:pt>
                <c:pt idx="4">
                  <c:v>4741632</c:v>
                </c:pt>
                <c:pt idx="5">
                  <c:v>19117056</c:v>
                </c:pt>
                <c:pt idx="6">
                  <c:v>76769280</c:v>
                </c:pt>
                <c:pt idx="7">
                  <c:v>307679232</c:v>
                </c:pt>
                <c:pt idx="8">
                  <c:v>1231921152</c:v>
                </c:pt>
                <c:pt idx="9">
                  <c:v>4930093056</c:v>
                </c:pt>
                <c:pt idx="10">
                  <c:v>19725189120</c:v>
                </c:pt>
                <c:pt idx="11">
                  <c:v>78910390272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00-544C-8644-80FD762702B1}"/>
            </c:ext>
          </c:extLst>
        </c:ser>
        <c:ser>
          <c:idx val="0"/>
          <c:order val="1"/>
          <c:tx>
            <c:strRef>
              <c:f>'alt comparison'!$J$2</c:f>
              <c:strCache>
                <c:ptCount val="1"/>
                <c:pt idx="0">
                  <c:v>Variant II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'alt comparison'!$B$3:$B$14</c:f>
              <c:numCache>
                <c:formatCode>0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</c:numCache>
            </c:numRef>
          </c:cat>
          <c:val>
            <c:numRef>
              <c:f>'alt comparison'!$J$3:$J$14</c:f>
              <c:numCache>
                <c:formatCode>0.00E+00</c:formatCode>
                <c:ptCount val="12"/>
                <c:pt idx="0">
                  <c:v>15698</c:v>
                </c:pt>
                <c:pt idx="1">
                  <c:v>56532</c:v>
                </c:pt>
                <c:pt idx="2">
                  <c:v>213608</c:v>
                </c:pt>
                <c:pt idx="3">
                  <c:v>829392</c:v>
                </c:pt>
                <c:pt idx="4">
                  <c:v>3267488</c:v>
                </c:pt>
                <c:pt idx="5">
                  <c:v>12969792</c:v>
                </c:pt>
                <c:pt idx="6">
                  <c:v>51678848</c:v>
                </c:pt>
                <c:pt idx="7">
                  <c:v>206314752</c:v>
                </c:pt>
                <c:pt idx="8">
                  <c:v>824457728</c:v>
                </c:pt>
                <c:pt idx="9">
                  <c:v>3296228352</c:v>
                </c:pt>
                <c:pt idx="10">
                  <c:v>13181708288</c:v>
                </c:pt>
                <c:pt idx="11">
                  <c:v>52720422912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00-544C-8644-80FD76270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8432"/>
        <c:axId val="5747104"/>
      </c:lineChart>
      <c:catAx>
        <c:axId val="537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100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4710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747104"/>
        <c:scaling>
          <c:logBase val="10"/>
          <c:orientation val="minMax"/>
          <c:min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7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6350</xdr:colOff>
      <xdr:row>4</xdr:row>
      <xdr:rowOff>19050</xdr:rowOff>
    </xdr:from>
    <xdr:to>
      <xdr:col>24</xdr:col>
      <xdr:colOff>264922</xdr:colOff>
      <xdr:row>26</xdr:row>
      <xdr:rowOff>10922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AC82003-2DB6-7041-B4CF-08D6795C6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0.04386</cdr:x>
      <cdr:y>0.05913</cdr:y>
    </cdr:from>
    <cdr:to>
      <cdr:x>0.93771</cdr:x>
      <cdr:y>0.22096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C3D1EBBC-D556-BB45-B1F3-EEB7B3D1CE46}"/>
            </a:ext>
          </a:extLst>
        </cdr:cNvPr>
        <cdr:cNvSpPr txBox="1"/>
      </cdr:nvSpPr>
      <cdr:spPr>
        <a:xfrm xmlns:a="http://schemas.openxmlformats.org/drawingml/2006/main">
          <a:off x="265955" y="263937"/>
          <a:ext cx="5420559" cy="7224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de-DE" sz="1400" b="1"/>
            <a:t>Squared</a:t>
          </a:r>
          <a:r>
            <a:rPr lang="de-DE" sz="1400" b="1" baseline="0"/>
            <a:t> pairwise Euclidean distances</a:t>
          </a:r>
          <a:r>
            <a:rPr lang="de-DE" sz="1400" b="1"/>
            <a:t> (NxD</a:t>
          </a:r>
          <a:r>
            <a:rPr lang="de-DE" sz="1400" b="1" baseline="0"/>
            <a:t> matrix)</a:t>
          </a:r>
          <a:br>
            <a:rPr lang="de-DE" sz="1100" b="1"/>
          </a:br>
          <a:r>
            <a:rPr lang="de-DE" sz="1100" b="0"/>
            <a:t>Performance</a:t>
          </a:r>
          <a:r>
            <a:rPr lang="de-DE" sz="1100" b="1"/>
            <a:t> </a:t>
          </a:r>
          <a:r>
            <a:rPr lang="de-DE" sz="1100" b="0"/>
            <a:t>[flops/cycle]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6350</xdr:colOff>
      <xdr:row>3</xdr:row>
      <xdr:rowOff>0</xdr:rowOff>
    </xdr:from>
    <xdr:to>
      <xdr:col>29</xdr:col>
      <xdr:colOff>0</xdr:colOff>
      <xdr:row>27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BCE82EC-D85A-DF4C-8900-D15BAB573C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0.04386</cdr:x>
      <cdr:y>0.05913</cdr:y>
    </cdr:from>
    <cdr:to>
      <cdr:x>0.93771</cdr:x>
      <cdr:y>0.22096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C3D1EBBC-D556-BB45-B1F3-EEB7B3D1CE46}"/>
            </a:ext>
          </a:extLst>
        </cdr:cNvPr>
        <cdr:cNvSpPr txBox="1"/>
      </cdr:nvSpPr>
      <cdr:spPr>
        <a:xfrm xmlns:a="http://schemas.openxmlformats.org/drawingml/2006/main">
          <a:off x="265955" y="263937"/>
          <a:ext cx="5420559" cy="7224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de-DE" sz="1400" b="1"/>
            <a:t>Squared</a:t>
          </a:r>
          <a:r>
            <a:rPr lang="de-DE" sz="1400" b="1" baseline="0"/>
            <a:t> pairwise Euclidean distances</a:t>
          </a:r>
          <a:r>
            <a:rPr lang="de-DE" sz="1400" b="1"/>
            <a:t> (NxD</a:t>
          </a:r>
          <a:r>
            <a:rPr lang="de-DE" sz="1400" b="1" baseline="0"/>
            <a:t> matrix)</a:t>
          </a:r>
          <a:br>
            <a:rPr lang="de-DE" sz="1100" b="1"/>
          </a:br>
          <a:r>
            <a:rPr lang="de-DE" sz="1100" b="0"/>
            <a:t>Performance</a:t>
          </a:r>
          <a:r>
            <a:rPr lang="de-DE" sz="1100" b="1"/>
            <a:t> </a:t>
          </a:r>
          <a:r>
            <a:rPr lang="de-DE" sz="1100" b="0"/>
            <a:t>[flops/cycle]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17</xdr:row>
      <xdr:rowOff>0</xdr:rowOff>
    </xdr:from>
    <xdr:to>
      <xdr:col>10</xdr:col>
      <xdr:colOff>152400</xdr:colOff>
      <xdr:row>41</xdr:row>
      <xdr:rowOff>101600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AEE4C8E-62BE-7B44-9397-D70F367A2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17</xdr:row>
      <xdr:rowOff>0</xdr:rowOff>
    </xdr:from>
    <xdr:to>
      <xdr:col>18</xdr:col>
      <xdr:colOff>717550</xdr:colOff>
      <xdr:row>42</xdr:row>
      <xdr:rowOff>12700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2AA1502-9747-F546-AFA1-11432A96D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0.08725</cdr:x>
      <cdr:y>0.05913</cdr:y>
    </cdr:from>
    <cdr:to>
      <cdr:x>0.93771</cdr:x>
      <cdr:y>0.18878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C3D1EBBC-D556-BB45-B1F3-EEB7B3D1CE46}"/>
            </a:ext>
          </a:extLst>
        </cdr:cNvPr>
        <cdr:cNvSpPr txBox="1"/>
      </cdr:nvSpPr>
      <cdr:spPr>
        <a:xfrm xmlns:a="http://schemas.openxmlformats.org/drawingml/2006/main">
          <a:off x="577850" y="294373"/>
          <a:ext cx="5632650" cy="6454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de-DE" sz="1400" b="1"/>
            <a:t>Squared</a:t>
          </a:r>
          <a:r>
            <a:rPr lang="de-DE" sz="1400" b="1" baseline="0"/>
            <a:t> pairwise Euclidean distances</a:t>
          </a:r>
          <a:r>
            <a:rPr lang="de-DE" sz="1400" b="1"/>
            <a:t> (d=784)</a:t>
          </a:r>
          <a:br>
            <a:rPr lang="de-DE" sz="1100" b="1"/>
          </a:br>
          <a:r>
            <a:rPr lang="de-DE" sz="1100" b="0"/>
            <a:t>Speedup relative</a:t>
          </a:r>
          <a:r>
            <a:rPr lang="de-DE" sz="1100" b="0" baseline="0"/>
            <a:t> to Variant I</a:t>
          </a:r>
          <a:endParaRPr lang="de-DE" sz="1100" b="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0.0815</cdr:x>
      <cdr:y>0.05913</cdr:y>
    </cdr:from>
    <cdr:to>
      <cdr:x>0.93771</cdr:x>
      <cdr:y>0.22096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C3D1EBBC-D556-BB45-B1F3-EEB7B3D1CE46}"/>
            </a:ext>
          </a:extLst>
        </cdr:cNvPr>
        <cdr:cNvSpPr txBox="1"/>
      </cdr:nvSpPr>
      <cdr:spPr>
        <a:xfrm xmlns:a="http://schemas.openxmlformats.org/drawingml/2006/main">
          <a:off x="539750" y="288365"/>
          <a:ext cx="5670750" cy="7892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de-DE" sz="1400" b="1"/>
            <a:t>Squared</a:t>
          </a:r>
          <a:r>
            <a:rPr lang="de-DE" sz="1400" b="1" baseline="0"/>
            <a:t> pairwise Euclidean distances</a:t>
          </a:r>
          <a:r>
            <a:rPr lang="de-DE" sz="1400" b="1"/>
            <a:t> (D</a:t>
          </a:r>
          <a:r>
            <a:rPr lang="de-DE" sz="1400" b="1" baseline="0"/>
            <a:t>=784)</a:t>
          </a:r>
          <a:br>
            <a:rPr lang="de-DE" sz="1100" b="1"/>
          </a:br>
          <a:r>
            <a:rPr lang="de-DE" sz="1100" b="0"/>
            <a:t>Flops</a:t>
          </a:r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EC4B-70D4-6E48-B4FA-FF401883E611}">
  <dimension ref="A1:V22"/>
  <sheetViews>
    <sheetView workbookViewId="0">
      <selection activeCell="H17" sqref="H17"/>
    </sheetView>
  </sheetViews>
  <sheetFormatPr baseColWidth="10" defaultRowHeight="16" x14ac:dyDescent="0.2"/>
  <cols>
    <col min="3" max="7" width="10.83203125" style="4"/>
    <col min="8" max="8" width="11" style="4" customWidth="1"/>
    <col min="9" max="10" width="10.83203125" style="4"/>
    <col min="11" max="11" width="11.1640625" style="4" bestFit="1" customWidth="1"/>
    <col min="12" max="12" width="12.1640625" style="4" bestFit="1" customWidth="1"/>
    <col min="13" max="17" width="10.83203125" style="4"/>
    <col min="18" max="18" width="11.1640625" bestFit="1" customWidth="1"/>
  </cols>
  <sheetData>
    <row r="1" spans="1:22" s="1" customFormat="1" x14ac:dyDescent="0.2">
      <c r="C1" s="3" t="s">
        <v>1</v>
      </c>
      <c r="D1" s="3"/>
      <c r="E1" s="3"/>
      <c r="F1" s="3"/>
      <c r="G1" s="3"/>
      <c r="H1" s="3"/>
      <c r="I1" s="3"/>
      <c r="J1" s="3"/>
      <c r="K1" s="3" t="s">
        <v>5</v>
      </c>
      <c r="L1" s="3"/>
      <c r="M1" s="3"/>
      <c r="N1" s="3"/>
      <c r="O1" s="3"/>
      <c r="P1" s="3"/>
      <c r="Q1" s="3"/>
    </row>
    <row r="2" spans="1:22" s="1" customFormat="1" x14ac:dyDescent="0.2">
      <c r="A2" s="1" t="s">
        <v>4</v>
      </c>
      <c r="B2" s="1" t="s">
        <v>3</v>
      </c>
      <c r="C2" s="3" t="s">
        <v>0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/>
      <c r="J2" s="3" t="s">
        <v>6</v>
      </c>
      <c r="K2" s="3" t="s">
        <v>0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3"/>
      <c r="R2" s="1" t="s">
        <v>2</v>
      </c>
      <c r="V2" s="5">
        <v>784</v>
      </c>
    </row>
    <row r="3" spans="1:22" x14ac:dyDescent="0.2">
      <c r="A3">
        <v>1</v>
      </c>
      <c r="B3" s="2">
        <f>2^A3</f>
        <v>2</v>
      </c>
      <c r="C3" s="4">
        <v>9444.68</v>
      </c>
      <c r="D3" s="4">
        <v>4928.33</v>
      </c>
      <c r="E3" s="4">
        <v>3090.09</v>
      </c>
      <c r="F3" s="4">
        <v>2785.83</v>
      </c>
      <c r="G3" s="4">
        <v>2766.93</v>
      </c>
      <c r="H3" s="4">
        <v>2794.81</v>
      </c>
      <c r="J3" s="4">
        <f>B3*(2*$V$2-1) + B3*(B3-1)*($V$2+1)</f>
        <v>4704</v>
      </c>
      <c r="K3" s="4">
        <f t="shared" ref="K3:K15" si="0">J3/C3</f>
        <v>0.49805816607868131</v>
      </c>
      <c r="L3" s="4">
        <f t="shared" ref="L3:L15" si="1">J3/D3</f>
        <v>0.95448153837101002</v>
      </c>
      <c r="M3" s="4">
        <f t="shared" ref="M3:M15" si="2">J3/E3</f>
        <v>1.5222857586672232</v>
      </c>
      <c r="N3" s="4">
        <f t="shared" ref="N3:N15" si="3">J3/F3</f>
        <v>1.6885452450436675</v>
      </c>
      <c r="O3" s="4">
        <f t="shared" ref="O3:O15" si="4">J3/G3</f>
        <v>1.7000791490930383</v>
      </c>
      <c r="P3" s="4">
        <f t="shared" ref="P3:P15" si="5">J3/H3</f>
        <v>1.6831197827401505</v>
      </c>
    </row>
    <row r="4" spans="1:22" x14ac:dyDescent="0.2">
      <c r="A4">
        <v>2</v>
      </c>
      <c r="B4" s="2">
        <f t="shared" ref="B4:B12" si="6">2^A4</f>
        <v>4</v>
      </c>
      <c r="C4" s="4">
        <v>30940.3</v>
      </c>
      <c r="D4" s="4">
        <v>16064.4</v>
      </c>
      <c r="E4" s="4">
        <v>10963.3</v>
      </c>
      <c r="F4" s="4">
        <v>9195.52</v>
      </c>
      <c r="G4" s="4">
        <v>9129.5499999999993</v>
      </c>
      <c r="H4" s="4">
        <v>18023.3</v>
      </c>
      <c r="J4" s="4">
        <f t="shared" ref="J3:J15" si="7">B4*(2*$V$2-1) + B4*(B4-1)*($V$2+1)</f>
        <v>15688</v>
      </c>
      <c r="K4" s="4">
        <f t="shared" si="0"/>
        <v>0.50704097891746369</v>
      </c>
      <c r="L4" s="4">
        <f t="shared" si="1"/>
        <v>0.97656930853315405</v>
      </c>
      <c r="M4" s="4">
        <f t="shared" si="2"/>
        <v>1.4309560077713828</v>
      </c>
      <c r="N4" s="4">
        <f t="shared" si="3"/>
        <v>1.7060481625835189</v>
      </c>
      <c r="O4" s="4">
        <f t="shared" si="4"/>
        <v>1.7183760426307979</v>
      </c>
      <c r="P4" s="4">
        <f t="shared" si="5"/>
        <v>0.87042883378737523</v>
      </c>
    </row>
    <row r="5" spans="1:22" x14ac:dyDescent="0.2">
      <c r="A5">
        <v>3</v>
      </c>
      <c r="B5" s="2">
        <f t="shared" si="6"/>
        <v>8</v>
      </c>
      <c r="C5" s="4">
        <v>110602</v>
      </c>
      <c r="D5" s="4">
        <v>57283.1</v>
      </c>
      <c r="E5" s="4">
        <v>41505.199999999997</v>
      </c>
      <c r="F5" s="4">
        <v>35549.199999999997</v>
      </c>
      <c r="G5" s="4">
        <v>35039.199999999997</v>
      </c>
      <c r="H5" s="4">
        <v>50512.2</v>
      </c>
      <c r="J5" s="4">
        <f t="shared" si="7"/>
        <v>56496</v>
      </c>
      <c r="K5" s="4">
        <f t="shared" si="0"/>
        <v>0.51080450624762663</v>
      </c>
      <c r="L5" s="4">
        <f t="shared" si="1"/>
        <v>0.98625947268915271</v>
      </c>
      <c r="M5" s="4">
        <f t="shared" si="2"/>
        <v>1.3611788402417047</v>
      </c>
      <c r="N5" s="4">
        <f t="shared" si="3"/>
        <v>1.5892340755910119</v>
      </c>
      <c r="O5" s="4">
        <f t="shared" si="4"/>
        <v>1.6123655791228111</v>
      </c>
      <c r="P5" s="4">
        <f t="shared" si="5"/>
        <v>1.1184624704526829</v>
      </c>
    </row>
    <row r="6" spans="1:22" x14ac:dyDescent="0.2">
      <c r="A6">
        <v>4</v>
      </c>
      <c r="B6" s="2">
        <f t="shared" si="6"/>
        <v>16</v>
      </c>
      <c r="C6" s="4">
        <v>418168</v>
      </c>
      <c r="D6" s="4">
        <v>214984</v>
      </c>
      <c r="E6" s="4">
        <v>159748</v>
      </c>
      <c r="F6" s="4">
        <v>135386</v>
      </c>
      <c r="G6" s="4">
        <v>133101</v>
      </c>
      <c r="H6" s="4">
        <v>159132</v>
      </c>
      <c r="J6" s="4">
        <f t="shared" si="7"/>
        <v>213472</v>
      </c>
      <c r="K6" s="4">
        <f t="shared" si="0"/>
        <v>0.51049339021637241</v>
      </c>
      <c r="L6" s="4">
        <f t="shared" si="1"/>
        <v>0.99296691846835117</v>
      </c>
      <c r="M6" s="4">
        <f t="shared" si="2"/>
        <v>1.3363046798707965</v>
      </c>
      <c r="N6" s="4">
        <f t="shared" si="3"/>
        <v>1.5767656921690574</v>
      </c>
      <c r="O6" s="4">
        <f t="shared" si="4"/>
        <v>1.6038346819332687</v>
      </c>
      <c r="P6" s="4">
        <f t="shared" si="5"/>
        <v>1.3414775155217054</v>
      </c>
    </row>
    <row r="7" spans="1:22" x14ac:dyDescent="0.2">
      <c r="A7">
        <v>5</v>
      </c>
      <c r="B7" s="2">
        <f t="shared" si="6"/>
        <v>32</v>
      </c>
      <c r="C7" s="4">
        <v>1623630</v>
      </c>
      <c r="D7" s="4">
        <v>833266</v>
      </c>
      <c r="E7" s="4">
        <v>631117</v>
      </c>
      <c r="F7" s="4">
        <v>525795</v>
      </c>
      <c r="G7" s="4">
        <v>553541</v>
      </c>
      <c r="H7" s="4">
        <v>552566</v>
      </c>
      <c r="J7" s="4">
        <f t="shared" si="7"/>
        <v>828864</v>
      </c>
      <c r="K7" s="4">
        <f t="shared" si="0"/>
        <v>0.51050054507492471</v>
      </c>
      <c r="L7" s="4">
        <f t="shared" si="1"/>
        <v>0.99471717314759034</v>
      </c>
      <c r="M7" s="4">
        <f t="shared" si="2"/>
        <v>1.3133285904198428</v>
      </c>
      <c r="N7" s="4">
        <f t="shared" si="3"/>
        <v>1.576401449234017</v>
      </c>
      <c r="O7" s="4">
        <f t="shared" si="4"/>
        <v>1.4973850175506422</v>
      </c>
      <c r="P7" s="4">
        <f t="shared" si="5"/>
        <v>1.5000271460784775</v>
      </c>
    </row>
    <row r="8" spans="1:22" x14ac:dyDescent="0.2">
      <c r="A8">
        <v>6</v>
      </c>
      <c r="B8" s="2">
        <f t="shared" si="6"/>
        <v>64</v>
      </c>
      <c r="C8" s="4">
        <v>6400840</v>
      </c>
      <c r="D8" s="4">
        <v>3323260</v>
      </c>
      <c r="E8" s="4">
        <v>2574180</v>
      </c>
      <c r="F8" s="4">
        <v>2211400</v>
      </c>
      <c r="G8" s="4">
        <v>2206940</v>
      </c>
      <c r="H8" s="4">
        <v>2042650</v>
      </c>
      <c r="J8" s="4">
        <f t="shared" si="7"/>
        <v>3265408</v>
      </c>
      <c r="K8" s="4">
        <f t="shared" si="0"/>
        <v>0.51015304241318327</v>
      </c>
      <c r="L8" s="4">
        <f t="shared" si="1"/>
        <v>0.98259179239662264</v>
      </c>
      <c r="M8" s="4">
        <f t="shared" si="2"/>
        <v>1.2685235686704115</v>
      </c>
      <c r="N8" s="4">
        <f t="shared" si="3"/>
        <v>1.476624762593832</v>
      </c>
      <c r="O8" s="4">
        <f t="shared" si="4"/>
        <v>1.479608870200368</v>
      </c>
      <c r="P8" s="4">
        <f t="shared" si="5"/>
        <v>1.5986135657112084</v>
      </c>
    </row>
    <row r="9" spans="1:22" x14ac:dyDescent="0.2">
      <c r="A9">
        <v>7</v>
      </c>
      <c r="B9" s="2">
        <f t="shared" si="6"/>
        <v>128</v>
      </c>
      <c r="C9" s="4">
        <v>25408400</v>
      </c>
      <c r="D9" s="4">
        <v>13304900</v>
      </c>
      <c r="E9" s="4">
        <v>10436800</v>
      </c>
      <c r="F9" s="4">
        <v>9289810</v>
      </c>
      <c r="G9" s="4">
        <v>9311170</v>
      </c>
      <c r="H9" s="4">
        <v>7829260</v>
      </c>
      <c r="J9" s="4">
        <f t="shared" si="7"/>
        <v>12961536</v>
      </c>
      <c r="K9" s="4">
        <f t="shared" si="0"/>
        <v>0.5101279891689362</v>
      </c>
      <c r="L9" s="4">
        <f t="shared" si="1"/>
        <v>0.97419266585994635</v>
      </c>
      <c r="M9" s="4">
        <f t="shared" si="2"/>
        <v>1.2419070979610609</v>
      </c>
      <c r="N9" s="4">
        <f t="shared" si="3"/>
        <v>1.3952423138901657</v>
      </c>
      <c r="O9" s="4">
        <f t="shared" si="4"/>
        <v>1.3920416016461949</v>
      </c>
      <c r="P9" s="4">
        <f t="shared" si="5"/>
        <v>1.6555250432352482</v>
      </c>
    </row>
    <row r="10" spans="1:22" x14ac:dyDescent="0.2">
      <c r="A10">
        <v>8</v>
      </c>
      <c r="B10" s="2">
        <f t="shared" si="6"/>
        <v>256</v>
      </c>
      <c r="C10" s="4">
        <v>101264000</v>
      </c>
      <c r="D10" s="4">
        <v>52793200</v>
      </c>
      <c r="E10" s="4">
        <v>41823200</v>
      </c>
      <c r="F10" s="4">
        <v>37119800</v>
      </c>
      <c r="G10" s="4">
        <v>37121700</v>
      </c>
      <c r="H10" s="4">
        <v>31156800</v>
      </c>
      <c r="J10" s="4">
        <f t="shared" si="7"/>
        <v>51645952</v>
      </c>
      <c r="K10" s="4">
        <f t="shared" si="0"/>
        <v>0.51001295623321219</v>
      </c>
      <c r="L10" s="4">
        <f t="shared" si="1"/>
        <v>0.97826901949493494</v>
      </c>
      <c r="M10" s="4">
        <f t="shared" si="2"/>
        <v>1.2348637120067332</v>
      </c>
      <c r="N10" s="4">
        <f t="shared" si="3"/>
        <v>1.3913316343299262</v>
      </c>
      <c r="O10" s="4">
        <f t="shared" si="4"/>
        <v>1.3912604218018032</v>
      </c>
      <c r="P10" s="4">
        <f t="shared" si="5"/>
        <v>1.6576141323884352</v>
      </c>
    </row>
    <row r="11" spans="1:22" x14ac:dyDescent="0.2">
      <c r="A11">
        <v>9</v>
      </c>
      <c r="B11" s="2">
        <f t="shared" si="6"/>
        <v>512</v>
      </c>
      <c r="C11" s="4">
        <v>403374000</v>
      </c>
      <c r="D11" s="4">
        <v>214171000</v>
      </c>
      <c r="E11" s="4">
        <v>168246000</v>
      </c>
      <c r="F11" s="4">
        <v>149660000</v>
      </c>
      <c r="G11" s="4">
        <v>149068000</v>
      </c>
      <c r="H11" s="4">
        <v>123275000</v>
      </c>
      <c r="J11" s="4">
        <f t="shared" si="7"/>
        <v>206183424</v>
      </c>
      <c r="K11" s="4">
        <f t="shared" si="0"/>
        <v>0.51114703476178436</v>
      </c>
      <c r="L11" s="4">
        <f t="shared" si="1"/>
        <v>0.96270467990530928</v>
      </c>
      <c r="M11" s="4">
        <f t="shared" si="2"/>
        <v>1.2254878214043721</v>
      </c>
      <c r="N11" s="4">
        <f t="shared" si="3"/>
        <v>1.3776788988373647</v>
      </c>
      <c r="O11" s="4">
        <f t="shared" si="4"/>
        <v>1.3831501328252878</v>
      </c>
      <c r="P11" s="4">
        <f t="shared" si="5"/>
        <v>1.6725485621577774</v>
      </c>
    </row>
    <row r="12" spans="1:22" x14ac:dyDescent="0.2">
      <c r="A12">
        <v>10</v>
      </c>
      <c r="B12" s="2">
        <f t="shared" si="6"/>
        <v>1024</v>
      </c>
      <c r="C12" s="4">
        <v>1618210000</v>
      </c>
      <c r="D12" s="4">
        <v>894470000</v>
      </c>
      <c r="E12" s="4">
        <v>694819000</v>
      </c>
      <c r="F12" s="4">
        <v>610450000</v>
      </c>
      <c r="G12" s="4">
        <v>609881000</v>
      </c>
      <c r="H12" s="4">
        <v>487378000</v>
      </c>
      <c r="J12" s="4">
        <f t="shared" si="7"/>
        <v>823932928</v>
      </c>
      <c r="K12" s="4">
        <f t="shared" si="0"/>
        <v>0.50916316670889439</v>
      </c>
      <c r="L12" s="4">
        <f t="shared" si="1"/>
        <v>0.92114093038335554</v>
      </c>
      <c r="M12" s="4">
        <f t="shared" si="2"/>
        <v>1.1858238303788469</v>
      </c>
      <c r="N12" s="4">
        <f t="shared" si="3"/>
        <v>1.349714027356868</v>
      </c>
      <c r="O12" s="4">
        <f t="shared" si="4"/>
        <v>1.350973268555669</v>
      </c>
      <c r="P12" s="4">
        <f t="shared" si="5"/>
        <v>1.6905418956128508</v>
      </c>
    </row>
    <row r="13" spans="1:22" x14ac:dyDescent="0.2">
      <c r="A13">
        <v>11</v>
      </c>
      <c r="B13" s="2">
        <f>2^A13</f>
        <v>2048</v>
      </c>
      <c r="C13" s="4">
        <v>6628860000</v>
      </c>
      <c r="D13" s="4">
        <v>3582350000</v>
      </c>
      <c r="E13" s="4">
        <v>2840360000</v>
      </c>
      <c r="F13" s="4">
        <v>2552250000</v>
      </c>
      <c r="G13" s="4">
        <v>2520280000</v>
      </c>
      <c r="H13" s="4">
        <v>1958840000</v>
      </c>
      <c r="J13" s="4">
        <f t="shared" si="7"/>
        <v>3294130176</v>
      </c>
      <c r="K13" s="4">
        <f t="shared" si="0"/>
        <v>0.49693765986911775</v>
      </c>
      <c r="L13" s="4">
        <f t="shared" si="1"/>
        <v>0.91954448225326946</v>
      </c>
      <c r="M13" s="4">
        <f t="shared" si="2"/>
        <v>1.1597579799743694</v>
      </c>
      <c r="N13" s="4">
        <f t="shared" si="3"/>
        <v>1.2906769227152513</v>
      </c>
      <c r="O13" s="4">
        <f t="shared" si="4"/>
        <v>1.3070492865872045</v>
      </c>
      <c r="P13" s="4">
        <f t="shared" si="5"/>
        <v>1.6816739376365604</v>
      </c>
    </row>
    <row r="14" spans="1:22" x14ac:dyDescent="0.2">
      <c r="A14">
        <v>12</v>
      </c>
      <c r="B14" s="2">
        <f t="shared" ref="B14:B15" si="8">2^A14</f>
        <v>4096</v>
      </c>
      <c r="C14" s="4">
        <v>26842900000</v>
      </c>
      <c r="D14" s="4">
        <v>15236700000</v>
      </c>
      <c r="E14" s="4">
        <v>12548600000</v>
      </c>
      <c r="F14" s="4">
        <v>11781300000</v>
      </c>
      <c r="G14" s="4">
        <v>11624600000</v>
      </c>
      <c r="H14" s="4">
        <v>7949640000</v>
      </c>
      <c r="J14" s="4">
        <f t="shared" si="7"/>
        <v>13173317632</v>
      </c>
      <c r="K14" s="4">
        <f t="shared" si="0"/>
        <v>0.49075612664801493</v>
      </c>
      <c r="L14" s="4">
        <f t="shared" si="1"/>
        <v>0.86457813253526028</v>
      </c>
      <c r="M14" s="4">
        <f t="shared" si="2"/>
        <v>1.0497838509475161</v>
      </c>
      <c r="N14" s="4">
        <f t="shared" si="3"/>
        <v>1.1181548413163234</v>
      </c>
      <c r="O14" s="4">
        <f t="shared" si="4"/>
        <v>1.1332276062832269</v>
      </c>
      <c r="P14" s="4">
        <f t="shared" si="5"/>
        <v>1.6570961241012172</v>
      </c>
    </row>
    <row r="15" spans="1:22" x14ac:dyDescent="0.2">
      <c r="A15">
        <v>13</v>
      </c>
      <c r="B15" s="2">
        <f t="shared" si="8"/>
        <v>8192</v>
      </c>
      <c r="C15" s="4">
        <v>113050000000</v>
      </c>
      <c r="D15" s="4">
        <v>67760200000</v>
      </c>
      <c r="E15" s="4">
        <v>55066500000</v>
      </c>
      <c r="F15" s="4">
        <v>51408500000</v>
      </c>
      <c r="G15" s="4">
        <v>50553300000</v>
      </c>
      <c r="H15" s="4">
        <v>32664700000</v>
      </c>
      <c r="J15" s="4">
        <f t="shared" si="7"/>
        <v>52686864384</v>
      </c>
      <c r="K15" s="4">
        <f t="shared" si="0"/>
        <v>0.46604922055727555</v>
      </c>
      <c r="L15" s="4">
        <f t="shared" si="1"/>
        <v>0.77754883226436755</v>
      </c>
      <c r="M15" s="4">
        <f t="shared" si="2"/>
        <v>0.95678614736727408</v>
      </c>
      <c r="N15" s="4">
        <f t="shared" si="3"/>
        <v>1.0248667902000641</v>
      </c>
      <c r="O15" s="4">
        <f t="shared" si="4"/>
        <v>1.0422042553898558</v>
      </c>
      <c r="P15" s="4">
        <f t="shared" si="5"/>
        <v>1.6129603022222767</v>
      </c>
    </row>
    <row r="16" spans="1:2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75A4-D373-754F-80F7-D6CC50E6F4DC}">
  <dimension ref="A1:Z28"/>
  <sheetViews>
    <sheetView tabSelected="1" topLeftCell="I1" workbookViewId="0">
      <selection activeCell="Z34" sqref="Z34"/>
    </sheetView>
  </sheetViews>
  <sheetFormatPr baseColWidth="10" defaultRowHeight="16" x14ac:dyDescent="0.2"/>
  <cols>
    <col min="3" max="7" width="10.83203125" style="4"/>
    <col min="8" max="10" width="11" style="4" customWidth="1"/>
    <col min="11" max="12" width="10.83203125" style="4"/>
    <col min="13" max="13" width="11.1640625" style="4" bestFit="1" customWidth="1"/>
    <col min="14" max="14" width="12.1640625" style="4" bestFit="1" customWidth="1"/>
    <col min="15" max="21" width="10.83203125" style="4"/>
    <col min="22" max="22" width="11.1640625" bestFit="1" customWidth="1"/>
  </cols>
  <sheetData>
    <row r="1" spans="1:26" s="1" customFormat="1" x14ac:dyDescent="0.2"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5</v>
      </c>
      <c r="N1" s="3"/>
      <c r="O1" s="3"/>
      <c r="P1" s="3"/>
      <c r="Q1" s="3"/>
      <c r="R1" s="3"/>
      <c r="S1" s="3"/>
      <c r="T1" s="3"/>
      <c r="U1" s="3"/>
    </row>
    <row r="2" spans="1:26" s="1" customFormat="1" x14ac:dyDescent="0.2">
      <c r="A2" s="1" t="s">
        <v>4</v>
      </c>
      <c r="B2" s="1" t="s">
        <v>3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/>
      <c r="L2" s="3" t="s">
        <v>6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/>
      <c r="V2" s="1" t="s">
        <v>2</v>
      </c>
      <c r="Z2" s="5">
        <v>784</v>
      </c>
    </row>
    <row r="3" spans="1:26" x14ac:dyDescent="0.2">
      <c r="A3">
        <v>2</v>
      </c>
      <c r="B3" s="2">
        <f t="shared" ref="B3:B11" si="0">2^A3</f>
        <v>4</v>
      </c>
      <c r="C3" s="4">
        <v>2978.97</v>
      </c>
      <c r="D3" s="4">
        <v>15471.7</v>
      </c>
      <c r="E3" s="4">
        <v>6452.48</v>
      </c>
      <c r="F3" s="4">
        <v>5978.73</v>
      </c>
      <c r="G3" s="4">
        <v>3484.39</v>
      </c>
      <c r="H3" s="4">
        <v>7744.53</v>
      </c>
      <c r="I3" s="4">
        <v>8255.7000000000007</v>
      </c>
      <c r="J3" s="4">
        <v>19746.900000000001</v>
      </c>
      <c r="L3" s="4">
        <f t="shared" ref="L3:L14" si="1">B3*(2*$Z$2-1) + B3*(B3-1)*($Z$2+1)</f>
        <v>15688</v>
      </c>
      <c r="M3" s="4">
        <f t="shared" ref="M3:M14" si="2">L3/C3</f>
        <v>5.2662497440390474</v>
      </c>
      <c r="N3" s="4">
        <f t="shared" ref="N3:N14" si="3">L3/D3</f>
        <v>1.0139803641487359</v>
      </c>
      <c r="O3" s="4">
        <f t="shared" ref="O3:O14" si="4">L3/E3</f>
        <v>2.4313132315016865</v>
      </c>
      <c r="P3" s="4">
        <f t="shared" ref="P3:P14" si="5">L3/F3</f>
        <v>2.6239686354794416</v>
      </c>
      <c r="Q3" s="4">
        <f t="shared" ref="Q3:Q14" si="6">L3/G3</f>
        <v>4.5023662678402818</v>
      </c>
      <c r="R3" s="4">
        <f t="shared" ref="R3:R14" si="7">L3/H3</f>
        <v>2.0256878080399972</v>
      </c>
      <c r="S3" s="4">
        <f>L3/I3</f>
        <v>1.9002628486984747</v>
      </c>
      <c r="T3" s="4">
        <f>L3/J3</f>
        <v>0.79445381300355999</v>
      </c>
    </row>
    <row r="4" spans="1:26" x14ac:dyDescent="0.2">
      <c r="A4">
        <v>3</v>
      </c>
      <c r="B4" s="2">
        <f t="shared" si="0"/>
        <v>8</v>
      </c>
      <c r="C4" s="4">
        <v>12034.2</v>
      </c>
      <c r="D4" s="4">
        <v>44547.199999999997</v>
      </c>
      <c r="E4" s="4">
        <v>24734.799999999999</v>
      </c>
      <c r="F4" s="4">
        <v>19797.3</v>
      </c>
      <c r="G4" s="4">
        <v>10644.9</v>
      </c>
      <c r="H4" s="4">
        <v>14090.2</v>
      </c>
      <c r="I4" s="4">
        <v>11102.6</v>
      </c>
      <c r="J4" s="4">
        <v>25971.9</v>
      </c>
      <c r="L4" s="4">
        <f t="shared" si="1"/>
        <v>56496</v>
      </c>
      <c r="M4" s="4">
        <f t="shared" si="2"/>
        <v>4.6946203320536473</v>
      </c>
      <c r="N4" s="4">
        <f t="shared" si="3"/>
        <v>1.2682278571941672</v>
      </c>
      <c r="O4" s="4">
        <f t="shared" si="4"/>
        <v>2.284069408283067</v>
      </c>
      <c r="P4" s="4">
        <f t="shared" si="5"/>
        <v>2.8537224773075116</v>
      </c>
      <c r="Q4" s="4">
        <f t="shared" si="6"/>
        <v>5.3073302708339209</v>
      </c>
      <c r="R4" s="4">
        <f t="shared" si="7"/>
        <v>4.0095953215710205</v>
      </c>
      <c r="S4" s="4">
        <f t="shared" ref="S4:S14" si="8">L4/I4</f>
        <v>5.0885378199700968</v>
      </c>
      <c r="T4" s="4">
        <f t="shared" ref="T4:T14" si="9">L4/J4</f>
        <v>2.1752740461806797</v>
      </c>
    </row>
    <row r="5" spans="1:26" x14ac:dyDescent="0.2">
      <c r="A5">
        <v>4</v>
      </c>
      <c r="B5" s="2">
        <f t="shared" si="0"/>
        <v>16</v>
      </c>
      <c r="C5" s="4">
        <v>46418.5</v>
      </c>
      <c r="D5" s="4">
        <v>142971</v>
      </c>
      <c r="E5" s="4">
        <v>98061.1</v>
      </c>
      <c r="F5" s="4">
        <v>72210.5</v>
      </c>
      <c r="G5" s="4">
        <v>34083.9</v>
      </c>
      <c r="H5" s="4">
        <v>42123.6</v>
      </c>
      <c r="I5" s="4">
        <v>43126.7</v>
      </c>
      <c r="J5" s="4">
        <v>36947.4</v>
      </c>
      <c r="L5" s="4">
        <f t="shared" si="1"/>
        <v>213472</v>
      </c>
      <c r="M5" s="4">
        <f t="shared" si="2"/>
        <v>4.5988560595452244</v>
      </c>
      <c r="N5" s="4">
        <f t="shared" si="3"/>
        <v>1.4931139881514432</v>
      </c>
      <c r="O5" s="4">
        <f t="shared" si="4"/>
        <v>2.176928466027813</v>
      </c>
      <c r="P5" s="4">
        <f t="shared" si="5"/>
        <v>2.9562459753082999</v>
      </c>
      <c r="Q5" s="4">
        <f t="shared" si="6"/>
        <v>6.2631330334850173</v>
      </c>
      <c r="R5" s="4">
        <f t="shared" si="7"/>
        <v>5.0677529935712995</v>
      </c>
      <c r="S5" s="4">
        <f t="shared" si="8"/>
        <v>4.949880236605166</v>
      </c>
      <c r="T5" s="4">
        <f t="shared" si="9"/>
        <v>5.7777272555037698</v>
      </c>
    </row>
    <row r="6" spans="1:26" x14ac:dyDescent="0.2">
      <c r="A6">
        <v>5</v>
      </c>
      <c r="B6" s="2">
        <f t="shared" si="0"/>
        <v>32</v>
      </c>
      <c r="C6" s="4">
        <v>181341</v>
      </c>
      <c r="D6" s="4">
        <v>505563</v>
      </c>
      <c r="E6" s="4">
        <v>389285</v>
      </c>
      <c r="F6" s="4">
        <v>274178</v>
      </c>
      <c r="G6" s="4">
        <v>120444</v>
      </c>
      <c r="H6" s="4">
        <v>143279</v>
      </c>
      <c r="I6" s="4">
        <v>100650</v>
      </c>
      <c r="J6" s="4">
        <v>172405</v>
      </c>
      <c r="L6" s="4">
        <f t="shared" si="1"/>
        <v>828864</v>
      </c>
      <c r="M6" s="4">
        <f t="shared" si="2"/>
        <v>4.5707479279368703</v>
      </c>
      <c r="N6" s="4">
        <f t="shared" si="3"/>
        <v>1.6394870668937402</v>
      </c>
      <c r="O6" s="4">
        <f t="shared" si="4"/>
        <v>2.1291958333868504</v>
      </c>
      <c r="P6" s="4">
        <f t="shared" si="5"/>
        <v>3.0230871915325079</v>
      </c>
      <c r="Q6" s="4">
        <f t="shared" si="6"/>
        <v>6.8817375709873465</v>
      </c>
      <c r="R6" s="4">
        <f t="shared" si="7"/>
        <v>5.7849649983598432</v>
      </c>
      <c r="S6" s="4">
        <f t="shared" si="8"/>
        <v>8.2351117734724291</v>
      </c>
      <c r="T6" s="4">
        <f t="shared" si="9"/>
        <v>4.8076563904759144</v>
      </c>
    </row>
    <row r="7" spans="1:26" x14ac:dyDescent="0.2">
      <c r="A7">
        <v>6</v>
      </c>
      <c r="B7" s="2">
        <f t="shared" si="0"/>
        <v>64</v>
      </c>
      <c r="C7" s="4">
        <v>904449</v>
      </c>
      <c r="D7" s="4">
        <v>1897920</v>
      </c>
      <c r="E7" s="4">
        <v>1593300</v>
      </c>
      <c r="F7" s="4">
        <v>1078220</v>
      </c>
      <c r="G7" s="4">
        <v>491737</v>
      </c>
      <c r="H7" s="4">
        <v>550339</v>
      </c>
      <c r="I7" s="4">
        <v>460697</v>
      </c>
      <c r="J7" s="4">
        <v>396411</v>
      </c>
      <c r="L7" s="4">
        <f t="shared" si="1"/>
        <v>3265408</v>
      </c>
      <c r="M7" s="4">
        <f t="shared" si="2"/>
        <v>3.6103837806222354</v>
      </c>
      <c r="N7" s="4">
        <f t="shared" si="3"/>
        <v>1.7205193053447985</v>
      </c>
      <c r="O7" s="4">
        <f t="shared" si="4"/>
        <v>2.0494621226385488</v>
      </c>
      <c r="P7" s="4">
        <f t="shared" si="5"/>
        <v>3.0285173712229416</v>
      </c>
      <c r="Q7" s="4">
        <f t="shared" si="6"/>
        <v>6.6405578591808219</v>
      </c>
      <c r="R7" s="4">
        <f t="shared" si="7"/>
        <v>5.9334482927795413</v>
      </c>
      <c r="S7" s="4">
        <f t="shared" si="8"/>
        <v>7.0879732231813968</v>
      </c>
      <c r="T7" s="4">
        <f t="shared" si="9"/>
        <v>8.2374303437593817</v>
      </c>
    </row>
    <row r="8" spans="1:26" x14ac:dyDescent="0.2">
      <c r="A8">
        <v>7</v>
      </c>
      <c r="B8" s="2">
        <f t="shared" si="0"/>
        <v>128</v>
      </c>
      <c r="C8" s="4">
        <v>4347290</v>
      </c>
      <c r="D8" s="4">
        <v>7374110</v>
      </c>
      <c r="E8" s="4">
        <v>6694390</v>
      </c>
      <c r="F8" s="4">
        <v>4261840</v>
      </c>
      <c r="G8" s="4">
        <v>1971320</v>
      </c>
      <c r="H8" s="4">
        <v>2084770</v>
      </c>
      <c r="I8" s="4">
        <v>1532430</v>
      </c>
      <c r="J8" s="4">
        <v>1554630</v>
      </c>
      <c r="L8" s="4">
        <f t="shared" si="1"/>
        <v>12961536</v>
      </c>
      <c r="M8" s="4">
        <f t="shared" si="2"/>
        <v>2.9815209015271584</v>
      </c>
      <c r="N8" s="4">
        <f t="shared" si="3"/>
        <v>1.7577085234692729</v>
      </c>
      <c r="O8" s="4">
        <f t="shared" si="4"/>
        <v>1.9361788004582943</v>
      </c>
      <c r="P8" s="4">
        <f t="shared" si="5"/>
        <v>3.0413004711579976</v>
      </c>
      <c r="Q8" s="4">
        <f t="shared" si="6"/>
        <v>6.5750542783515611</v>
      </c>
      <c r="R8" s="4">
        <f t="shared" si="7"/>
        <v>6.2172498644934455</v>
      </c>
      <c r="S8" s="4">
        <f t="shared" si="8"/>
        <v>8.4581586108337738</v>
      </c>
      <c r="T8" s="4">
        <f t="shared" si="9"/>
        <v>8.3373767391598008</v>
      </c>
    </row>
    <row r="9" spans="1:26" x14ac:dyDescent="0.2">
      <c r="A9">
        <v>8</v>
      </c>
      <c r="B9" s="2">
        <f t="shared" si="0"/>
        <v>256</v>
      </c>
      <c r="C9" s="4">
        <v>17953800</v>
      </c>
      <c r="D9" s="4">
        <v>28970900</v>
      </c>
      <c r="E9" s="4">
        <v>26330000</v>
      </c>
      <c r="F9" s="4">
        <v>16992400</v>
      </c>
      <c r="G9" s="4">
        <v>7766150</v>
      </c>
      <c r="H9" s="4">
        <v>7885040</v>
      </c>
      <c r="I9" s="4">
        <v>6037190</v>
      </c>
      <c r="J9" s="4">
        <v>5922960</v>
      </c>
      <c r="L9" s="4">
        <f t="shared" si="1"/>
        <v>51645952</v>
      </c>
      <c r="M9" s="4">
        <f t="shared" si="2"/>
        <v>2.876602836168388</v>
      </c>
      <c r="N9" s="4">
        <f t="shared" si="3"/>
        <v>1.7826837274644558</v>
      </c>
      <c r="O9" s="4">
        <f t="shared" si="4"/>
        <v>1.9614869730345614</v>
      </c>
      <c r="P9" s="4">
        <f t="shared" si="5"/>
        <v>3.039355947364704</v>
      </c>
      <c r="Q9" s="4">
        <f t="shared" si="6"/>
        <v>6.6501357815648676</v>
      </c>
      <c r="R9" s="4">
        <f t="shared" si="7"/>
        <v>6.5498655682152531</v>
      </c>
      <c r="S9" s="4">
        <f t="shared" si="8"/>
        <v>8.5546341923974563</v>
      </c>
      <c r="T9" s="4">
        <f t="shared" si="9"/>
        <v>8.7196185690938321</v>
      </c>
    </row>
    <row r="10" spans="1:26" x14ac:dyDescent="0.2">
      <c r="A10">
        <v>9</v>
      </c>
      <c r="B10" s="2">
        <f t="shared" si="0"/>
        <v>512</v>
      </c>
      <c r="C10" s="4">
        <v>74342200</v>
      </c>
      <c r="D10" s="4">
        <v>115261000</v>
      </c>
      <c r="E10" s="4">
        <v>104972000</v>
      </c>
      <c r="F10" s="4">
        <v>67414300</v>
      </c>
      <c r="G10" s="4">
        <v>30586300</v>
      </c>
      <c r="H10" s="4">
        <v>31111000</v>
      </c>
      <c r="I10" s="4">
        <v>23940500</v>
      </c>
      <c r="J10" s="4">
        <v>23772900</v>
      </c>
      <c r="L10" s="4">
        <f t="shared" si="1"/>
        <v>206183424</v>
      </c>
      <c r="M10" s="4">
        <f t="shared" si="2"/>
        <v>2.7734372133189495</v>
      </c>
      <c r="N10" s="4">
        <f t="shared" si="3"/>
        <v>1.7888394513321939</v>
      </c>
      <c r="O10" s="4">
        <f t="shared" si="4"/>
        <v>1.9641754372594598</v>
      </c>
      <c r="P10" s="4">
        <f t="shared" si="5"/>
        <v>3.0584523461639446</v>
      </c>
      <c r="Q10" s="4">
        <f t="shared" si="6"/>
        <v>6.7410384387781459</v>
      </c>
      <c r="R10" s="4">
        <f t="shared" si="7"/>
        <v>6.6273480119571859</v>
      </c>
      <c r="S10" s="4">
        <f t="shared" si="8"/>
        <v>8.6123273950001042</v>
      </c>
      <c r="T10" s="4">
        <f t="shared" si="9"/>
        <v>8.6730446853349825</v>
      </c>
    </row>
    <row r="11" spans="1:26" x14ac:dyDescent="0.2">
      <c r="A11">
        <v>10</v>
      </c>
      <c r="B11" s="2">
        <f t="shared" si="0"/>
        <v>1024</v>
      </c>
      <c r="C11" s="4">
        <v>320540000</v>
      </c>
      <c r="D11" s="4">
        <v>458154000</v>
      </c>
      <c r="E11" s="4">
        <v>432309000</v>
      </c>
      <c r="F11" s="4">
        <v>271446000</v>
      </c>
      <c r="G11" s="4">
        <v>126805000</v>
      </c>
      <c r="H11" s="4">
        <v>124014000</v>
      </c>
      <c r="I11" s="4">
        <v>99261500</v>
      </c>
      <c r="J11" s="4">
        <v>96071200</v>
      </c>
      <c r="L11" s="4">
        <f t="shared" si="1"/>
        <v>823932928</v>
      </c>
      <c r="M11" s="4">
        <f t="shared" si="2"/>
        <v>2.5704527609658703</v>
      </c>
      <c r="N11" s="4">
        <f t="shared" si="3"/>
        <v>1.79837549819493</v>
      </c>
      <c r="O11" s="4">
        <f t="shared" si="4"/>
        <v>1.9058889081652244</v>
      </c>
      <c r="P11" s="4">
        <f t="shared" si="5"/>
        <v>3.035347465057507</v>
      </c>
      <c r="Q11" s="4">
        <f t="shared" si="6"/>
        <v>6.4976375379519737</v>
      </c>
      <c r="R11" s="4">
        <f t="shared" si="7"/>
        <v>6.6438702727111458</v>
      </c>
      <c r="S11" s="4">
        <f t="shared" si="8"/>
        <v>8.3006294283282038</v>
      </c>
      <c r="T11" s="4">
        <f t="shared" si="9"/>
        <v>8.5762739301684583</v>
      </c>
    </row>
    <row r="12" spans="1:26" x14ac:dyDescent="0.2">
      <c r="A12">
        <v>11</v>
      </c>
      <c r="B12" s="2">
        <f>2^A12</f>
        <v>2048</v>
      </c>
      <c r="C12" s="4">
        <v>1386680000</v>
      </c>
      <c r="D12" s="4">
        <v>1919370000</v>
      </c>
      <c r="E12" s="4">
        <v>1884660000</v>
      </c>
      <c r="F12" s="4">
        <v>1153960000</v>
      </c>
      <c r="G12" s="4">
        <v>536577000</v>
      </c>
      <c r="H12" s="4">
        <v>514026000</v>
      </c>
      <c r="I12" s="4">
        <v>411358000</v>
      </c>
      <c r="J12" s="4">
        <v>416574000</v>
      </c>
      <c r="L12" s="4">
        <f t="shared" si="1"/>
        <v>3294130176</v>
      </c>
      <c r="M12" s="4">
        <f t="shared" si="2"/>
        <v>2.3755518043095738</v>
      </c>
      <c r="N12" s="4">
        <f t="shared" si="3"/>
        <v>1.7162559464824396</v>
      </c>
      <c r="O12" s="4">
        <f t="shared" si="4"/>
        <v>1.7478644296583998</v>
      </c>
      <c r="P12" s="4">
        <f t="shared" si="5"/>
        <v>2.8546311622586571</v>
      </c>
      <c r="Q12" s="4">
        <f t="shared" si="6"/>
        <v>6.1391564975763036</v>
      </c>
      <c r="R12" s="4">
        <f t="shared" si="7"/>
        <v>6.4084894071506113</v>
      </c>
      <c r="S12" s="4">
        <f t="shared" si="8"/>
        <v>8.0079399841500596</v>
      </c>
      <c r="T12" s="4">
        <f t="shared" si="9"/>
        <v>7.9076710884500709</v>
      </c>
    </row>
    <row r="13" spans="1:26" x14ac:dyDescent="0.2">
      <c r="A13">
        <v>12</v>
      </c>
      <c r="B13" s="2">
        <f t="shared" ref="B13:B14" si="10">2^A13</f>
        <v>4096</v>
      </c>
      <c r="C13" s="4">
        <v>6773900000</v>
      </c>
      <c r="D13" s="4">
        <v>7661720000</v>
      </c>
      <c r="E13" s="4">
        <v>8559110000</v>
      </c>
      <c r="F13" s="4">
        <v>5082040000</v>
      </c>
      <c r="G13" s="4">
        <v>2424550000</v>
      </c>
      <c r="H13" s="4">
        <v>2200070000</v>
      </c>
      <c r="I13" s="4">
        <v>1937060000</v>
      </c>
      <c r="J13" s="4">
        <v>1906250000</v>
      </c>
      <c r="L13" s="4">
        <f t="shared" si="1"/>
        <v>13173317632</v>
      </c>
      <c r="M13" s="4">
        <f t="shared" si="2"/>
        <v>1.9447168738835825</v>
      </c>
      <c r="N13" s="4">
        <f t="shared" si="3"/>
        <v>1.7193681878220557</v>
      </c>
      <c r="O13" s="4">
        <f t="shared" si="4"/>
        <v>1.5390989988445061</v>
      </c>
      <c r="P13" s="4">
        <f t="shared" si="5"/>
        <v>2.592131827376408</v>
      </c>
      <c r="Q13" s="4">
        <f t="shared" si="6"/>
        <v>5.4333041727330844</v>
      </c>
      <c r="R13" s="4">
        <f t="shared" si="7"/>
        <v>5.9876811337821065</v>
      </c>
      <c r="S13" s="4">
        <f t="shared" si="8"/>
        <v>6.8006760926352303</v>
      </c>
      <c r="T13" s="4">
        <f t="shared" si="9"/>
        <v>6.9105928561311476</v>
      </c>
    </row>
    <row r="14" spans="1:26" x14ac:dyDescent="0.2">
      <c r="A14">
        <v>13</v>
      </c>
      <c r="B14" s="2">
        <f t="shared" si="10"/>
        <v>8192</v>
      </c>
      <c r="C14" s="4">
        <v>33167000000</v>
      </c>
      <c r="D14" s="4">
        <v>31389200000</v>
      </c>
      <c r="E14" s="4">
        <v>37328800000</v>
      </c>
      <c r="F14" s="4">
        <v>21730800000</v>
      </c>
      <c r="G14" s="4">
        <v>11019700000</v>
      </c>
      <c r="H14" s="4">
        <v>9277930000</v>
      </c>
      <c r="I14" s="4">
        <v>9005260000</v>
      </c>
      <c r="J14" s="4">
        <v>8779670000</v>
      </c>
      <c r="L14" s="4">
        <f t="shared" si="1"/>
        <v>52686864384</v>
      </c>
      <c r="M14" s="4">
        <f t="shared" si="2"/>
        <v>1.5885327097416106</v>
      </c>
      <c r="N14" s="4">
        <f t="shared" si="3"/>
        <v>1.67850293680629</v>
      </c>
      <c r="O14" s="4">
        <f t="shared" si="4"/>
        <v>1.4114266835258567</v>
      </c>
      <c r="P14" s="4">
        <f t="shared" si="5"/>
        <v>2.4245248395825278</v>
      </c>
      <c r="Q14" s="4">
        <f t="shared" si="6"/>
        <v>4.7811523348185521</v>
      </c>
      <c r="R14" s="4">
        <f t="shared" si="7"/>
        <v>5.6787305340738721</v>
      </c>
      <c r="S14" s="4">
        <f t="shared" si="8"/>
        <v>5.8506766472039677</v>
      </c>
      <c r="T14" s="4">
        <f t="shared" si="9"/>
        <v>6.0010073708920721</v>
      </c>
    </row>
    <row r="15" spans="1:26" x14ac:dyDescent="0.2">
      <c r="B15" s="2"/>
    </row>
    <row r="16" spans="1:26" x14ac:dyDescent="0.2">
      <c r="B16" s="2"/>
      <c r="I16" s="3" t="s">
        <v>18</v>
      </c>
      <c r="J16" s="3" t="s">
        <v>19</v>
      </c>
    </row>
    <row r="17" spans="2:10" x14ac:dyDescent="0.2">
      <c r="B17" s="2"/>
      <c r="I17" s="4">
        <v>3399.49</v>
      </c>
      <c r="J17" s="4">
        <f>I17/I3</f>
        <v>0.41177489492108477</v>
      </c>
    </row>
    <row r="18" spans="2:10" x14ac:dyDescent="0.2">
      <c r="B18" s="2"/>
      <c r="I18" s="4">
        <v>10243.299999999999</v>
      </c>
      <c r="J18" s="4">
        <f t="shared" ref="J18:J28" si="11">I18/I4</f>
        <v>0.92260371444526501</v>
      </c>
    </row>
    <row r="19" spans="2:10" x14ac:dyDescent="0.2">
      <c r="B19" s="2"/>
      <c r="I19" s="4">
        <v>34218.699999999997</v>
      </c>
      <c r="J19" s="4">
        <f t="shared" si="11"/>
        <v>0.79344582358492532</v>
      </c>
    </row>
    <row r="20" spans="2:10" x14ac:dyDescent="0.2">
      <c r="B20" s="2"/>
      <c r="I20" s="4">
        <v>123334</v>
      </c>
      <c r="J20" s="4">
        <f t="shared" si="11"/>
        <v>1.2253750620963735</v>
      </c>
    </row>
    <row r="21" spans="2:10" x14ac:dyDescent="0.2">
      <c r="B21" s="2"/>
      <c r="I21" s="4">
        <v>482376</v>
      </c>
      <c r="J21" s="4">
        <f t="shared" si="11"/>
        <v>1.0470569593463817</v>
      </c>
    </row>
    <row r="22" spans="2:10" x14ac:dyDescent="0.2">
      <c r="I22" s="4">
        <v>1902600</v>
      </c>
      <c r="J22" s="4">
        <f t="shared" si="11"/>
        <v>1.2415575262817877</v>
      </c>
    </row>
    <row r="23" spans="2:10" x14ac:dyDescent="0.2">
      <c r="I23" s="4">
        <v>7481640</v>
      </c>
      <c r="J23" s="4">
        <f t="shared" si="11"/>
        <v>1.2392586617283869</v>
      </c>
    </row>
    <row r="24" spans="2:10" x14ac:dyDescent="0.2">
      <c r="I24" s="4">
        <v>29727800</v>
      </c>
      <c r="J24" s="4">
        <f t="shared" si="11"/>
        <v>1.2417368058311229</v>
      </c>
    </row>
    <row r="25" spans="2:10" x14ac:dyDescent="0.2">
      <c r="I25" s="4">
        <v>122398000</v>
      </c>
      <c r="J25" s="4">
        <f t="shared" si="11"/>
        <v>1.2330863426403993</v>
      </c>
    </row>
    <row r="26" spans="2:10" x14ac:dyDescent="0.2">
      <c r="I26" s="4">
        <v>510838000</v>
      </c>
      <c r="J26" s="4">
        <f t="shared" si="11"/>
        <v>1.2418331477690965</v>
      </c>
    </row>
    <row r="27" spans="2:10" x14ac:dyDescent="0.2">
      <c r="I27" s="4">
        <v>2318790000</v>
      </c>
      <c r="J27" s="4">
        <f t="shared" si="11"/>
        <v>1.1970666886931742</v>
      </c>
    </row>
    <row r="28" spans="2:10" x14ac:dyDescent="0.2">
      <c r="I28" s="4">
        <v>10466800000</v>
      </c>
      <c r="J28" s="4">
        <f t="shared" si="11"/>
        <v>1.1622984788890049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A5D8-4565-A44B-89BE-0ADB4B3ABB69}">
  <dimension ref="A1:Z21"/>
  <sheetViews>
    <sheetView zoomScaleNormal="100" workbookViewId="0">
      <selection activeCell="F48" sqref="F48"/>
    </sheetView>
  </sheetViews>
  <sheetFormatPr baseColWidth="10" defaultRowHeight="16" x14ac:dyDescent="0.2"/>
  <cols>
    <col min="3" max="7" width="10.83203125" style="4"/>
    <col min="8" max="10" width="11" style="4" customWidth="1"/>
    <col min="11" max="12" width="10.83203125" style="4"/>
    <col min="13" max="13" width="11.1640625" style="4" bestFit="1" customWidth="1"/>
    <col min="14" max="14" width="12.1640625" style="4" bestFit="1" customWidth="1"/>
    <col min="15" max="21" width="10.83203125" style="4"/>
    <col min="22" max="22" width="11.1640625" bestFit="1" customWidth="1"/>
  </cols>
  <sheetData>
    <row r="1" spans="1:26" s="1" customFormat="1" x14ac:dyDescent="0.2">
      <c r="C1" s="3" t="s">
        <v>20</v>
      </c>
      <c r="D1" s="3"/>
      <c r="E1" s="3"/>
      <c r="F1" s="3" t="s">
        <v>21</v>
      </c>
      <c r="G1" s="3"/>
      <c r="H1" s="3"/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6" s="1" customFormat="1" x14ac:dyDescent="0.2">
      <c r="A2" s="1" t="s">
        <v>4</v>
      </c>
      <c r="B2" s="1" t="s">
        <v>3</v>
      </c>
      <c r="C2" s="6" t="s">
        <v>22</v>
      </c>
      <c r="D2" s="6" t="s">
        <v>23</v>
      </c>
      <c r="E2" s="6"/>
      <c r="F2" s="6" t="s">
        <v>25</v>
      </c>
      <c r="G2" s="6" t="s">
        <v>26</v>
      </c>
      <c r="H2" s="3"/>
      <c r="I2" s="6" t="s">
        <v>25</v>
      </c>
      <c r="J2" s="6" t="s">
        <v>26</v>
      </c>
      <c r="K2" s="3"/>
      <c r="L2" s="3"/>
      <c r="M2" s="3"/>
      <c r="N2" s="3" t="s">
        <v>24</v>
      </c>
      <c r="O2" s="7">
        <f>28*28</f>
        <v>784</v>
      </c>
      <c r="P2" s="3"/>
      <c r="Q2" s="3"/>
      <c r="R2" s="3"/>
      <c r="S2" s="3"/>
      <c r="T2" s="3"/>
      <c r="U2" s="3"/>
      <c r="V2" s="1" t="s">
        <v>2</v>
      </c>
      <c r="Z2" s="5">
        <v>784</v>
      </c>
    </row>
    <row r="3" spans="1:26" x14ac:dyDescent="0.2">
      <c r="A3">
        <v>2</v>
      </c>
      <c r="B3" s="2">
        <f t="shared" ref="B3:B11" si="0">2^A3</f>
        <v>4</v>
      </c>
      <c r="C3" s="4">
        <v>3399.49</v>
      </c>
      <c r="D3" s="4">
        <v>8255.7000000000007</v>
      </c>
      <c r="F3" s="4">
        <f>$C3/C3</f>
        <v>1</v>
      </c>
      <c r="G3" s="4">
        <f>$C3/D3</f>
        <v>0.41177489492108477</v>
      </c>
      <c r="I3" s="4">
        <f>3/2*$O$2*B3*(B3-1)</f>
        <v>14112</v>
      </c>
      <c r="J3" s="4">
        <f>2*B3*$O$2 + B3*(B3-1)*($O$2 + 3/2)</f>
        <v>15698</v>
      </c>
    </row>
    <row r="4" spans="1:26" x14ac:dyDescent="0.2">
      <c r="A4">
        <v>3</v>
      </c>
      <c r="B4" s="2">
        <f t="shared" si="0"/>
        <v>8</v>
      </c>
      <c r="C4" s="4">
        <v>10243.299999999999</v>
      </c>
      <c r="D4" s="4">
        <v>11102.6</v>
      </c>
      <c r="F4" s="4">
        <f t="shared" ref="F4:F14" si="1">$C4/C4</f>
        <v>1</v>
      </c>
      <c r="G4" s="4">
        <f t="shared" ref="G4:G14" si="2">$C4/D4</f>
        <v>0.92260371444526501</v>
      </c>
      <c r="I4" s="4">
        <f t="shared" ref="I4:I14" si="3">3/2*$O$2*B4*(B4-1)</f>
        <v>65856</v>
      </c>
      <c r="J4" s="4">
        <f t="shared" ref="J4:J14" si="4">2*B4*$O$2 + B4*(B4-1)*($O$2 + 3/2)</f>
        <v>56532</v>
      </c>
    </row>
    <row r="5" spans="1:26" x14ac:dyDescent="0.2">
      <c r="A5">
        <v>4</v>
      </c>
      <c r="B5" s="2">
        <f t="shared" si="0"/>
        <v>16</v>
      </c>
      <c r="C5" s="4">
        <v>34218.699999999997</v>
      </c>
      <c r="D5" s="4">
        <v>43126.7</v>
      </c>
      <c r="F5" s="4">
        <f t="shared" si="1"/>
        <v>1</v>
      </c>
      <c r="G5" s="4">
        <f t="shared" si="2"/>
        <v>0.79344582358492532</v>
      </c>
      <c r="I5" s="4">
        <f t="shared" si="3"/>
        <v>282240</v>
      </c>
      <c r="J5" s="4">
        <f t="shared" si="4"/>
        <v>213608</v>
      </c>
    </row>
    <row r="6" spans="1:26" x14ac:dyDescent="0.2">
      <c r="A6">
        <v>5</v>
      </c>
      <c r="B6" s="2">
        <f t="shared" si="0"/>
        <v>32</v>
      </c>
      <c r="C6" s="4">
        <v>123334</v>
      </c>
      <c r="D6" s="4">
        <v>100650</v>
      </c>
      <c r="F6" s="4">
        <f t="shared" si="1"/>
        <v>1</v>
      </c>
      <c r="G6" s="4">
        <f t="shared" si="2"/>
        <v>1.2253750620963735</v>
      </c>
      <c r="I6" s="4">
        <f t="shared" si="3"/>
        <v>1166592</v>
      </c>
      <c r="J6" s="4">
        <f t="shared" si="4"/>
        <v>829392</v>
      </c>
    </row>
    <row r="7" spans="1:26" x14ac:dyDescent="0.2">
      <c r="A7">
        <v>6</v>
      </c>
      <c r="B7" s="2">
        <f t="shared" si="0"/>
        <v>64</v>
      </c>
      <c r="C7" s="4">
        <v>482376</v>
      </c>
      <c r="D7" s="4">
        <v>460697</v>
      </c>
      <c r="F7" s="4">
        <f t="shared" si="1"/>
        <v>1</v>
      </c>
      <c r="G7" s="4">
        <f t="shared" si="2"/>
        <v>1.0470569593463817</v>
      </c>
      <c r="I7" s="4">
        <f t="shared" si="3"/>
        <v>4741632</v>
      </c>
      <c r="J7" s="4">
        <f t="shared" si="4"/>
        <v>3267488</v>
      </c>
    </row>
    <row r="8" spans="1:26" x14ac:dyDescent="0.2">
      <c r="A8">
        <v>7</v>
      </c>
      <c r="B8" s="2">
        <f t="shared" si="0"/>
        <v>128</v>
      </c>
      <c r="C8" s="4">
        <v>1902600</v>
      </c>
      <c r="D8" s="4">
        <v>1532430</v>
      </c>
      <c r="F8" s="4">
        <f t="shared" si="1"/>
        <v>1</v>
      </c>
      <c r="G8" s="4">
        <f t="shared" si="2"/>
        <v>1.2415575262817877</v>
      </c>
      <c r="I8" s="4">
        <f t="shared" si="3"/>
        <v>19117056</v>
      </c>
      <c r="J8" s="4">
        <f t="shared" si="4"/>
        <v>12969792</v>
      </c>
    </row>
    <row r="9" spans="1:26" x14ac:dyDescent="0.2">
      <c r="A9">
        <v>8</v>
      </c>
      <c r="B9" s="2">
        <f t="shared" si="0"/>
        <v>256</v>
      </c>
      <c r="C9" s="4">
        <v>7481640</v>
      </c>
      <c r="D9" s="4">
        <v>6037190</v>
      </c>
      <c r="F9" s="4">
        <f t="shared" si="1"/>
        <v>1</v>
      </c>
      <c r="G9" s="4">
        <f t="shared" si="2"/>
        <v>1.2392586617283869</v>
      </c>
      <c r="I9" s="4">
        <f t="shared" si="3"/>
        <v>76769280</v>
      </c>
      <c r="J9" s="4">
        <f t="shared" si="4"/>
        <v>51678848</v>
      </c>
    </row>
    <row r="10" spans="1:26" x14ac:dyDescent="0.2">
      <c r="A10">
        <v>9</v>
      </c>
      <c r="B10" s="2">
        <f t="shared" si="0"/>
        <v>512</v>
      </c>
      <c r="C10" s="4">
        <v>29727800</v>
      </c>
      <c r="D10" s="4">
        <v>23940500</v>
      </c>
      <c r="F10" s="4">
        <f t="shared" si="1"/>
        <v>1</v>
      </c>
      <c r="G10" s="4">
        <f t="shared" si="2"/>
        <v>1.2417368058311229</v>
      </c>
      <c r="I10" s="4">
        <f t="shared" si="3"/>
        <v>307679232</v>
      </c>
      <c r="J10" s="4">
        <f t="shared" si="4"/>
        <v>206314752</v>
      </c>
    </row>
    <row r="11" spans="1:26" x14ac:dyDescent="0.2">
      <c r="A11">
        <v>10</v>
      </c>
      <c r="B11" s="2">
        <f t="shared" si="0"/>
        <v>1024</v>
      </c>
      <c r="C11" s="4">
        <v>122398000</v>
      </c>
      <c r="D11" s="4">
        <v>99261500</v>
      </c>
      <c r="F11" s="4">
        <f t="shared" si="1"/>
        <v>1</v>
      </c>
      <c r="G11" s="4">
        <f t="shared" si="2"/>
        <v>1.2330863426403993</v>
      </c>
      <c r="I11" s="4">
        <f t="shared" si="3"/>
        <v>1231921152</v>
      </c>
      <c r="J11" s="4">
        <f t="shared" si="4"/>
        <v>824457728</v>
      </c>
    </row>
    <row r="12" spans="1:26" x14ac:dyDescent="0.2">
      <c r="A12">
        <v>11</v>
      </c>
      <c r="B12" s="2">
        <f>2^A12</f>
        <v>2048</v>
      </c>
      <c r="C12" s="4">
        <v>510838000</v>
      </c>
      <c r="D12" s="4">
        <v>411358000</v>
      </c>
      <c r="F12" s="4">
        <f t="shared" si="1"/>
        <v>1</v>
      </c>
      <c r="G12" s="4">
        <f t="shared" si="2"/>
        <v>1.2418331477690965</v>
      </c>
      <c r="I12" s="4">
        <f t="shared" si="3"/>
        <v>4930093056</v>
      </c>
      <c r="J12" s="4">
        <f t="shared" si="4"/>
        <v>3296228352</v>
      </c>
    </row>
    <row r="13" spans="1:26" x14ac:dyDescent="0.2">
      <c r="A13">
        <v>12</v>
      </c>
      <c r="B13" s="2">
        <f t="shared" ref="B13:B14" si="5">2^A13</f>
        <v>4096</v>
      </c>
      <c r="C13" s="4">
        <v>2318790000</v>
      </c>
      <c r="D13" s="4">
        <v>1937060000</v>
      </c>
      <c r="F13" s="4">
        <f t="shared" si="1"/>
        <v>1</v>
      </c>
      <c r="G13" s="4">
        <f t="shared" si="2"/>
        <v>1.1970666886931742</v>
      </c>
      <c r="I13" s="4">
        <f t="shared" si="3"/>
        <v>19725189120</v>
      </c>
      <c r="J13" s="4">
        <f t="shared" si="4"/>
        <v>13181708288</v>
      </c>
    </row>
    <row r="14" spans="1:26" x14ac:dyDescent="0.2">
      <c r="A14">
        <v>13</v>
      </c>
      <c r="B14" s="2">
        <f t="shared" si="5"/>
        <v>8192</v>
      </c>
      <c r="C14" s="4">
        <v>10466800000</v>
      </c>
      <c r="D14" s="4">
        <v>9005260000</v>
      </c>
      <c r="F14" s="4">
        <f t="shared" si="1"/>
        <v>1</v>
      </c>
      <c r="G14" s="4">
        <f t="shared" si="2"/>
        <v>1.1622984788890049</v>
      </c>
      <c r="I14" s="4">
        <f t="shared" si="3"/>
        <v>78910390272</v>
      </c>
      <c r="J14" s="4">
        <f t="shared" si="4"/>
        <v>52720422912</v>
      </c>
    </row>
    <row r="15" spans="1:26" x14ac:dyDescent="0.2">
      <c r="B15" s="2"/>
    </row>
    <row r="16" spans="1:26" x14ac:dyDescent="0.2">
      <c r="B16" s="2"/>
      <c r="I16" s="3"/>
      <c r="J16" s="3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scalar</vt:lpstr>
      <vt:lpstr>vector</vt:lpstr>
      <vt:lpstr>alt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2021-03-03T14:06:19Z</dcterms:created>
  <dcterms:modified xsi:type="dcterms:W3CDTF">2021-06-11T11:13:15Z</dcterms:modified>
</cp:coreProperties>
</file>