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239\Documents\Desktop\sisBiblioteca\"/>
    </mc:Choice>
  </mc:AlternateContent>
  <xr:revisionPtr revIDLastSave="0" documentId="13_ncr:1_{F5D5BD97-7CC6-4EB9-8E28-B52C552EDE8D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Autor" sheetId="1" r:id="rId1"/>
    <sheet name="Idioma" sheetId="4" r:id="rId2"/>
    <sheet name="MateriaBiblioteca" sheetId="3" r:id="rId3"/>
    <sheet name="Libro" sheetId="5" r:id="rId4"/>
    <sheet name="MaterialesMiembros" sheetId="6" r:id="rId5"/>
    <sheet name="MORA" sheetId="8" r:id="rId6"/>
    <sheet name="Presta" sheetId="9" r:id="rId7"/>
    <sheet name="MIEMBRO" sheetId="7" r:id="rId8"/>
    <sheet name="Rol" sheetId="10" r:id="rId9"/>
    <sheet name="Usuario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9" l="1"/>
  <c r="F4" i="9"/>
  <c r="F2" i="9"/>
  <c r="E3" i="7"/>
  <c r="E4" i="7"/>
  <c r="E2" i="7"/>
  <c r="B3" i="7" a="1"/>
  <c r="B3" i="7" s="1"/>
  <c r="B4" i="7" a="1"/>
  <c r="B4" i="7" s="1"/>
  <c r="B2" i="7" a="1"/>
  <c r="B2" i="7"/>
  <c r="C3" i="10"/>
  <c r="C4" i="10"/>
  <c r="C5" i="10"/>
  <c r="C2" i="10"/>
  <c r="E3" i="11" a="1"/>
  <c r="E3" i="11" s="1"/>
  <c r="H3" i="11" s="1"/>
  <c r="E4" i="11" a="1"/>
  <c r="E4" i="11" s="1"/>
  <c r="H4" i="11" s="1"/>
  <c r="E2" i="11" a="1"/>
  <c r="E2" i="11" s="1"/>
  <c r="H2" i="11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2" i="5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" i="3"/>
  <c r="B3" i="3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2" i="3" a="1"/>
  <c r="B2" i="3" s="1"/>
  <c r="H2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" i="3" a="1"/>
  <c r="D3" i="3" s="1"/>
  <c r="D2" i="3" a="1"/>
  <c r="D2" i="3" s="1"/>
  <c r="C2" i="4"/>
  <c r="C3" i="4"/>
  <c r="C4" i="4"/>
  <c r="C5" i="4"/>
  <c r="C6" i="4"/>
  <c r="C7" i="4"/>
  <c r="C8" i="4"/>
  <c r="C9" i="4"/>
  <c r="C1" i="4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<sst xmlns="http://schemas.openxmlformats.org/spreadsheetml/2006/main" count="310" uniqueCount="154">
  <si>
    <t>Thomas Harris</t>
  </si>
  <si>
    <t>Henry Ibsen</t>
  </si>
  <si>
    <t>Pittacus Lore</t>
  </si>
  <si>
    <t>Gabriel García Marquez</t>
  </si>
  <si>
    <t>Francisco de Quevedo</t>
  </si>
  <si>
    <t>Jaime Omar</t>
  </si>
  <si>
    <t>Ruben Darío</t>
  </si>
  <si>
    <t>Roque Dalton</t>
  </si>
  <si>
    <t>Alejandro Dumas</t>
  </si>
  <si>
    <t>José De Espronceda</t>
  </si>
  <si>
    <t>Miguel de Cervantes</t>
  </si>
  <si>
    <t>Jane Austen</t>
  </si>
  <si>
    <t>George R.R Martin</t>
  </si>
  <si>
    <t>H.P LOVECRAFT</t>
  </si>
  <si>
    <t>Ken Follet</t>
  </si>
  <si>
    <t>Lewis Carrol</t>
  </si>
  <si>
    <t>J.K Rowling</t>
  </si>
  <si>
    <t>Julio Verne</t>
  </si>
  <si>
    <t>Fyodor Dostoevsky</t>
  </si>
  <si>
    <t>Mary Shelley</t>
  </si>
  <si>
    <t>Maquiavelo</t>
  </si>
  <si>
    <t>Arthur Conan Doyle</t>
  </si>
  <si>
    <t>Agatha Christie</t>
  </si>
  <si>
    <t>George Orwell</t>
  </si>
  <si>
    <t>Albert Camus</t>
  </si>
  <si>
    <t>S.E Hinton</t>
  </si>
  <si>
    <t>Charles Dickens</t>
  </si>
  <si>
    <t>Victor Hugo</t>
  </si>
  <si>
    <t>Manlio Argueta</t>
  </si>
  <si>
    <t>J.R.R Tolkien</t>
  </si>
  <si>
    <t>The Silence of Lambs</t>
  </si>
  <si>
    <t>Casa de Muñecas</t>
  </si>
  <si>
    <t>Soy el Número Cuatro</t>
  </si>
  <si>
    <t>El Poder De Seis</t>
  </si>
  <si>
    <t>Cien años de Soledad</t>
  </si>
  <si>
    <t>Gustavo Adolfo Bécquer</t>
  </si>
  <si>
    <t>El Buscón</t>
  </si>
  <si>
    <t>El Monte de las Ánimas</t>
  </si>
  <si>
    <t>Paloma</t>
  </si>
  <si>
    <t>Azul</t>
  </si>
  <si>
    <t>Miguel Mármol</t>
  </si>
  <si>
    <t>El Conde de Montecristo</t>
  </si>
  <si>
    <t>La Canción del Pirata</t>
  </si>
  <si>
    <t>El ingenioso hidalgo don Quijote de la Mancha</t>
  </si>
  <si>
    <t>Pride and Prejudice</t>
  </si>
  <si>
    <t>Game of Thrones</t>
  </si>
  <si>
    <t>The Call of Cthulhu</t>
  </si>
  <si>
    <t>Los Pilares de la Tierra</t>
  </si>
  <si>
    <t>Alicia en el País de las Maravillas</t>
  </si>
  <si>
    <t>Harry Potter y la Piedra Filosofal</t>
  </si>
  <si>
    <t>veinte mil leguas de viaje submarino</t>
  </si>
  <si>
    <t>Crime and Punishment</t>
  </si>
  <si>
    <t>Frankestein</t>
  </si>
  <si>
    <t>La Vida es Sueño</t>
  </si>
  <si>
    <t>Pedro Calderon de la Barca</t>
  </si>
  <si>
    <t>The Prince</t>
  </si>
  <si>
    <t>Sherlock Homes</t>
  </si>
  <si>
    <t>El Oriente Express</t>
  </si>
  <si>
    <t>El Extranjero</t>
  </si>
  <si>
    <t>The Outsiders</t>
  </si>
  <si>
    <t>Oliver Twists</t>
  </si>
  <si>
    <t>Los Miserables</t>
  </si>
  <si>
    <t>Un día en la Vida</t>
  </si>
  <si>
    <t>El Señor de los Anillos y Comunidad del anillo</t>
  </si>
  <si>
    <t>El Señor de los Anillos las dos Torres</t>
  </si>
  <si>
    <t>El Señor de los Anillos el Retorno del Rey</t>
  </si>
  <si>
    <t>Español</t>
  </si>
  <si>
    <t>Inglés</t>
  </si>
  <si>
    <t>Italiano</t>
  </si>
  <si>
    <t>Portugués</t>
  </si>
  <si>
    <t>Chino</t>
  </si>
  <si>
    <t>Francés</t>
  </si>
  <si>
    <t>Alemán</t>
  </si>
  <si>
    <t>Turco</t>
  </si>
  <si>
    <t>Holandés</t>
  </si>
  <si>
    <t>CANTIDAD</t>
  </si>
  <si>
    <t>ID_AUTOR</t>
  </si>
  <si>
    <t>ID_IDIOMA</t>
  </si>
  <si>
    <t>TITULO</t>
  </si>
  <si>
    <t>Descripcion</t>
  </si>
  <si>
    <t>Hannibal El Cannibal Ayuda a Will Graham en un nuevo caso</t>
  </si>
  <si>
    <t>una de las obras más famosas e influyentes del teatro moderno.</t>
  </si>
  <si>
    <t>Numero Cuatro descubre sus poderes</t>
  </si>
  <si>
    <t>La histora de marina la del mar</t>
  </si>
  <si>
    <t>Maxima Obra del realismos magico</t>
  </si>
  <si>
    <t>Una narrativa sobre los templarios olvidados</t>
  </si>
  <si>
    <t>Una de las Mejoras obra de este autor</t>
  </si>
  <si>
    <t>Una chica con problemas recibe la ayuda de su profesor y encontraran algo nunca antes esperado</t>
  </si>
  <si>
    <t>novela de de Ruben Dario</t>
  </si>
  <si>
    <t>Novela de Roque Dalton</t>
  </si>
  <si>
    <t>Un hombre con sed de venganza y tiempo lograra lo que sea</t>
  </si>
  <si>
    <t>Perfecto ejemplo del romanticismo en su maximo esplendor</t>
  </si>
  <si>
    <t>Maxima Obra de la literatura Espanola</t>
  </si>
  <si>
    <t>El amor no tiene liminetes</t>
  </si>
  <si>
    <t>Saga llevada a HBO con una ventas en exitos asombrosa</t>
  </si>
  <si>
    <t>La llamada al purgatorio</t>
  </si>
  <si>
    <t>La catedral que dio fuerza en tiempos de necesidad</t>
  </si>
  <si>
    <t>Alicia entra dentro del agujero del conejo y su destino la alcanzara</t>
  </si>
  <si>
    <t>Primer libro de Harry Potter</t>
  </si>
  <si>
    <t>Una aventura del Capitan Nemo, el profesor Aronax y su ayudante consejo por largo viaje maritimo</t>
  </si>
  <si>
    <t>Una novela que cuestiona la logica y el interior</t>
  </si>
  <si>
    <t>El doctor Frankestein en su sed de conocimiento Creara la vida que se la quitara</t>
  </si>
  <si>
    <t>Poema realiasta</t>
  </si>
  <si>
    <t>Obra de Maquiavelo</t>
  </si>
  <si>
    <t>Novela de dectectives de sherlock y su amigo Watson</t>
  </si>
  <si>
    <t>Agatha crea Hercules Poirot uno de los mas grandes detectives de su tiempo</t>
  </si>
  <si>
    <t>El control del ser humano pasa a manos del hermano mayor</t>
  </si>
  <si>
    <t>Novela de piscoanlisispropio</t>
  </si>
  <si>
    <t>Ponyboy se enfrentara a su realidad y descubrirar que su hermano Dany no es como el cree</t>
  </si>
  <si>
    <t>Un niño abondano su suerte desde el nacimiento se encontrara son su familia al final</t>
  </si>
  <si>
    <t>Narra la revolución francesa con un tono de prosa</t>
  </si>
  <si>
    <t>El Salvador en la previa y durante la guerra civil fue victima de multiples conflictos</t>
  </si>
  <si>
    <t>Libro 1</t>
  </si>
  <si>
    <t>Libro 2</t>
  </si>
  <si>
    <t>Libro 3</t>
  </si>
  <si>
    <t>ID_MATERIAL</t>
  </si>
  <si>
    <t>es_obra_de_referencia</t>
  </si>
  <si>
    <t>ISBN</t>
  </si>
  <si>
    <t>LOGO</t>
  </si>
  <si>
    <t>sin logo</t>
  </si>
  <si>
    <t>Francisco</t>
  </si>
  <si>
    <t>$2a$10$9lMeUbPq7CnTQtEFjfPvaOz319cjzKNtgOVDsD.d6SSs2V2Ft1tSK</t>
  </si>
  <si>
    <t>franito</t>
  </si>
  <si>
    <t>manrik</t>
  </si>
  <si>
    <t>correo</t>
  </si>
  <si>
    <t>nombre_usuario</t>
  </si>
  <si>
    <t>password</t>
  </si>
  <si>
    <t>username</t>
  </si>
  <si>
    <t>id_rol</t>
  </si>
  <si>
    <t>fran@gmail.com</t>
  </si>
  <si>
    <t>Marcos</t>
  </si>
  <si>
    <t>marcos@gmail.com</t>
  </si>
  <si>
    <t>Admin</t>
  </si>
  <si>
    <t>bibliotecario</t>
  </si>
  <si>
    <t>miembro</t>
  </si>
  <si>
    <t>estudiante</t>
  </si>
  <si>
    <t>nombre_rol</t>
  </si>
  <si>
    <t>juancho@gmail.com</t>
  </si>
  <si>
    <t>Juan</t>
  </si>
  <si>
    <t>juanito</t>
  </si>
  <si>
    <t>FF20001</t>
  </si>
  <si>
    <t>DD23001</t>
  </si>
  <si>
    <t>JD23042</t>
  </si>
  <si>
    <t>id_usuario</t>
  </si>
  <si>
    <t>Penalizado</t>
  </si>
  <si>
    <t>Id_usuario</t>
  </si>
  <si>
    <t>Carnet</t>
  </si>
  <si>
    <t>12-JUN-24 12.00.00.000000000 AM</t>
  </si>
  <si>
    <t>14-JUN-24 12.00.00.000000000 AM</t>
  </si>
  <si>
    <t>ESTA_ACTIVO</t>
  </si>
  <si>
    <t>FECHA_PRESTAMO</t>
  </si>
  <si>
    <t>FECHA_RETORNO</t>
  </si>
  <si>
    <t>ID_MORA</t>
  </si>
  <si>
    <t>13-JUN-24 12.00.00.000000000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</si>
</sst>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1D3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juancho@gmail.com" TargetMode="External"/><Relationship Id="rId2" Type="http://schemas.openxmlformats.org/officeDocument/2006/relationships/hyperlink" Target="mailto:fran@gmail.com" TargetMode="External"/><Relationship Id="rId1" Type="http://schemas.openxmlformats.org/officeDocument/2006/relationships/hyperlink" Target="mailto:marcos@gmail.com" TargetMode="Externa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D32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26.42578125" customWidth="1"/>
    <col min="3" max="3" width="26.42578125" customWidth="1"/>
    <col min="4" max="4" width="66.85546875" customWidth="1"/>
  </cols>
  <sheetData>
    <row r="1" spans="1:4" x14ac:dyDescent="0.25">
      <c r="A1" t="s">
        <v>0</v>
      </c>
      <c r="B1">
        <v>1</v>
      </c>
      <c r="C1" t="s">
        <v>0</v>
      </c>
      <c r="D1" t="str">
        <f>"INSERT INTO AUTOR(NOMBRE_AUTOR) VALUES(' "&amp;C1&amp;" ');"</f>
        <v>INSERT INTO AUTOR(NOMBRE_AUTOR) VALUES(' Thomas Harris ');</v>
      </c>
    </row>
    <row r="2" spans="1:4" x14ac:dyDescent="0.25">
      <c r="A2" t="s">
        <v>1</v>
      </c>
      <c r="B2">
        <v>2</v>
      </c>
      <c r="C2" t="s">
        <v>1</v>
      </c>
      <c r="D2" t="str">
        <f t="shared" ref="D2:D32" si="0">"INSERT INTO AUTOR(NOMBRE_AUTOR) VALUES(' "&amp;C2&amp;" ');"</f>
        <v>INSERT INTO AUTOR(NOMBRE_AUTOR) VALUES(' Henry Ibsen ');</v>
      </c>
    </row>
    <row r="3" spans="1:4" x14ac:dyDescent="0.25">
      <c r="A3" t="s">
        <v>2</v>
      </c>
      <c r="B3">
        <v>3</v>
      </c>
      <c r="C3" t="s">
        <v>2</v>
      </c>
      <c r="D3" t="str">
        <f t="shared" si="0"/>
        <v>INSERT INTO AUTOR(NOMBRE_AUTOR) VALUES(' Pittacus Lore ');</v>
      </c>
    </row>
    <row r="4" spans="1:4" x14ac:dyDescent="0.25">
      <c r="A4" t="s">
        <v>3</v>
      </c>
      <c r="B4">
        <v>4</v>
      </c>
      <c r="C4" t="s">
        <v>3</v>
      </c>
      <c r="D4" t="str">
        <f t="shared" si="0"/>
        <v>INSERT INTO AUTOR(NOMBRE_AUTOR) VALUES(' Gabriel García Marquez ');</v>
      </c>
    </row>
    <row r="5" spans="1:4" x14ac:dyDescent="0.25">
      <c r="A5" t="s">
        <v>35</v>
      </c>
      <c r="B5">
        <v>5</v>
      </c>
      <c r="C5" t="s">
        <v>35</v>
      </c>
      <c r="D5" t="str">
        <f t="shared" si="0"/>
        <v>INSERT INTO AUTOR(NOMBRE_AUTOR) VALUES(' Gustavo Adolfo Bécquer ');</v>
      </c>
    </row>
    <row r="6" spans="1:4" x14ac:dyDescent="0.25">
      <c r="A6" t="s">
        <v>4</v>
      </c>
      <c r="B6">
        <v>6</v>
      </c>
      <c r="C6" t="s">
        <v>4</v>
      </c>
      <c r="D6" t="str">
        <f t="shared" si="0"/>
        <v>INSERT INTO AUTOR(NOMBRE_AUTOR) VALUES(' Francisco de Quevedo ');</v>
      </c>
    </row>
    <row r="7" spans="1:4" x14ac:dyDescent="0.25">
      <c r="A7" t="s">
        <v>5</v>
      </c>
      <c r="B7">
        <v>7</v>
      </c>
      <c r="C7" t="s">
        <v>5</v>
      </c>
      <c r="D7" t="str">
        <f t="shared" si="0"/>
        <v>INSERT INTO AUTOR(NOMBRE_AUTOR) VALUES(' Jaime Omar ');</v>
      </c>
    </row>
    <row r="8" spans="1:4" x14ac:dyDescent="0.25">
      <c r="A8" t="s">
        <v>6</v>
      </c>
      <c r="B8">
        <v>8</v>
      </c>
      <c r="C8" t="s">
        <v>6</v>
      </c>
      <c r="D8" t="str">
        <f t="shared" si="0"/>
        <v>INSERT INTO AUTOR(NOMBRE_AUTOR) VALUES(' Ruben Darío ');</v>
      </c>
    </row>
    <row r="9" spans="1:4" x14ac:dyDescent="0.25">
      <c r="A9" t="s">
        <v>7</v>
      </c>
      <c r="B9">
        <v>9</v>
      </c>
      <c r="C9" t="s">
        <v>7</v>
      </c>
      <c r="D9" t="str">
        <f t="shared" si="0"/>
        <v>INSERT INTO AUTOR(NOMBRE_AUTOR) VALUES(' Roque Dalton ');</v>
      </c>
    </row>
    <row r="10" spans="1:4" x14ac:dyDescent="0.25">
      <c r="A10" t="s">
        <v>8</v>
      </c>
      <c r="B10">
        <v>10</v>
      </c>
      <c r="C10" t="s">
        <v>8</v>
      </c>
      <c r="D10" t="str">
        <f t="shared" si="0"/>
        <v>INSERT INTO AUTOR(NOMBRE_AUTOR) VALUES(' Alejandro Dumas ');</v>
      </c>
    </row>
    <row r="11" spans="1:4" x14ac:dyDescent="0.25">
      <c r="A11" t="s">
        <v>9</v>
      </c>
      <c r="B11">
        <v>11</v>
      </c>
      <c r="C11" t="s">
        <v>9</v>
      </c>
      <c r="D11" t="str">
        <f t="shared" si="0"/>
        <v>INSERT INTO AUTOR(NOMBRE_AUTOR) VALUES(' José De Espronceda ');</v>
      </c>
    </row>
    <row r="12" spans="1:4" x14ac:dyDescent="0.25">
      <c r="A12" t="s">
        <v>10</v>
      </c>
      <c r="B12">
        <v>12</v>
      </c>
      <c r="C12" t="s">
        <v>10</v>
      </c>
      <c r="D12" t="str">
        <f t="shared" si="0"/>
        <v>INSERT INTO AUTOR(NOMBRE_AUTOR) VALUES(' Miguel de Cervantes ');</v>
      </c>
    </row>
    <row r="13" spans="1:4" x14ac:dyDescent="0.25">
      <c r="A13" t="s">
        <v>11</v>
      </c>
      <c r="B13">
        <v>13</v>
      </c>
      <c r="C13" t="s">
        <v>11</v>
      </c>
      <c r="D13" t="str">
        <f t="shared" si="0"/>
        <v>INSERT INTO AUTOR(NOMBRE_AUTOR) VALUES(' Jane Austen ');</v>
      </c>
    </row>
    <row r="14" spans="1:4" x14ac:dyDescent="0.25">
      <c r="A14" t="s">
        <v>12</v>
      </c>
      <c r="B14">
        <v>14</v>
      </c>
      <c r="C14" t="s">
        <v>12</v>
      </c>
      <c r="D14" t="str">
        <f t="shared" si="0"/>
        <v>INSERT INTO AUTOR(NOMBRE_AUTOR) VALUES(' George R.R Martin ');</v>
      </c>
    </row>
    <row r="15" spans="1:4" x14ac:dyDescent="0.25">
      <c r="A15" t="s">
        <v>13</v>
      </c>
      <c r="B15">
        <v>15</v>
      </c>
      <c r="C15" t="s">
        <v>13</v>
      </c>
      <c r="D15" t="str">
        <f t="shared" si="0"/>
        <v>INSERT INTO AUTOR(NOMBRE_AUTOR) VALUES(' H.P LOVECRAFT ');</v>
      </c>
    </row>
    <row r="16" spans="1:4" x14ac:dyDescent="0.25">
      <c r="A16" t="s">
        <v>14</v>
      </c>
      <c r="B16">
        <v>16</v>
      </c>
      <c r="C16" t="s">
        <v>14</v>
      </c>
      <c r="D16" t="str">
        <f t="shared" si="0"/>
        <v>INSERT INTO AUTOR(NOMBRE_AUTOR) VALUES(' Ken Follet ');</v>
      </c>
    </row>
    <row r="17" spans="1:4" x14ac:dyDescent="0.25">
      <c r="A17" t="s">
        <v>15</v>
      </c>
      <c r="B17">
        <v>17</v>
      </c>
      <c r="C17" t="s">
        <v>15</v>
      </c>
      <c r="D17" t="str">
        <f t="shared" si="0"/>
        <v>INSERT INTO AUTOR(NOMBRE_AUTOR) VALUES(' Lewis Carrol ');</v>
      </c>
    </row>
    <row r="18" spans="1:4" x14ac:dyDescent="0.25">
      <c r="A18" t="s">
        <v>16</v>
      </c>
      <c r="B18">
        <v>18</v>
      </c>
      <c r="C18" t="s">
        <v>16</v>
      </c>
      <c r="D18" t="str">
        <f t="shared" si="0"/>
        <v>INSERT INTO AUTOR(NOMBRE_AUTOR) VALUES(' J.K Rowling ');</v>
      </c>
    </row>
    <row r="19" spans="1:4" x14ac:dyDescent="0.25">
      <c r="A19" t="s">
        <v>17</v>
      </c>
      <c r="B19">
        <v>19</v>
      </c>
      <c r="C19" t="s">
        <v>17</v>
      </c>
      <c r="D19" t="str">
        <f t="shared" si="0"/>
        <v>INSERT INTO AUTOR(NOMBRE_AUTOR) VALUES(' Julio Verne ');</v>
      </c>
    </row>
    <row r="20" spans="1:4" x14ac:dyDescent="0.25">
      <c r="A20" s="1" t="s">
        <v>18</v>
      </c>
      <c r="B20">
        <v>20</v>
      </c>
      <c r="C20" s="1" t="s">
        <v>18</v>
      </c>
      <c r="D20" t="str">
        <f t="shared" si="0"/>
        <v>INSERT INTO AUTOR(NOMBRE_AUTOR) VALUES(' Fyodor Dostoevsky ');</v>
      </c>
    </row>
    <row r="21" spans="1:4" x14ac:dyDescent="0.25">
      <c r="A21" t="s">
        <v>19</v>
      </c>
      <c r="B21">
        <v>21</v>
      </c>
      <c r="C21" t="s">
        <v>19</v>
      </c>
      <c r="D21" t="str">
        <f t="shared" si="0"/>
        <v>INSERT INTO AUTOR(NOMBRE_AUTOR) VALUES(' Mary Shelley ');</v>
      </c>
    </row>
    <row r="22" spans="1:4" x14ac:dyDescent="0.25">
      <c r="A22" t="s">
        <v>54</v>
      </c>
      <c r="B22">
        <v>22</v>
      </c>
      <c r="C22" t="s">
        <v>54</v>
      </c>
      <c r="D22" t="str">
        <f t="shared" si="0"/>
        <v>INSERT INTO AUTOR(NOMBRE_AUTOR) VALUES(' Pedro Calderon de la Barca ');</v>
      </c>
    </row>
    <row r="23" spans="1:4" x14ac:dyDescent="0.25">
      <c r="A23" t="s">
        <v>20</v>
      </c>
      <c r="B23">
        <v>23</v>
      </c>
      <c r="C23" t="s">
        <v>20</v>
      </c>
      <c r="D23" t="str">
        <f t="shared" si="0"/>
        <v>INSERT INTO AUTOR(NOMBRE_AUTOR) VALUES(' Maquiavelo ');</v>
      </c>
    </row>
    <row r="24" spans="1:4" x14ac:dyDescent="0.25">
      <c r="A24" t="s">
        <v>21</v>
      </c>
      <c r="B24">
        <v>24</v>
      </c>
      <c r="C24" t="s">
        <v>21</v>
      </c>
      <c r="D24" t="str">
        <f t="shared" si="0"/>
        <v>INSERT INTO AUTOR(NOMBRE_AUTOR) VALUES(' Arthur Conan Doyle ');</v>
      </c>
    </row>
    <row r="25" spans="1:4" x14ac:dyDescent="0.25">
      <c r="A25" t="s">
        <v>22</v>
      </c>
      <c r="B25">
        <v>25</v>
      </c>
      <c r="C25" t="s">
        <v>22</v>
      </c>
      <c r="D25" t="str">
        <f t="shared" si="0"/>
        <v>INSERT INTO AUTOR(NOMBRE_AUTOR) VALUES(' Agatha Christie ');</v>
      </c>
    </row>
    <row r="26" spans="1:4" x14ac:dyDescent="0.25">
      <c r="A26" t="s">
        <v>23</v>
      </c>
      <c r="B26">
        <v>26</v>
      </c>
      <c r="C26" t="s">
        <v>23</v>
      </c>
      <c r="D26" t="str">
        <f t="shared" si="0"/>
        <v>INSERT INTO AUTOR(NOMBRE_AUTOR) VALUES(' George Orwell ');</v>
      </c>
    </row>
    <row r="27" spans="1:4" x14ac:dyDescent="0.25">
      <c r="A27" t="s">
        <v>24</v>
      </c>
      <c r="B27">
        <v>27</v>
      </c>
      <c r="C27" t="s">
        <v>24</v>
      </c>
      <c r="D27" t="str">
        <f t="shared" si="0"/>
        <v>INSERT INTO AUTOR(NOMBRE_AUTOR) VALUES(' Albert Camus ');</v>
      </c>
    </row>
    <row r="28" spans="1:4" x14ac:dyDescent="0.25">
      <c r="A28" t="s">
        <v>25</v>
      </c>
      <c r="B28">
        <v>28</v>
      </c>
      <c r="C28" t="s">
        <v>25</v>
      </c>
      <c r="D28" t="str">
        <f t="shared" si="0"/>
        <v>INSERT INTO AUTOR(NOMBRE_AUTOR) VALUES(' S.E Hinton ');</v>
      </c>
    </row>
    <row r="29" spans="1:4" x14ac:dyDescent="0.25">
      <c r="A29" t="s">
        <v>26</v>
      </c>
      <c r="B29">
        <v>29</v>
      </c>
      <c r="C29" t="s">
        <v>26</v>
      </c>
      <c r="D29" t="str">
        <f t="shared" si="0"/>
        <v>INSERT INTO AUTOR(NOMBRE_AUTOR) VALUES(' Charles Dickens ');</v>
      </c>
    </row>
    <row r="30" spans="1:4" x14ac:dyDescent="0.25">
      <c r="A30" t="s">
        <v>27</v>
      </c>
      <c r="B30">
        <v>30</v>
      </c>
      <c r="C30" t="s">
        <v>27</v>
      </c>
      <c r="D30" t="str">
        <f t="shared" si="0"/>
        <v>INSERT INTO AUTOR(NOMBRE_AUTOR) VALUES(' Victor Hugo ');</v>
      </c>
    </row>
    <row r="31" spans="1:4" x14ac:dyDescent="0.25">
      <c r="A31" t="s">
        <v>28</v>
      </c>
      <c r="B31">
        <v>31</v>
      </c>
      <c r="C31" t="s">
        <v>28</v>
      </c>
      <c r="D31" t="str">
        <f t="shared" si="0"/>
        <v>INSERT INTO AUTOR(NOMBRE_AUTOR) VALUES(' Manlio Argueta ');</v>
      </c>
    </row>
    <row r="32" spans="1:4" x14ac:dyDescent="0.25">
      <c r="A32" t="s">
        <v>29</v>
      </c>
      <c r="B32">
        <v>32</v>
      </c>
      <c r="C32" t="s">
        <v>29</v>
      </c>
      <c r="D32" t="str">
        <f t="shared" si="0"/>
        <v>INSERT INTO AUTOR(NOMBRE_AUTOR) VALUES(' J.R.R Tolkien ');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F4BC-9E16-43A5-AB05-0E7C7FD8C4C4}">
  <sheetPr codeName="Hoja3"/>
  <dimension ref="A1:C9"/>
  <sheetViews>
    <sheetView workbookViewId="0">
      <selection activeCell="B13" sqref="B13"/>
    </sheetView>
  </sheetViews>
  <sheetFormatPr baseColWidth="10" defaultRowHeight="15" x14ac:dyDescent="0.25"/>
  <cols>
    <col min="3" max="3" width="61.140625" customWidth="1"/>
  </cols>
  <sheetData>
    <row r="1" spans="1:3" x14ac:dyDescent="0.25">
      <c r="A1" t="s">
        <v>66</v>
      </c>
      <c r="B1">
        <v>1</v>
      </c>
      <c r="C1" t="str">
        <f t="shared" ref="C1:C9" si="0">"INSERT INTO IDIOMA(NOMBRE_IDIOMA)VALUES('"&amp;A1&amp;"');"</f>
        <v>INSERT INTO IDIOMA(NOMBRE_IDIOMA)VALUES('Español');</v>
      </c>
    </row>
    <row r="2" spans="1:3" x14ac:dyDescent="0.25">
      <c r="A2" t="s">
        <v>67</v>
      </c>
      <c r="B2">
        <v>2</v>
      </c>
      <c r="C2" t="str">
        <f t="shared" si="0"/>
        <v>INSERT INTO IDIOMA(NOMBRE_IDIOMA)VALUES('Inglés');</v>
      </c>
    </row>
    <row r="3" spans="1:3" x14ac:dyDescent="0.25">
      <c r="A3" t="s">
        <v>68</v>
      </c>
      <c r="B3">
        <v>3</v>
      </c>
      <c r="C3" t="str">
        <f t="shared" si="0"/>
        <v>INSERT INTO IDIOMA(NOMBRE_IDIOMA)VALUES('Italiano');</v>
      </c>
    </row>
    <row r="4" spans="1:3" x14ac:dyDescent="0.25">
      <c r="A4" t="s">
        <v>69</v>
      </c>
      <c r="B4">
        <v>4</v>
      </c>
      <c r="C4" t="str">
        <f t="shared" si="0"/>
        <v>INSERT INTO IDIOMA(NOMBRE_IDIOMA)VALUES('Portugués');</v>
      </c>
    </row>
    <row r="5" spans="1:3" x14ac:dyDescent="0.25">
      <c r="A5" t="s">
        <v>70</v>
      </c>
      <c r="B5">
        <v>5</v>
      </c>
      <c r="C5" t="str">
        <f t="shared" si="0"/>
        <v>INSERT INTO IDIOMA(NOMBRE_IDIOMA)VALUES('Chino');</v>
      </c>
    </row>
    <row r="6" spans="1:3" x14ac:dyDescent="0.25">
      <c r="A6" t="s">
        <v>71</v>
      </c>
      <c r="B6">
        <v>6</v>
      </c>
      <c r="C6" t="str">
        <f t="shared" si="0"/>
        <v>INSERT INTO IDIOMA(NOMBRE_IDIOMA)VALUES('Francés');</v>
      </c>
    </row>
    <row r="7" spans="1:3" x14ac:dyDescent="0.25">
      <c r="A7" t="s">
        <v>72</v>
      </c>
      <c r="B7">
        <v>7</v>
      </c>
      <c r="C7" t="str">
        <f t="shared" si="0"/>
        <v>INSERT INTO IDIOMA(NOMBRE_IDIOMA)VALUES('Alemán');</v>
      </c>
    </row>
    <row r="8" spans="1:3" x14ac:dyDescent="0.25">
      <c r="A8" t="s">
        <v>73</v>
      </c>
      <c r="B8">
        <v>8</v>
      </c>
      <c r="C8" t="str">
        <f t="shared" si="0"/>
        <v>INSERT INTO IDIOMA(NOMBRE_IDIOMA)VALUES('Turco');</v>
      </c>
    </row>
    <row r="9" spans="1:3" x14ac:dyDescent="0.25">
      <c r="A9" t="s">
        <v>74</v>
      </c>
      <c r="B9">
        <v>9</v>
      </c>
      <c r="C9" t="str">
        <f t="shared" si="0"/>
        <v>INSERT INTO IDIOMA(NOMBRE_IDIOMA)VALUES('Holandés');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C667-31B8-49B9-B940-10BA2F04A90B}">
  <sheetPr codeName="Hoja1"/>
  <dimension ref="A1:H36"/>
  <sheetViews>
    <sheetView topLeftCell="A13" workbookViewId="0">
      <selection activeCell="B28" sqref="B28"/>
    </sheetView>
  </sheetViews>
  <sheetFormatPr baseColWidth="10" defaultColWidth="9.140625" defaultRowHeight="15" x14ac:dyDescent="0.25"/>
  <cols>
    <col min="1" max="1" width="12.85546875" customWidth="1"/>
    <col min="2" max="2" width="13.5703125" customWidth="1"/>
    <col min="3" max="3" width="14.5703125" customWidth="1"/>
    <col min="4" max="4" width="11.28515625" customWidth="1"/>
    <col min="5" max="5" width="11" customWidth="1"/>
    <col min="6" max="6" width="23.5703125" customWidth="1"/>
    <col min="7" max="7" width="54.85546875" customWidth="1"/>
    <col min="8" max="8" width="159.28515625" customWidth="1"/>
  </cols>
  <sheetData>
    <row r="1" spans="1:8" x14ac:dyDescent="0.25">
      <c r="A1" t="s">
        <v>75</v>
      </c>
      <c r="B1" t="s">
        <v>76</v>
      </c>
      <c r="D1" t="s">
        <v>77</v>
      </c>
      <c r="F1" t="s">
        <v>79</v>
      </c>
      <c r="G1" t="s">
        <v>78</v>
      </c>
    </row>
    <row r="2" spans="1:8" ht="27" customHeight="1" x14ac:dyDescent="0.25">
      <c r="A2">
        <v>1</v>
      </c>
      <c r="B2" cm="1">
        <f t="array" ref="B2">VLOOKUP($C2,Autor!$A$1:$B$32,{2},FALSE)</f>
        <v>1</v>
      </c>
      <c r="C2" t="s">
        <v>0</v>
      </c>
      <c r="D2" cm="1">
        <f t="array" ref="D2">VLOOKUP($E2,Idioma!$A$1:$B$9,{2},FALSE)</f>
        <v>2</v>
      </c>
      <c r="E2" t="s">
        <v>67</v>
      </c>
      <c r="F2" t="s">
        <v>80</v>
      </c>
      <c r="G2" s="2" t="s">
        <v>30</v>
      </c>
      <c r="H2" t="str">
        <f>"INSERT INTO biblioteca_material(cantidad,id_autor,id_idioma,descripcion,titulo)values("&amp;A2&amp;","&amp;B2&amp;","&amp;D2&amp;",'"&amp;F2&amp;"','"&amp;G2&amp;"');"</f>
        <v>INSERT INTO biblioteca_material(cantidad,id_autor,id_idioma,descripcion,titulo)values(1,1,2,'Hannibal El Cannibal Ayuda a Will Graham en un nuevo caso','The Silence of Lambs');</v>
      </c>
    </row>
    <row r="3" spans="1:8" ht="36.75" customHeight="1" x14ac:dyDescent="0.25">
      <c r="A3">
        <v>1</v>
      </c>
      <c r="B3" cm="1">
        <f t="array" ref="B3">VLOOKUP($C3,Autor!$A$1:$B$32,{2},FALSE)</f>
        <v>2</v>
      </c>
      <c r="C3" t="s">
        <v>1</v>
      </c>
      <c r="D3" cm="1">
        <f t="array" ref="D3">VLOOKUP($E3,Idioma!$A$1:$B$9,{2},FALSE)</f>
        <v>1</v>
      </c>
      <c r="E3" t="s">
        <v>66</v>
      </c>
      <c r="F3" t="s">
        <v>81</v>
      </c>
      <c r="G3" s="2" t="s">
        <v>31</v>
      </c>
      <c r="H3" t="str">
        <f t="shared" ref="H3:H36" si="0">"INSERT INTO biblioteca_material(cantidad,id_autor,id_idioma,descripcion,titulo)values("&amp;A3&amp;","&amp;B3&amp;","&amp;D3&amp;",'"&amp;F3&amp;"','"&amp;G3&amp;"');"</f>
        <v>INSERT INTO biblioteca_material(cantidad,id_autor,id_idioma,descripcion,titulo)values(1,2,1,'una de las obras más famosas e influyentes del teatro moderno.','Casa de Muñecas');</v>
      </c>
    </row>
    <row r="4" spans="1:8" ht="28.5" customHeight="1" x14ac:dyDescent="0.25">
      <c r="A4">
        <v>1</v>
      </c>
      <c r="B4" cm="1">
        <f t="array" ref="B4">VLOOKUP($C4,Autor!$A$1:$B$32,{2},FALSE)</f>
        <v>3</v>
      </c>
      <c r="C4" t="s">
        <v>2</v>
      </c>
      <c r="D4" cm="1">
        <f t="array" ref="D4">VLOOKUP($E4,Idioma!$A$1:$B$9,{2},FALSE)</f>
        <v>1</v>
      </c>
      <c r="E4" t="s">
        <v>66</v>
      </c>
      <c r="F4" t="s">
        <v>82</v>
      </c>
      <c r="G4" s="2" t="s">
        <v>32</v>
      </c>
      <c r="H4" t="str">
        <f t="shared" si="0"/>
        <v>INSERT INTO biblioteca_material(cantidad,id_autor,id_idioma,descripcion,titulo)values(1,3,1,'Numero Cuatro descubre sus poderes','Soy el Número Cuatro');</v>
      </c>
    </row>
    <row r="5" spans="1:8" ht="31.5" customHeight="1" x14ac:dyDescent="0.25">
      <c r="A5">
        <v>1</v>
      </c>
      <c r="B5" cm="1">
        <f t="array" ref="B5">VLOOKUP($C5,Autor!$A$1:$B$32,{2},FALSE)</f>
        <v>3</v>
      </c>
      <c r="C5" t="s">
        <v>2</v>
      </c>
      <c r="D5" cm="1">
        <f t="array" ref="D5">VLOOKUP($E5,Idioma!$A$1:$B$9,{2},FALSE)</f>
        <v>1</v>
      </c>
      <c r="E5" t="s">
        <v>66</v>
      </c>
      <c r="F5" t="s">
        <v>83</v>
      </c>
      <c r="G5" s="2" t="s">
        <v>33</v>
      </c>
      <c r="H5" t="str">
        <f t="shared" si="0"/>
        <v>INSERT INTO biblioteca_material(cantidad,id_autor,id_idioma,descripcion,titulo)values(1,3,1,'La histora de marina la del mar','El Poder De Seis');</v>
      </c>
    </row>
    <row r="6" spans="1:8" ht="16.5" customHeight="1" x14ac:dyDescent="0.25">
      <c r="A6">
        <v>1</v>
      </c>
      <c r="B6" cm="1">
        <f t="array" ref="B6">VLOOKUP($C6,Autor!$A$1:$B$32,{2},FALSE)</f>
        <v>4</v>
      </c>
      <c r="C6" t="s">
        <v>3</v>
      </c>
      <c r="D6" cm="1">
        <f t="array" ref="D6">VLOOKUP($E6,Idioma!$A$1:$B$9,{2},FALSE)</f>
        <v>1</v>
      </c>
      <c r="E6" t="s">
        <v>66</v>
      </c>
      <c r="F6" t="s">
        <v>84</v>
      </c>
      <c r="G6" s="2" t="s">
        <v>34</v>
      </c>
      <c r="H6" t="str">
        <f t="shared" si="0"/>
        <v>INSERT INTO biblioteca_material(cantidad,id_autor,id_idioma,descripcion,titulo)values(1,4,1,'Maxima Obra del realismos magico','Cien años de Soledad');</v>
      </c>
    </row>
    <row r="7" spans="1:8" x14ac:dyDescent="0.25">
      <c r="A7">
        <v>1</v>
      </c>
      <c r="B7" cm="1">
        <f t="array" ref="B7">VLOOKUP($C7,Autor!$A$1:$B$32,{2},FALSE)</f>
        <v>5</v>
      </c>
      <c r="C7" t="s">
        <v>35</v>
      </c>
      <c r="D7" cm="1">
        <f t="array" ref="D7">VLOOKUP($E7,Idioma!$A$1:$B$9,{2},FALSE)</f>
        <v>1</v>
      </c>
      <c r="E7" t="s">
        <v>66</v>
      </c>
      <c r="F7" t="s">
        <v>85</v>
      </c>
      <c r="G7" s="2" t="s">
        <v>37</v>
      </c>
      <c r="H7" t="str">
        <f t="shared" si="0"/>
        <v>INSERT INTO biblioteca_material(cantidad,id_autor,id_idioma,descripcion,titulo)values(1,5,1,'Una narrativa sobre los templarios olvidados','El Monte de las Ánimas');</v>
      </c>
    </row>
    <row r="8" spans="1:8" x14ac:dyDescent="0.25">
      <c r="A8">
        <v>1</v>
      </c>
      <c r="B8" cm="1">
        <f t="array" ref="B8">VLOOKUP($C8,Autor!$A$1:$B$32,{2},FALSE)</f>
        <v>6</v>
      </c>
      <c r="C8" t="s">
        <v>4</v>
      </c>
      <c r="D8" cm="1">
        <f t="array" ref="D8">VLOOKUP($E8,Idioma!$A$1:$B$9,{2},FALSE)</f>
        <v>1</v>
      </c>
      <c r="E8" t="s">
        <v>66</v>
      </c>
      <c r="F8" t="s">
        <v>86</v>
      </c>
      <c r="G8" s="2" t="s">
        <v>36</v>
      </c>
      <c r="H8" t="str">
        <f t="shared" si="0"/>
        <v>INSERT INTO biblioteca_material(cantidad,id_autor,id_idioma,descripcion,titulo)values(1,6,1,'Una de las Mejoras obra de este autor','El Buscón');</v>
      </c>
    </row>
    <row r="9" spans="1:8" x14ac:dyDescent="0.25">
      <c r="A9">
        <v>1</v>
      </c>
      <c r="B9" cm="1">
        <f t="array" ref="B9">VLOOKUP($C9,Autor!$A$1:$B$32,{2},FALSE)</f>
        <v>7</v>
      </c>
      <c r="C9" t="s">
        <v>5</v>
      </c>
      <c r="D9" cm="1">
        <f t="array" ref="D9">VLOOKUP($E9,Idioma!$A$1:$B$9,{2},FALSE)</f>
        <v>1</v>
      </c>
      <c r="E9" t="s">
        <v>66</v>
      </c>
      <c r="F9" t="s">
        <v>87</v>
      </c>
      <c r="G9" s="2" t="s">
        <v>38</v>
      </c>
      <c r="H9" t="str">
        <f t="shared" si="0"/>
        <v>INSERT INTO biblioteca_material(cantidad,id_autor,id_idioma,descripcion,titulo)values(1,7,1,'Una chica con problemas recibe la ayuda de su profesor y encontraran algo nunca antes esperado','Paloma');</v>
      </c>
    </row>
    <row r="10" spans="1:8" x14ac:dyDescent="0.25">
      <c r="A10">
        <v>1</v>
      </c>
      <c r="B10" cm="1">
        <f t="array" ref="B10">VLOOKUP($C10,Autor!$A$1:$B$32,{2},FALSE)</f>
        <v>8</v>
      </c>
      <c r="C10" t="s">
        <v>6</v>
      </c>
      <c r="D10" cm="1">
        <f t="array" ref="D10">VLOOKUP($E10,Idioma!$A$1:$B$9,{2},FALSE)</f>
        <v>1</v>
      </c>
      <c r="E10" t="s">
        <v>66</v>
      </c>
      <c r="F10" t="s">
        <v>88</v>
      </c>
      <c r="G10" s="2" t="s">
        <v>39</v>
      </c>
      <c r="H10" t="str">
        <f t="shared" si="0"/>
        <v>INSERT INTO biblioteca_material(cantidad,id_autor,id_idioma,descripcion,titulo)values(1,8,1,'novela de de Ruben Dario','Azul');</v>
      </c>
    </row>
    <row r="11" spans="1:8" x14ac:dyDescent="0.25">
      <c r="A11">
        <v>1</v>
      </c>
      <c r="B11" cm="1">
        <f t="array" ref="B11">VLOOKUP($C11,Autor!$A$1:$B$32,{2},FALSE)</f>
        <v>9</v>
      </c>
      <c r="C11" t="s">
        <v>7</v>
      </c>
      <c r="D11" cm="1">
        <f t="array" ref="D11">VLOOKUP($E11,Idioma!$A$1:$B$9,{2},FALSE)</f>
        <v>1</v>
      </c>
      <c r="E11" t="s">
        <v>66</v>
      </c>
      <c r="F11" t="s">
        <v>89</v>
      </c>
      <c r="G11" s="2" t="s">
        <v>40</v>
      </c>
      <c r="H11" t="str">
        <f t="shared" si="0"/>
        <v>INSERT INTO biblioteca_material(cantidad,id_autor,id_idioma,descripcion,titulo)values(1,9,1,'Novela de Roque Dalton','Miguel Mármol');</v>
      </c>
    </row>
    <row r="12" spans="1:8" x14ac:dyDescent="0.25">
      <c r="A12">
        <v>1</v>
      </c>
      <c r="B12" cm="1">
        <f t="array" ref="B12">VLOOKUP($C12,Autor!$A$1:$B$32,{2},FALSE)</f>
        <v>10</v>
      </c>
      <c r="C12" t="s">
        <v>8</v>
      </c>
      <c r="D12" cm="1">
        <f t="array" ref="D12">VLOOKUP($E12,Idioma!$A$1:$B$9,{2},FALSE)</f>
        <v>1</v>
      </c>
      <c r="E12" t="s">
        <v>66</v>
      </c>
      <c r="F12" t="s">
        <v>90</v>
      </c>
      <c r="G12" s="2" t="s">
        <v>41</v>
      </c>
      <c r="H12" t="str">
        <f t="shared" si="0"/>
        <v>INSERT INTO biblioteca_material(cantidad,id_autor,id_idioma,descripcion,titulo)values(1,10,1,'Un hombre con sed de venganza y tiempo lograra lo que sea','El Conde de Montecristo');</v>
      </c>
    </row>
    <row r="13" spans="1:8" x14ac:dyDescent="0.25">
      <c r="A13">
        <v>1</v>
      </c>
      <c r="B13" cm="1">
        <f t="array" ref="B13">VLOOKUP($C13,Autor!$A$1:$B$32,{2},FALSE)</f>
        <v>11</v>
      </c>
      <c r="C13" t="s">
        <v>9</v>
      </c>
      <c r="D13" cm="1">
        <f t="array" ref="D13">VLOOKUP($E13,Idioma!$A$1:$B$9,{2},FALSE)</f>
        <v>1</v>
      </c>
      <c r="E13" t="s">
        <v>66</v>
      </c>
      <c r="F13" t="s">
        <v>91</v>
      </c>
      <c r="G13" s="2" t="s">
        <v>42</v>
      </c>
      <c r="H13" t="str">
        <f t="shared" si="0"/>
        <v>INSERT INTO biblioteca_material(cantidad,id_autor,id_idioma,descripcion,titulo)values(1,11,1,'Perfecto ejemplo del romanticismo en su maximo esplendor','La Canción del Pirata');</v>
      </c>
    </row>
    <row r="14" spans="1:8" x14ac:dyDescent="0.25">
      <c r="A14">
        <v>1</v>
      </c>
      <c r="B14" cm="1">
        <f t="array" ref="B14">VLOOKUP($C14,Autor!$A$1:$B$32,{2},FALSE)</f>
        <v>12</v>
      </c>
      <c r="C14" t="s">
        <v>10</v>
      </c>
      <c r="D14" cm="1">
        <f t="array" ref="D14">VLOOKUP($E14,Idioma!$A$1:$B$9,{2},FALSE)</f>
        <v>1</v>
      </c>
      <c r="E14" t="s">
        <v>66</v>
      </c>
      <c r="F14" t="s">
        <v>92</v>
      </c>
      <c r="G14" s="2" t="s">
        <v>43</v>
      </c>
      <c r="H14" t="str">
        <f t="shared" si="0"/>
        <v>INSERT INTO biblioteca_material(cantidad,id_autor,id_idioma,descripcion,titulo)values(1,12,1,'Maxima Obra de la literatura Espanola','El ingenioso hidalgo don Quijote de la Mancha');</v>
      </c>
    </row>
    <row r="15" spans="1:8" x14ac:dyDescent="0.25">
      <c r="A15">
        <v>1</v>
      </c>
      <c r="B15" cm="1">
        <f t="array" ref="B15">VLOOKUP($C15,Autor!$A$1:$B$32,{2},FALSE)</f>
        <v>13</v>
      </c>
      <c r="C15" t="s">
        <v>11</v>
      </c>
      <c r="D15" cm="1">
        <f t="array" ref="D15">VLOOKUP($E15,Idioma!$A$1:$B$9,{2},FALSE)</f>
        <v>2</v>
      </c>
      <c r="E15" t="s">
        <v>67</v>
      </c>
      <c r="F15" t="s">
        <v>93</v>
      </c>
      <c r="G15" s="2" t="s">
        <v>44</v>
      </c>
      <c r="H15" t="str">
        <f t="shared" si="0"/>
        <v>INSERT INTO biblioteca_material(cantidad,id_autor,id_idioma,descripcion,titulo)values(1,13,2,'El amor no tiene liminetes','Pride and Prejudice');</v>
      </c>
    </row>
    <row r="16" spans="1:8" x14ac:dyDescent="0.25">
      <c r="A16">
        <v>1</v>
      </c>
      <c r="B16" cm="1">
        <f t="array" ref="B16">VLOOKUP($C16,Autor!$A$1:$B$32,{2},FALSE)</f>
        <v>14</v>
      </c>
      <c r="C16" t="s">
        <v>12</v>
      </c>
      <c r="D16" cm="1">
        <f t="array" ref="D16">VLOOKUP($E16,Idioma!$A$1:$B$9,{2},FALSE)</f>
        <v>2</v>
      </c>
      <c r="E16" t="s">
        <v>67</v>
      </c>
      <c r="F16" t="s">
        <v>94</v>
      </c>
      <c r="G16" s="2" t="s">
        <v>45</v>
      </c>
      <c r="H16" t="str">
        <f t="shared" si="0"/>
        <v>INSERT INTO biblioteca_material(cantidad,id_autor,id_idioma,descripcion,titulo)values(1,14,2,'Saga llevada a HBO con una ventas en exitos asombrosa','Game of Thrones');</v>
      </c>
    </row>
    <row r="17" spans="1:8" x14ac:dyDescent="0.25">
      <c r="A17">
        <v>1</v>
      </c>
      <c r="B17" cm="1">
        <f t="array" ref="B17">VLOOKUP($C17,Autor!$A$1:$B$32,{2},FALSE)</f>
        <v>15</v>
      </c>
      <c r="C17" t="s">
        <v>13</v>
      </c>
      <c r="D17" cm="1">
        <f t="array" ref="D17">VLOOKUP($E17,Idioma!$A$1:$B$9,{2},FALSE)</f>
        <v>2</v>
      </c>
      <c r="E17" t="s">
        <v>67</v>
      </c>
      <c r="F17" t="s">
        <v>95</v>
      </c>
      <c r="G17" s="2" t="s">
        <v>46</v>
      </c>
      <c r="H17" t="str">
        <f t="shared" si="0"/>
        <v>INSERT INTO biblioteca_material(cantidad,id_autor,id_idioma,descripcion,titulo)values(1,15,2,'La llamada al purgatorio','The Call of Cthulhu');</v>
      </c>
    </row>
    <row r="18" spans="1:8" x14ac:dyDescent="0.25">
      <c r="A18">
        <v>1</v>
      </c>
      <c r="B18" cm="1">
        <f t="array" ref="B18">VLOOKUP($C18,Autor!$A$1:$B$32,{2},FALSE)</f>
        <v>16</v>
      </c>
      <c r="C18" t="s">
        <v>14</v>
      </c>
      <c r="D18" cm="1">
        <f t="array" ref="D18">VLOOKUP($E18,Idioma!$A$1:$B$9,{2},FALSE)</f>
        <v>1</v>
      </c>
      <c r="E18" t="s">
        <v>66</v>
      </c>
      <c r="F18" t="s">
        <v>96</v>
      </c>
      <c r="G18" s="2" t="s">
        <v>47</v>
      </c>
      <c r="H18" t="str">
        <f t="shared" si="0"/>
        <v>INSERT INTO biblioteca_material(cantidad,id_autor,id_idioma,descripcion,titulo)values(1,16,1,'La catedral que dio fuerza en tiempos de necesidad','Los Pilares de la Tierra');</v>
      </c>
    </row>
    <row r="19" spans="1:8" x14ac:dyDescent="0.25">
      <c r="A19">
        <v>1</v>
      </c>
      <c r="B19" cm="1">
        <f t="array" ref="B19">VLOOKUP($C19,Autor!$A$1:$B$32,{2},FALSE)</f>
        <v>17</v>
      </c>
      <c r="C19" t="s">
        <v>15</v>
      </c>
      <c r="D19" cm="1">
        <f t="array" ref="D19">VLOOKUP($E19,Idioma!$A$1:$B$9,{2},FALSE)</f>
        <v>1</v>
      </c>
      <c r="E19" t="s">
        <v>66</v>
      </c>
      <c r="F19" t="s">
        <v>97</v>
      </c>
      <c r="G19" s="2" t="s">
        <v>48</v>
      </c>
      <c r="H19" t="str">
        <f t="shared" si="0"/>
        <v>INSERT INTO biblioteca_material(cantidad,id_autor,id_idioma,descripcion,titulo)values(1,17,1,'Alicia entra dentro del agujero del conejo y su destino la alcanzara','Alicia en el País de las Maravillas');</v>
      </c>
    </row>
    <row r="20" spans="1:8" x14ac:dyDescent="0.25">
      <c r="A20">
        <v>1</v>
      </c>
      <c r="B20" cm="1">
        <f t="array" ref="B20">VLOOKUP($C20,Autor!$A$1:$B$32,{2},FALSE)</f>
        <v>18</v>
      </c>
      <c r="C20" t="s">
        <v>16</v>
      </c>
      <c r="D20" cm="1">
        <f t="array" ref="D20">VLOOKUP($E20,Idioma!$A$1:$B$9,{2},FALSE)</f>
        <v>1</v>
      </c>
      <c r="E20" t="s">
        <v>66</v>
      </c>
      <c r="F20" t="s">
        <v>98</v>
      </c>
      <c r="G20" s="2" t="s">
        <v>49</v>
      </c>
      <c r="H20" t="str">
        <f t="shared" si="0"/>
        <v>INSERT INTO biblioteca_material(cantidad,id_autor,id_idioma,descripcion,titulo)values(1,18,1,'Primer libro de Harry Potter','Harry Potter y la Piedra Filosofal');</v>
      </c>
    </row>
    <row r="21" spans="1:8" x14ac:dyDescent="0.25">
      <c r="A21">
        <v>1</v>
      </c>
      <c r="B21" cm="1">
        <f t="array" ref="B21">VLOOKUP($C21,Autor!$A$1:$B$32,{2},FALSE)</f>
        <v>19</v>
      </c>
      <c r="C21" t="s">
        <v>17</v>
      </c>
      <c r="D21" cm="1">
        <f t="array" ref="D21">VLOOKUP($E21,Idioma!$A$1:$B$9,{2},FALSE)</f>
        <v>1</v>
      </c>
      <c r="E21" t="s">
        <v>66</v>
      </c>
      <c r="F21" t="s">
        <v>99</v>
      </c>
      <c r="G21" s="2" t="s">
        <v>50</v>
      </c>
      <c r="H21" t="str">
        <f t="shared" si="0"/>
        <v>INSERT INTO biblioteca_material(cantidad,id_autor,id_idioma,descripcion,titulo)values(1,19,1,'Una aventura del Capitan Nemo, el profesor Aronax y su ayudante consejo por largo viaje maritimo','veinte mil leguas de viaje submarino');</v>
      </c>
    </row>
    <row r="22" spans="1:8" x14ac:dyDescent="0.25">
      <c r="A22">
        <v>1</v>
      </c>
      <c r="B22" cm="1">
        <f t="array" ref="B22">VLOOKUP($C22,Autor!$A$1:$B$32,{2},FALSE)</f>
        <v>20</v>
      </c>
      <c r="C22" s="1" t="s">
        <v>18</v>
      </c>
      <c r="D22" cm="1">
        <f t="array" ref="D22">VLOOKUP($E22,Idioma!$A$1:$B$9,{2},FALSE)</f>
        <v>2</v>
      </c>
      <c r="E22" t="s">
        <v>67</v>
      </c>
      <c r="F22" t="s">
        <v>100</v>
      </c>
      <c r="G22" s="2" t="s">
        <v>51</v>
      </c>
      <c r="H22" t="str">
        <f t="shared" si="0"/>
        <v>INSERT INTO biblioteca_material(cantidad,id_autor,id_idioma,descripcion,titulo)values(1,20,2,'Una novela que cuestiona la logica y el interior','Crime and Punishment');</v>
      </c>
    </row>
    <row r="23" spans="1:8" x14ac:dyDescent="0.25">
      <c r="A23">
        <v>1</v>
      </c>
      <c r="B23" cm="1">
        <f t="array" ref="B23">VLOOKUP($C23,Autor!$A$1:$B$32,{2},FALSE)</f>
        <v>21</v>
      </c>
      <c r="C23" t="s">
        <v>19</v>
      </c>
      <c r="D23" cm="1">
        <f t="array" ref="D23">VLOOKUP($E23,Idioma!$A$1:$B$9,{2},FALSE)</f>
        <v>1</v>
      </c>
      <c r="E23" t="s">
        <v>66</v>
      </c>
      <c r="F23" t="s">
        <v>101</v>
      </c>
      <c r="G23" s="2" t="s">
        <v>52</v>
      </c>
      <c r="H23" t="str">
        <f t="shared" si="0"/>
        <v>INSERT INTO biblioteca_material(cantidad,id_autor,id_idioma,descripcion,titulo)values(1,21,1,'El doctor Frankestein en su sed de conocimiento Creara la vida que se la quitara','Frankestein');</v>
      </c>
    </row>
    <row r="24" spans="1:8" x14ac:dyDescent="0.25">
      <c r="A24">
        <v>1</v>
      </c>
      <c r="B24" cm="1">
        <f t="array" ref="B24">VLOOKUP($C24,Autor!$A$1:$B$32,{2},FALSE)</f>
        <v>22</v>
      </c>
      <c r="C24" t="s">
        <v>54</v>
      </c>
      <c r="D24" cm="1">
        <f t="array" ref="D24">VLOOKUP($E24,Idioma!$A$1:$B$9,{2},FALSE)</f>
        <v>1</v>
      </c>
      <c r="E24" t="s">
        <v>66</v>
      </c>
      <c r="F24" t="s">
        <v>102</v>
      </c>
      <c r="G24" s="2" t="s">
        <v>53</v>
      </c>
      <c r="H24" t="str">
        <f t="shared" si="0"/>
        <v>INSERT INTO biblioteca_material(cantidad,id_autor,id_idioma,descripcion,titulo)values(1,22,1,'Poema realiasta','La Vida es Sueño');</v>
      </c>
    </row>
    <row r="25" spans="1:8" x14ac:dyDescent="0.25">
      <c r="A25">
        <v>1</v>
      </c>
      <c r="B25" cm="1">
        <f t="array" ref="B25">VLOOKUP($C25,Autor!$A$1:$B$32,{2},FALSE)</f>
        <v>23</v>
      </c>
      <c r="C25" t="s">
        <v>20</v>
      </c>
      <c r="D25" cm="1">
        <f t="array" ref="D25">VLOOKUP($E25,Idioma!$A$1:$B$9,{2},FALSE)</f>
        <v>2</v>
      </c>
      <c r="E25" t="s">
        <v>67</v>
      </c>
      <c r="F25" t="s">
        <v>103</v>
      </c>
      <c r="G25" s="2" t="s">
        <v>55</v>
      </c>
      <c r="H25" t="str">
        <f t="shared" si="0"/>
        <v>INSERT INTO biblioteca_material(cantidad,id_autor,id_idioma,descripcion,titulo)values(1,23,2,'Obra de Maquiavelo','The Prince');</v>
      </c>
    </row>
    <row r="26" spans="1:8" x14ac:dyDescent="0.25">
      <c r="A26">
        <v>1</v>
      </c>
      <c r="B26" cm="1">
        <f t="array" ref="B26">VLOOKUP($C26,Autor!$A$1:$B$32,{2},FALSE)</f>
        <v>24</v>
      </c>
      <c r="C26" t="s">
        <v>21</v>
      </c>
      <c r="D26" cm="1">
        <f t="array" ref="D26">VLOOKUP($E26,Idioma!$A$1:$B$9,{2},FALSE)</f>
        <v>2</v>
      </c>
      <c r="E26" t="s">
        <v>67</v>
      </c>
      <c r="F26" t="s">
        <v>104</v>
      </c>
      <c r="G26" s="2" t="s">
        <v>56</v>
      </c>
      <c r="H26" t="str">
        <f t="shared" si="0"/>
        <v>INSERT INTO biblioteca_material(cantidad,id_autor,id_idioma,descripcion,titulo)values(1,24,2,'Novela de dectectives de sherlock y su amigo Watson','Sherlock Homes');</v>
      </c>
    </row>
    <row r="27" spans="1:8" x14ac:dyDescent="0.25">
      <c r="A27">
        <v>1</v>
      </c>
      <c r="B27" cm="1">
        <f t="array" ref="B27">VLOOKUP($C27,Autor!$A$1:$B$32,{2},FALSE)</f>
        <v>25</v>
      </c>
      <c r="C27" t="s">
        <v>22</v>
      </c>
      <c r="D27" cm="1">
        <f t="array" ref="D27">VLOOKUP($E27,Idioma!$A$1:$B$9,{2},FALSE)</f>
        <v>2</v>
      </c>
      <c r="E27" t="s">
        <v>67</v>
      </c>
      <c r="F27" t="s">
        <v>105</v>
      </c>
      <c r="G27" s="2" t="s">
        <v>57</v>
      </c>
      <c r="H27" t="str">
        <f t="shared" si="0"/>
        <v>INSERT INTO biblioteca_material(cantidad,id_autor,id_idioma,descripcion,titulo)values(1,25,2,'Agatha crea Hercules Poirot uno de los mas grandes detectives de su tiempo','El Oriente Express');</v>
      </c>
    </row>
    <row r="28" spans="1:8" x14ac:dyDescent="0.25">
      <c r="A28">
        <v>1</v>
      </c>
      <c r="B28" cm="1">
        <f t="array" ref="B28">VLOOKUP($C28,Autor!$A$1:$B$32,{2},FALSE)</f>
        <v>26</v>
      </c>
      <c r="C28" t="s">
        <v>23</v>
      </c>
      <c r="D28" cm="1">
        <f t="array" ref="D28">VLOOKUP($E28,Idioma!$A$1:$B$9,{2},FALSE)</f>
        <v>6</v>
      </c>
      <c r="E28" t="s">
        <v>71</v>
      </c>
      <c r="F28" t="s">
        <v>106</v>
      </c>
      <c r="G28" s="2">
        <v>1984</v>
      </c>
      <c r="H28" t="str">
        <f t="shared" si="0"/>
        <v>INSERT INTO biblioteca_material(cantidad,id_autor,id_idioma,descripcion,titulo)values(1,26,6,'El control del ser humano pasa a manos del hermano mayor','1984');</v>
      </c>
    </row>
    <row r="29" spans="1:8" x14ac:dyDescent="0.25">
      <c r="A29">
        <v>1</v>
      </c>
      <c r="B29" cm="1">
        <f t="array" ref="B29">VLOOKUP($C29,Autor!$A$1:$B$32,{2},FALSE)</f>
        <v>27</v>
      </c>
      <c r="C29" t="s">
        <v>24</v>
      </c>
      <c r="D29" cm="1">
        <f t="array" ref="D29">VLOOKUP($E29,Idioma!$A$1:$B$9,{2},FALSE)</f>
        <v>1</v>
      </c>
      <c r="E29" t="s">
        <v>66</v>
      </c>
      <c r="F29" t="s">
        <v>107</v>
      </c>
      <c r="G29" s="2" t="s">
        <v>58</v>
      </c>
      <c r="H29" t="str">
        <f t="shared" si="0"/>
        <v>INSERT INTO biblioteca_material(cantidad,id_autor,id_idioma,descripcion,titulo)values(1,27,1,'Novela de piscoanlisispropio','El Extranjero');</v>
      </c>
    </row>
    <row r="30" spans="1:8" x14ac:dyDescent="0.25">
      <c r="A30">
        <v>1</v>
      </c>
      <c r="B30" cm="1">
        <f t="array" ref="B30">VLOOKUP($C30,Autor!$A$1:$B$32,{2},FALSE)</f>
        <v>28</v>
      </c>
      <c r="C30" t="s">
        <v>25</v>
      </c>
      <c r="D30" cm="1">
        <f t="array" ref="D30">VLOOKUP($E30,Idioma!$A$1:$B$9,{2},FALSE)</f>
        <v>2</v>
      </c>
      <c r="E30" t="s">
        <v>67</v>
      </c>
      <c r="F30" t="s">
        <v>108</v>
      </c>
      <c r="G30" s="2" t="s">
        <v>59</v>
      </c>
      <c r="H30" t="str">
        <f t="shared" si="0"/>
        <v>INSERT INTO biblioteca_material(cantidad,id_autor,id_idioma,descripcion,titulo)values(1,28,2,'Ponyboy se enfrentara a su realidad y descubrirar que su hermano Dany no es como el cree','The Outsiders');</v>
      </c>
    </row>
    <row r="31" spans="1:8" x14ac:dyDescent="0.25">
      <c r="A31">
        <v>1</v>
      </c>
      <c r="B31" cm="1">
        <f t="array" ref="B31">VLOOKUP($C31,Autor!$A$1:$B$32,{2},FALSE)</f>
        <v>29</v>
      </c>
      <c r="C31" t="s">
        <v>26</v>
      </c>
      <c r="D31" cm="1">
        <f t="array" ref="D31">VLOOKUP($E31,Idioma!$A$1:$B$9,{2},FALSE)</f>
        <v>1</v>
      </c>
      <c r="E31" t="s">
        <v>66</v>
      </c>
      <c r="F31" t="s">
        <v>109</v>
      </c>
      <c r="G31" s="2" t="s">
        <v>60</v>
      </c>
      <c r="H31" t="str">
        <f t="shared" si="0"/>
        <v>INSERT INTO biblioteca_material(cantidad,id_autor,id_idioma,descripcion,titulo)values(1,29,1,'Un niño abondano su suerte desde el nacimiento se encontrara son su familia al final','Oliver Twists');</v>
      </c>
    </row>
    <row r="32" spans="1:8" x14ac:dyDescent="0.25">
      <c r="A32">
        <v>1</v>
      </c>
      <c r="B32" cm="1">
        <f t="array" ref="B32">VLOOKUP($C32,Autor!$A$1:$B$32,{2},FALSE)</f>
        <v>30</v>
      </c>
      <c r="C32" t="s">
        <v>27</v>
      </c>
      <c r="D32" cm="1">
        <f t="array" ref="D32">VLOOKUP($E32,Idioma!$A$1:$B$9,{2},FALSE)</f>
        <v>1</v>
      </c>
      <c r="E32" t="s">
        <v>66</v>
      </c>
      <c r="F32" t="s">
        <v>110</v>
      </c>
      <c r="G32" s="2" t="s">
        <v>61</v>
      </c>
      <c r="H32" t="str">
        <f t="shared" si="0"/>
        <v>INSERT INTO biblioteca_material(cantidad,id_autor,id_idioma,descripcion,titulo)values(1,30,1,'Narra la revolución francesa con un tono de prosa','Los Miserables');</v>
      </c>
    </row>
    <row r="33" spans="1:8" x14ac:dyDescent="0.25">
      <c r="A33">
        <v>1</v>
      </c>
      <c r="B33" cm="1">
        <f t="array" ref="B33">VLOOKUP($C33,Autor!$A$1:$B$32,{2},FALSE)</f>
        <v>31</v>
      </c>
      <c r="C33" t="s">
        <v>28</v>
      </c>
      <c r="D33" cm="1">
        <f t="array" ref="D33">VLOOKUP($E33,Idioma!$A$1:$B$9,{2},FALSE)</f>
        <v>1</v>
      </c>
      <c r="E33" t="s">
        <v>66</v>
      </c>
      <c r="F33" t="s">
        <v>111</v>
      </c>
      <c r="G33" s="2" t="s">
        <v>62</v>
      </c>
      <c r="H33" t="str">
        <f t="shared" si="0"/>
        <v>INSERT INTO biblioteca_material(cantidad,id_autor,id_idioma,descripcion,titulo)values(1,31,1,'El Salvador en la previa y durante la guerra civil fue victima de multiples conflictos','Un día en la Vida');</v>
      </c>
    </row>
    <row r="34" spans="1:8" x14ac:dyDescent="0.25">
      <c r="A34">
        <v>1</v>
      </c>
      <c r="B34" cm="1">
        <f t="array" ref="B34">VLOOKUP($C34,Autor!$A$1:$B$32,{2},FALSE)</f>
        <v>32</v>
      </c>
      <c r="C34" t="s">
        <v>29</v>
      </c>
      <c r="D34" cm="1">
        <f t="array" ref="D34">VLOOKUP($E34,Idioma!$A$1:$B$9,{2},FALSE)</f>
        <v>1</v>
      </c>
      <c r="E34" t="s">
        <v>66</v>
      </c>
      <c r="F34" t="s">
        <v>112</v>
      </c>
      <c r="G34" s="2" t="s">
        <v>63</v>
      </c>
      <c r="H34" t="str">
        <f t="shared" si="0"/>
        <v>INSERT INTO biblioteca_material(cantidad,id_autor,id_idioma,descripcion,titulo)values(1,32,1,'Libro 1','El Señor de los Anillos y Comunidad del anillo');</v>
      </c>
    </row>
    <row r="35" spans="1:8" x14ac:dyDescent="0.25">
      <c r="A35">
        <v>1</v>
      </c>
      <c r="B35" cm="1">
        <f t="array" ref="B35">VLOOKUP($C35,Autor!$A$1:$B$32,{2},FALSE)</f>
        <v>32</v>
      </c>
      <c r="C35" t="s">
        <v>29</v>
      </c>
      <c r="D35" cm="1">
        <f t="array" ref="D35">VLOOKUP($E35,Idioma!$A$1:$B$9,{2},FALSE)</f>
        <v>1</v>
      </c>
      <c r="E35" t="s">
        <v>66</v>
      </c>
      <c r="F35" t="s">
        <v>113</v>
      </c>
      <c r="G35" s="2" t="s">
        <v>64</v>
      </c>
      <c r="H35" t="str">
        <f t="shared" si="0"/>
        <v>INSERT INTO biblioteca_material(cantidad,id_autor,id_idioma,descripcion,titulo)values(1,32,1,'Libro 2','El Señor de los Anillos las dos Torres');</v>
      </c>
    </row>
    <row r="36" spans="1:8" x14ac:dyDescent="0.25">
      <c r="A36">
        <v>1</v>
      </c>
      <c r="B36" cm="1">
        <f t="array" ref="B36">VLOOKUP($C36,Autor!$A$1:$B$32,{2},FALSE)</f>
        <v>32</v>
      </c>
      <c r="C36" t="s">
        <v>29</v>
      </c>
      <c r="D36" cm="1">
        <f t="array" ref="D36">VLOOKUP($E36,Idioma!$A$1:$B$9,{2},FALSE)</f>
        <v>1</v>
      </c>
      <c r="E36" t="s">
        <v>66</v>
      </c>
      <c r="F36" t="s">
        <v>114</v>
      </c>
      <c r="G36" s="2" t="s">
        <v>65</v>
      </c>
      <c r="H36" t="str">
        <f t="shared" si="0"/>
        <v>INSERT INTO biblioteca_material(cantidad,id_autor,id_idioma,descripcion,titulo)values(1,32,1,'Libro 3','El Señor de los Anillos el Retorno del Rey');</v>
      </c>
    </row>
  </sheetData>
  <dataConsolidate/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2EBD2C-F0BB-4A61-A3F4-31BB048DF10B}">
          <x14:formula1>
            <xm:f>Autor!$C$1:$C$32</xm:f>
          </x14:formula1>
          <xm:sqref>C2</xm:sqref>
        </x14:dataValidation>
        <x14:dataValidation type="list" allowBlank="1" showInputMessage="1" showErrorMessage="1" xr:uid="{8060B4E5-B202-4703-8A9E-B342723A2A9F}">
          <x14:formula1>
            <xm:f>Idioma!$A$1:$A$9</xm:f>
          </x14:formula1>
          <xm:sqref>E2:E36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780F-7685-4EFD-A5B9-67A74FA57AA1}">
  <dimension ref="A1:E36"/>
  <sheetViews>
    <sheetView workbookViewId="0">
      <selection activeCell="E37" sqref="E37"/>
    </sheetView>
  </sheetViews>
  <sheetFormatPr baseColWidth="10" defaultRowHeight="15" x14ac:dyDescent="0.25"/>
  <cols>
    <col min="1" max="1" width="21.7109375" customWidth="1"/>
    <col min="2" max="2" width="16.140625" customWidth="1"/>
    <col min="3" max="3" width="26.140625" customWidth="1"/>
    <col min="5" max="5" width="93.140625" customWidth="1"/>
  </cols>
  <sheetData>
    <row r="1" spans="1:5" x14ac:dyDescent="0.25">
      <c r="A1" t="s">
        <v>116</v>
      </c>
      <c r="B1" t="s">
        <v>115</v>
      </c>
      <c r="C1" t="s">
        <v>117</v>
      </c>
      <c r="D1" t="s">
        <v>118</v>
      </c>
    </row>
    <row r="2" spans="1:5" x14ac:dyDescent="0.25">
      <c r="A2">
        <v>1</v>
      </c>
      <c r="B2">
        <v>1</v>
      </c>
      <c r="C2">
        <v>312924585</v>
      </c>
      <c r="D2" t="s">
        <v>119</v>
      </c>
      <c r="E2" t="str">
        <f>"INSERT INTO LIBRO(es_obra_de_referencia,id_material,isbn,logo) VALUES ("&amp;A2&amp;","&amp;B2&amp;",'"&amp;C2&amp;"','"&amp;D2&amp;"');"</f>
        <v>INSERT INTO LIBRO(es_obra_de_referencia,id_material,isbn,logo) VALUES (1,1,'312924585','sin logo');</v>
      </c>
    </row>
    <row r="3" spans="1:5" x14ac:dyDescent="0.25">
      <c r="A3">
        <v>1</v>
      </c>
      <c r="B3">
        <v>2</v>
      </c>
      <c r="C3">
        <v>8437606607</v>
      </c>
      <c r="D3" t="s">
        <v>119</v>
      </c>
      <c r="E3" t="str">
        <f t="shared" ref="E3:E36" si="0">"INSERT INTO LIBRO(es_obra_de_referencia,id_material,isbn,logo) VALUES ("&amp;A3&amp;","&amp;B3&amp;",'"&amp;C3&amp;"','"&amp;D3&amp;"');"</f>
        <v>INSERT INTO LIBRO(es_obra_de_referencia,id_material,isbn,logo) VALUES (1,2,'8437606607','sin logo');</v>
      </c>
    </row>
    <row r="4" spans="1:5" x14ac:dyDescent="0.25">
      <c r="A4">
        <v>1</v>
      </c>
      <c r="B4">
        <v>3</v>
      </c>
      <c r="C4">
        <v>61969575</v>
      </c>
      <c r="D4" t="s">
        <v>119</v>
      </c>
      <c r="E4" t="str">
        <f t="shared" si="0"/>
        <v>INSERT INTO LIBRO(es_obra_de_referencia,id_material,isbn,logo) VALUES (1,3,'61969575','sin logo');</v>
      </c>
    </row>
    <row r="5" spans="1:5" x14ac:dyDescent="0.25">
      <c r="A5">
        <v>1</v>
      </c>
      <c r="B5">
        <v>4</v>
      </c>
      <c r="C5">
        <v>61974559</v>
      </c>
      <c r="D5" t="s">
        <v>119</v>
      </c>
      <c r="E5" t="str">
        <f t="shared" si="0"/>
        <v>INSERT INTO LIBRO(es_obra_de_referencia,id_material,isbn,logo) VALUES (1,4,'61974559','sin logo');</v>
      </c>
    </row>
    <row r="6" spans="1:5" x14ac:dyDescent="0.25">
      <c r="A6">
        <v>1</v>
      </c>
      <c r="B6">
        <v>5</v>
      </c>
      <c r="C6">
        <v>307350426</v>
      </c>
      <c r="D6" t="s">
        <v>119</v>
      </c>
      <c r="E6" t="str">
        <f t="shared" si="0"/>
        <v>INSERT INTO LIBRO(es_obra_de_referencia,id_material,isbn,logo) VALUES (1,5,'307350426','sin logo');</v>
      </c>
    </row>
    <row r="7" spans="1:5" x14ac:dyDescent="0.25">
      <c r="A7">
        <v>1</v>
      </c>
      <c r="B7">
        <v>6</v>
      </c>
      <c r="C7">
        <v>8492452285</v>
      </c>
      <c r="D7" t="s">
        <v>119</v>
      </c>
      <c r="E7" t="str">
        <f t="shared" si="0"/>
        <v>INSERT INTO LIBRO(es_obra_de_referencia,id_material,isbn,logo) VALUES (1,6,'8492452285','sin logo');</v>
      </c>
    </row>
    <row r="8" spans="1:5" x14ac:dyDescent="0.25">
      <c r="A8">
        <v>1</v>
      </c>
      <c r="B8">
        <v>7</v>
      </c>
      <c r="C8">
        <v>1535370370</v>
      </c>
      <c r="D8" t="s">
        <v>119</v>
      </c>
      <c r="E8" t="str">
        <f t="shared" si="0"/>
        <v>INSERT INTO LIBRO(es_obra_de_referencia,id_material,isbn,logo) VALUES (1,7,'1535370370','sin logo');</v>
      </c>
    </row>
    <row r="9" spans="1:5" x14ac:dyDescent="0.25">
      <c r="A9">
        <v>1</v>
      </c>
      <c r="B9">
        <v>8</v>
      </c>
      <c r="C9">
        <v>8415174387</v>
      </c>
      <c r="D9" t="s">
        <v>119</v>
      </c>
      <c r="E9" t="str">
        <f t="shared" si="0"/>
        <v>INSERT INTO LIBRO(es_obra_de_referencia,id_material,isbn,logo) VALUES (1,8,'8415174387','sin logo');</v>
      </c>
    </row>
    <row r="10" spans="1:5" x14ac:dyDescent="0.25">
      <c r="A10">
        <v>1</v>
      </c>
      <c r="B10">
        <v>9</v>
      </c>
      <c r="C10">
        <v>9682318801</v>
      </c>
      <c r="D10" t="s">
        <v>119</v>
      </c>
      <c r="E10" t="str">
        <f t="shared" si="0"/>
        <v>INSERT INTO LIBRO(es_obra_de_referencia,id_material,isbn,logo) VALUES (1,9,'9682318801','sin logo');</v>
      </c>
    </row>
    <row r="11" spans="1:5" x14ac:dyDescent="0.25">
      <c r="A11">
        <v>1</v>
      </c>
      <c r="B11">
        <v>10</v>
      </c>
      <c r="C11">
        <v>451529707</v>
      </c>
      <c r="D11" t="s">
        <v>119</v>
      </c>
      <c r="E11" t="str">
        <f t="shared" si="0"/>
        <v>INSERT INTO LIBRO(es_obra_de_referencia,id_material,isbn,logo) VALUES (1,10,'451529707','sin logo');</v>
      </c>
    </row>
    <row r="12" spans="1:5" x14ac:dyDescent="0.25">
      <c r="A12">
        <v>0</v>
      </c>
      <c r="B12">
        <v>11</v>
      </c>
      <c r="C12">
        <v>8415174417</v>
      </c>
      <c r="D12" t="s">
        <v>119</v>
      </c>
      <c r="E12" t="str">
        <f t="shared" si="0"/>
        <v>INSERT INTO LIBRO(es_obra_de_referencia,id_material,isbn,logo) VALUES (0,11,'8415174417','sin logo');</v>
      </c>
    </row>
    <row r="13" spans="1:5" x14ac:dyDescent="0.25">
      <c r="A13">
        <v>1</v>
      </c>
      <c r="B13">
        <v>12</v>
      </c>
      <c r="C13">
        <v>8420662766</v>
      </c>
      <c r="D13" t="s">
        <v>119</v>
      </c>
      <c r="E13" t="str">
        <f t="shared" si="0"/>
        <v>INSERT INTO LIBRO(es_obra_de_referencia,id_material,isbn,logo) VALUES (1,12,'8420662766','sin logo');</v>
      </c>
    </row>
    <row r="14" spans="1:5" x14ac:dyDescent="0.25">
      <c r="A14">
        <v>1</v>
      </c>
      <c r="B14">
        <v>13</v>
      </c>
      <c r="C14">
        <v>141439513</v>
      </c>
      <c r="D14" t="s">
        <v>119</v>
      </c>
      <c r="E14" t="str">
        <f t="shared" si="0"/>
        <v>INSERT INTO LIBRO(es_obra_de_referencia,id_material,isbn,logo) VALUES (1,13,'141439513','sin logo');</v>
      </c>
    </row>
    <row r="15" spans="1:5" x14ac:dyDescent="0.25">
      <c r="A15">
        <v>1</v>
      </c>
      <c r="B15">
        <v>14</v>
      </c>
      <c r="C15">
        <v>553386794</v>
      </c>
      <c r="D15" t="s">
        <v>119</v>
      </c>
      <c r="E15" t="str">
        <f t="shared" si="0"/>
        <v>INSERT INTO LIBRO(es_obra_de_referencia,id_material,isbn,logo) VALUES (1,14,'553386794','sin logo');</v>
      </c>
    </row>
    <row r="16" spans="1:5" x14ac:dyDescent="0.25">
      <c r="A16">
        <v>1</v>
      </c>
      <c r="B16">
        <v>15</v>
      </c>
      <c r="C16">
        <v>785834206</v>
      </c>
      <c r="D16" t="s">
        <v>119</v>
      </c>
      <c r="E16" t="str">
        <f t="shared" si="0"/>
        <v>INSERT INTO LIBRO(es_obra_de_referencia,id_material,isbn,logo) VALUES (1,15,'785834206','sin logo');</v>
      </c>
    </row>
    <row r="17" spans="1:5" x14ac:dyDescent="0.25">
      <c r="A17">
        <v>1</v>
      </c>
      <c r="B17">
        <v>16</v>
      </c>
      <c r="C17">
        <v>451225244</v>
      </c>
      <c r="D17" t="s">
        <v>119</v>
      </c>
      <c r="E17" t="str">
        <f t="shared" si="0"/>
        <v>INSERT INTO LIBRO(es_obra_de_referencia,id_material,isbn,logo) VALUES (1,16,'451225244','sin logo');</v>
      </c>
    </row>
    <row r="18" spans="1:5" x14ac:dyDescent="0.25">
      <c r="A18">
        <v>1</v>
      </c>
      <c r="B18">
        <v>17</v>
      </c>
      <c r="C18">
        <v>486275434</v>
      </c>
      <c r="D18" t="s">
        <v>119</v>
      </c>
      <c r="E18" t="str">
        <f t="shared" si="0"/>
        <v>INSERT INTO LIBRO(es_obra_de_referencia,id_material,isbn,logo) VALUES (1,17,'486275434','sin logo');</v>
      </c>
    </row>
    <row r="19" spans="1:5" x14ac:dyDescent="0.25">
      <c r="A19">
        <v>1</v>
      </c>
      <c r="B19">
        <v>18</v>
      </c>
      <c r="C19">
        <v>8478884459</v>
      </c>
      <c r="D19" t="s">
        <v>119</v>
      </c>
      <c r="E19" t="str">
        <f t="shared" si="0"/>
        <v>INSERT INTO LIBRO(es_obra_de_referencia,id_material,isbn,logo) VALUES (1,18,'8478884459','sin logo');</v>
      </c>
    </row>
    <row r="20" spans="1:5" x14ac:dyDescent="0.25">
      <c r="A20">
        <v>1</v>
      </c>
      <c r="B20">
        <v>19</v>
      </c>
      <c r="C20">
        <v>1402714675</v>
      </c>
      <c r="D20" t="s">
        <v>119</v>
      </c>
      <c r="E20" t="str">
        <f t="shared" si="0"/>
        <v>INSERT INTO LIBRO(es_obra_de_referencia,id_material,isbn,logo) VALUES (1,19,'1402714675','sin logo');</v>
      </c>
    </row>
    <row r="21" spans="1:5" x14ac:dyDescent="0.25">
      <c r="A21">
        <v>0</v>
      </c>
      <c r="B21">
        <v>20</v>
      </c>
      <c r="C21">
        <v>486415872</v>
      </c>
      <c r="D21" t="s">
        <v>119</v>
      </c>
      <c r="E21" t="str">
        <f t="shared" si="0"/>
        <v>INSERT INTO LIBRO(es_obra_de_referencia,id_material,isbn,logo) VALUES (0,20,'486415872','sin logo');</v>
      </c>
    </row>
    <row r="22" spans="1:5" x14ac:dyDescent="0.25">
      <c r="A22">
        <v>1</v>
      </c>
      <c r="B22">
        <v>21</v>
      </c>
      <c r="C22">
        <v>486415873</v>
      </c>
      <c r="D22" t="s">
        <v>119</v>
      </c>
      <c r="E22" t="str">
        <f t="shared" si="0"/>
        <v>INSERT INTO LIBRO(es_obra_de_referencia,id_material,isbn,logo) VALUES (1,21,'486415873','sin logo');</v>
      </c>
    </row>
    <row r="23" spans="1:5" x14ac:dyDescent="0.25">
      <c r="A23">
        <v>1</v>
      </c>
      <c r="B23">
        <v>22</v>
      </c>
      <c r="C23">
        <v>486415874</v>
      </c>
      <c r="D23" t="s">
        <v>119</v>
      </c>
      <c r="E23" t="str">
        <f t="shared" si="0"/>
        <v>INSERT INTO LIBRO(es_obra_de_referencia,id_material,isbn,logo) VALUES (1,22,'486415874','sin logo');</v>
      </c>
    </row>
    <row r="24" spans="1:5" x14ac:dyDescent="0.25">
      <c r="A24">
        <v>1</v>
      </c>
      <c r="B24">
        <v>23</v>
      </c>
      <c r="C24">
        <v>486415875</v>
      </c>
      <c r="D24" t="s">
        <v>119</v>
      </c>
      <c r="E24" t="str">
        <f t="shared" si="0"/>
        <v>INSERT INTO LIBRO(es_obra_de_referencia,id_material,isbn,logo) VALUES (1,23,'486415875','sin logo');</v>
      </c>
    </row>
    <row r="25" spans="1:5" x14ac:dyDescent="0.25">
      <c r="A25">
        <v>1</v>
      </c>
      <c r="B25">
        <v>24</v>
      </c>
      <c r="C25">
        <v>486415876</v>
      </c>
      <c r="D25" t="s">
        <v>119</v>
      </c>
      <c r="E25" t="str">
        <f t="shared" si="0"/>
        <v>INSERT INTO LIBRO(es_obra_de_referencia,id_material,isbn,logo) VALUES (1,24,'486415876','sin logo');</v>
      </c>
    </row>
    <row r="26" spans="1:5" x14ac:dyDescent="0.25">
      <c r="A26">
        <v>0</v>
      </c>
      <c r="B26">
        <v>25</v>
      </c>
      <c r="C26">
        <v>486415877</v>
      </c>
      <c r="D26" t="s">
        <v>119</v>
      </c>
      <c r="E26" t="str">
        <f t="shared" si="0"/>
        <v>INSERT INTO LIBRO(es_obra_de_referencia,id_material,isbn,logo) VALUES (0,25,'486415877','sin logo');</v>
      </c>
    </row>
    <row r="27" spans="1:5" x14ac:dyDescent="0.25">
      <c r="A27">
        <v>1</v>
      </c>
      <c r="B27">
        <v>26</v>
      </c>
      <c r="C27">
        <v>486415878</v>
      </c>
      <c r="D27" t="s">
        <v>119</v>
      </c>
      <c r="E27" t="str">
        <f t="shared" si="0"/>
        <v>INSERT INTO LIBRO(es_obra_de_referencia,id_material,isbn,logo) VALUES (1,26,'486415878','sin logo');</v>
      </c>
    </row>
    <row r="28" spans="1:5" x14ac:dyDescent="0.25">
      <c r="A28">
        <v>0</v>
      </c>
      <c r="B28">
        <v>27</v>
      </c>
      <c r="C28">
        <v>486415879</v>
      </c>
      <c r="D28" t="s">
        <v>119</v>
      </c>
      <c r="E28" t="str">
        <f t="shared" si="0"/>
        <v>INSERT INTO LIBRO(es_obra_de_referencia,id_material,isbn,logo) VALUES (0,27,'486415879','sin logo');</v>
      </c>
    </row>
    <row r="29" spans="1:5" x14ac:dyDescent="0.25">
      <c r="A29">
        <v>1</v>
      </c>
      <c r="B29">
        <v>28</v>
      </c>
      <c r="C29">
        <v>486415880</v>
      </c>
      <c r="D29" t="s">
        <v>119</v>
      </c>
      <c r="E29" t="str">
        <f t="shared" si="0"/>
        <v>INSERT INTO LIBRO(es_obra_de_referencia,id_material,isbn,logo) VALUES (1,28,'486415880','sin logo');</v>
      </c>
    </row>
    <row r="30" spans="1:5" x14ac:dyDescent="0.25">
      <c r="A30">
        <v>0</v>
      </c>
      <c r="B30">
        <v>29</v>
      </c>
      <c r="C30">
        <v>486415881</v>
      </c>
      <c r="D30" t="s">
        <v>119</v>
      </c>
      <c r="E30" t="str">
        <f t="shared" si="0"/>
        <v>INSERT INTO LIBRO(es_obra_de_referencia,id_material,isbn,logo) VALUES (0,29,'486415881','sin logo');</v>
      </c>
    </row>
    <row r="31" spans="1:5" x14ac:dyDescent="0.25">
      <c r="A31">
        <v>1</v>
      </c>
      <c r="B31">
        <v>30</v>
      </c>
      <c r="C31">
        <v>486415882</v>
      </c>
      <c r="D31" t="s">
        <v>119</v>
      </c>
      <c r="E31" t="str">
        <f t="shared" si="0"/>
        <v>INSERT INTO LIBRO(es_obra_de_referencia,id_material,isbn,logo) VALUES (1,30,'486415882','sin logo');</v>
      </c>
    </row>
    <row r="32" spans="1:5" x14ac:dyDescent="0.25">
      <c r="A32">
        <v>1</v>
      </c>
      <c r="B32">
        <v>31</v>
      </c>
      <c r="C32">
        <v>486415883</v>
      </c>
      <c r="D32" t="s">
        <v>119</v>
      </c>
      <c r="E32" t="str">
        <f t="shared" si="0"/>
        <v>INSERT INTO LIBRO(es_obra_de_referencia,id_material,isbn,logo) VALUES (1,31,'486415883','sin logo');</v>
      </c>
    </row>
    <row r="33" spans="1:5" x14ac:dyDescent="0.25">
      <c r="A33">
        <v>0</v>
      </c>
      <c r="B33">
        <v>32</v>
      </c>
      <c r="C33">
        <v>486415884</v>
      </c>
      <c r="D33" t="s">
        <v>119</v>
      </c>
      <c r="E33" t="str">
        <f t="shared" si="0"/>
        <v>INSERT INTO LIBRO(es_obra_de_referencia,id_material,isbn,logo) VALUES (0,32,'486415884','sin logo');</v>
      </c>
    </row>
    <row r="34" spans="1:5" x14ac:dyDescent="0.25">
      <c r="A34">
        <v>1</v>
      </c>
      <c r="B34">
        <v>33</v>
      </c>
      <c r="C34">
        <v>486415885</v>
      </c>
      <c r="D34" t="s">
        <v>119</v>
      </c>
      <c r="E34" t="str">
        <f t="shared" si="0"/>
        <v>INSERT INTO LIBRO(es_obra_de_referencia,id_material,isbn,logo) VALUES (1,33,'486415885','sin logo');</v>
      </c>
    </row>
    <row r="35" spans="1:5" x14ac:dyDescent="0.25">
      <c r="A35">
        <v>0</v>
      </c>
      <c r="B35">
        <v>34</v>
      </c>
      <c r="C35">
        <v>486415886</v>
      </c>
      <c r="D35" t="s">
        <v>119</v>
      </c>
      <c r="E35" t="str">
        <f t="shared" si="0"/>
        <v>INSERT INTO LIBRO(es_obra_de_referencia,id_material,isbn,logo) VALUES (0,34,'486415886','sin logo');</v>
      </c>
    </row>
    <row r="36" spans="1:5" x14ac:dyDescent="0.25">
      <c r="A36">
        <v>1</v>
      </c>
      <c r="B36">
        <v>35</v>
      </c>
      <c r="C36">
        <v>486415887</v>
      </c>
      <c r="D36" t="s">
        <v>119</v>
      </c>
      <c r="E36" t="str">
        <f t="shared" si="0"/>
        <v>INSERT INTO LIBRO(es_obra_de_referencia,id_material,isbn,logo) VALUES (1,35,'486415887','sin logo');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29E9-CD1E-4265-B06A-6FD30EE59A16}">
  <dimension ref="A2:B3"/>
  <sheetViews>
    <sheetView workbookViewId="0">
      <selection activeCell="A2" sqref="A2:B3"/>
    </sheetView>
  </sheetViews>
  <sheetFormatPr baseColWidth="10" defaultRowHeight="15" x14ac:dyDescent="0.25"/>
  <sheetData>
    <row r="2" spans="1:2" x14ac:dyDescent="0.25">
      <c r="A2">
        <v>7</v>
      </c>
      <c r="B2" t="s">
        <v>140</v>
      </c>
    </row>
    <row r="3" spans="1:2" x14ac:dyDescent="0.25">
      <c r="A3">
        <v>5</v>
      </c>
      <c r="B3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435E-3001-4BB6-B2D0-5400EC504C97}">
  <dimension ref="A2:D3"/>
  <sheetViews>
    <sheetView workbookViewId="0">
      <selection activeCell="A2" sqref="A2:D3"/>
    </sheetView>
  </sheetViews>
  <sheetFormatPr baseColWidth="10" defaultRowHeight="15" x14ac:dyDescent="0.25"/>
  <sheetData>
    <row r="2" spans="1:4" x14ac:dyDescent="0.25">
      <c r="A2">
        <v>2.5</v>
      </c>
      <c r="B2">
        <v>0</v>
      </c>
      <c r="C2">
        <v>1</v>
      </c>
      <c r="D2" t="s">
        <v>140</v>
      </c>
    </row>
    <row r="3" spans="1:4" x14ac:dyDescent="0.25">
      <c r="A3">
        <v>2.5</v>
      </c>
      <c r="B3">
        <v>0</v>
      </c>
      <c r="C3">
        <v>2</v>
      </c>
      <c r="D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C9ED-4964-469A-A091-F2D50BE7E31A}">
  <dimension ref="A1:F4"/>
  <sheetViews>
    <sheetView tabSelected="1" workbookViewId="0">
      <selection activeCell="F4" sqref="F4"/>
    </sheetView>
  </sheetViews>
  <sheetFormatPr baseColWidth="10" defaultRowHeight="15" x14ac:dyDescent="0.25"/>
  <cols>
    <col min="2" max="2" width="34" customWidth="1"/>
    <col min="3" max="3" width="39.7109375" customWidth="1"/>
    <col min="5" max="5" width="20.28515625" customWidth="1"/>
  </cols>
  <sheetData>
    <row r="1" spans="1:6" x14ac:dyDescent="0.25">
      <c r="A1" t="s">
        <v>149</v>
      </c>
      <c r="B1" t="s">
        <v>150</v>
      </c>
      <c r="C1" t="s">
        <v>151</v>
      </c>
      <c r="D1" t="s">
        <v>115</v>
      </c>
      <c r="E1" t="s">
        <v>152</v>
      </c>
    </row>
    <row r="2" spans="1:6" x14ac:dyDescent="0.25">
      <c r="A2">
        <v>1</v>
      </c>
      <c r="B2" t="s">
        <v>147</v>
      </c>
      <c r="C2" t="s">
        <v>148</v>
      </c>
      <c r="D2">
        <v>7</v>
      </c>
      <c r="E2">
        <v>1</v>
      </c>
      <c r="F2" t="str">
        <f>"INSERT INTO PRESTA(ESTA_ACTIVO,FECHA_PRESTAMO,FECHA_RETORNO,ID_MATERIAL,ID_MORA) VALUES("&amp;A2&amp;",'"&amp;B2&amp;"','"&amp;C2&amp;"',"&amp;D2&amp;","&amp;E2&amp;");"</f>
        <v>INSERT INTO PRESTA(ESTA_ACTIVO,FECHA_PRESTAMO,FECHA_RETORNO,ID_MATERIAL,ID_MORA) VALUES(1,'12-JUN-24 12.00.00.000000000 AM','14-JUN-24 12.00.00.000000000 AM',7,1);</v>
      </c>
    </row>
    <row r="3" spans="1:6" x14ac:dyDescent="0.25">
      <c r="A3">
        <v>1</v>
      </c>
      <c r="B3" t="s">
        <v>147</v>
      </c>
      <c r="C3" t="s">
        <v>148</v>
      </c>
      <c r="D3">
        <v>5</v>
      </c>
      <c r="E3">
        <v>2</v>
      </c>
      <c r="F3" t="str">
        <f t="shared" ref="F3:F4" si="0">"INSERT INTO PRESTA(ESTA_ACTIVO,FECHA_PRESTAMO,FECHA_RETORNO,ID_MATERIAL,ID_MORA) VALUES("&amp;A3&amp;",'"&amp;B3&amp;"','"&amp;C3&amp;"',"&amp;D3&amp;","&amp;E3&amp;");"</f>
        <v>INSERT INTO PRESTA(ESTA_ACTIVO,FECHA_PRESTAMO,FECHA_RETORNO,ID_MATERIAL,ID_MORA) VALUES(1,'12-JUN-24 12.00.00.000000000 AM','14-JUN-24 12.00.00.000000000 AM',5,2);</v>
      </c>
    </row>
    <row r="4" spans="1:6" x14ac:dyDescent="0.25">
      <c r="A4">
        <v>1</v>
      </c>
      <c r="B4" t="s">
        <v>147</v>
      </c>
      <c r="C4" t="s">
        <v>153</v>
      </c>
      <c r="D4">
        <v>3</v>
      </c>
      <c r="E4">
        <v>2</v>
      </c>
      <c r="F4" t="str">
        <f t="shared" si="0"/>
        <v>INSERT INTO PRESTA(ESTA_ACTIVO,FECHA_PRESTAMO,FECHA_RETORNO,ID_MATERIAL,ID_MORA) VALUES(1,'12-JUN-24 12.00.00.000000000 AM','13-JUN-24 12.00.00.000000000 AM',3,2);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DA57-9214-46FC-A564-8092D53C9318}">
  <dimension ref="A1:E4"/>
  <sheetViews>
    <sheetView workbookViewId="0">
      <selection activeCell="E2" sqref="E2:E4"/>
    </sheetView>
  </sheetViews>
  <sheetFormatPr baseColWidth="10" defaultRowHeight="15" x14ac:dyDescent="0.25"/>
  <sheetData>
    <row r="1" spans="1:5" x14ac:dyDescent="0.25">
      <c r="A1" t="s">
        <v>144</v>
      </c>
      <c r="B1" t="s">
        <v>145</v>
      </c>
      <c r="D1" t="s">
        <v>146</v>
      </c>
    </row>
    <row r="2" spans="1:5" x14ac:dyDescent="0.25">
      <c r="A2">
        <v>0</v>
      </c>
      <c r="B2" cm="1">
        <f t="array" ref="B2">VLOOKUP($C2,Usuario!$I$2:$J$4,{2},FALSE)</f>
        <v>2</v>
      </c>
      <c r="C2" t="s">
        <v>120</v>
      </c>
      <c r="D2" t="s">
        <v>140</v>
      </c>
      <c r="E2" t="str">
        <f>"INSERT INTO MIEMBRO(penalizado,id_usuario,carnet) VALUES ("&amp;$A2&amp;","&amp;$B2&amp;",'"&amp;$D2&amp;"');"</f>
        <v>INSERT INTO MIEMBRO(penalizado,id_usuario,carnet) VALUES (0,2,'FF20001');</v>
      </c>
    </row>
    <row r="3" spans="1:5" x14ac:dyDescent="0.25">
      <c r="A3">
        <v>0</v>
      </c>
      <c r="B3" cm="1">
        <f t="array" ref="B3">VLOOKUP($C3,Usuario!$I$2:$J$4,{2},FALSE)</f>
        <v>3</v>
      </c>
      <c r="C3" t="s">
        <v>130</v>
      </c>
      <c r="D3" t="s">
        <v>141</v>
      </c>
      <c r="E3" t="str">
        <f t="shared" ref="E3:E4" si="0">"INSERT INTO MIEMBRO(penalizado,id_usuario,carnet) VALUES ("&amp;$A3&amp;","&amp;$B3&amp;",'"&amp;$D3&amp;"');"</f>
        <v>INSERT INTO MIEMBRO(penalizado,id_usuario,carnet) VALUES (0,3,'DD23001');</v>
      </c>
    </row>
    <row r="4" spans="1:5" x14ac:dyDescent="0.25">
      <c r="A4">
        <v>0</v>
      </c>
      <c r="B4" cm="1">
        <f t="array" ref="B4">VLOOKUP($C4,Usuario!$I$2:$J$4,{2},FALSE)</f>
        <v>4</v>
      </c>
      <c r="C4" t="s">
        <v>138</v>
      </c>
      <c r="D4" t="s">
        <v>142</v>
      </c>
      <c r="E4" t="str">
        <f t="shared" si="0"/>
        <v>INSERT INTO MIEMBRO(penalizado,id_usuario,carnet) VALUES (0,4,'JD23042');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4FDD12-505A-4CFB-8A64-D2298A0501E3}">
          <x14:formula1>
            <xm:f>Usuario!$B$2:$B$4</xm:f>
          </x14:formula1>
          <xm:sqref>C2:C4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A26F-8910-4719-AC4C-9F3072FAE995}">
  <dimension ref="A1:C5"/>
  <sheetViews>
    <sheetView workbookViewId="0">
      <selection activeCell="C2" sqref="C2:C5"/>
    </sheetView>
  </sheetViews>
  <sheetFormatPr baseColWidth="10" defaultRowHeight="15" x14ac:dyDescent="0.25"/>
  <cols>
    <col min="3" max="3" width="56.28515625" customWidth="1"/>
  </cols>
  <sheetData>
    <row r="1" spans="1:3" x14ac:dyDescent="0.25">
      <c r="A1" t="s">
        <v>136</v>
      </c>
      <c r="B1" t="s">
        <v>128</v>
      </c>
    </row>
    <row r="2" spans="1:3" x14ac:dyDescent="0.25">
      <c r="A2" t="s">
        <v>132</v>
      </c>
      <c r="B2">
        <v>1</v>
      </c>
      <c r="C2" t="str">
        <f>"INSERT INTO ROL(NOMBRE_ROL) VALUES('"&amp;A2&amp;"');"</f>
        <v>INSERT INTO ROL(NOMBRE_ROL) VALUES('Admin');</v>
      </c>
    </row>
    <row r="3" spans="1:3" x14ac:dyDescent="0.25">
      <c r="A3" t="s">
        <v>133</v>
      </c>
      <c r="B3">
        <v>2</v>
      </c>
      <c r="C3" t="str">
        <f t="shared" ref="C3:C5" si="0">"INSERT INTO ROL(NOMBRE_ROL) VALUES('"&amp;A3&amp;"');"</f>
        <v>INSERT INTO ROL(NOMBRE_ROL) VALUES('bibliotecario');</v>
      </c>
    </row>
    <row r="4" spans="1:3" x14ac:dyDescent="0.25">
      <c r="A4" t="s">
        <v>134</v>
      </c>
      <c r="B4">
        <v>3</v>
      </c>
      <c r="C4" t="str">
        <f t="shared" si="0"/>
        <v>INSERT INTO ROL(NOMBRE_ROL) VALUES('miembro');</v>
      </c>
    </row>
    <row r="5" spans="1:3" x14ac:dyDescent="0.25">
      <c r="A5" t="s">
        <v>135</v>
      </c>
      <c r="B5">
        <v>4</v>
      </c>
      <c r="C5" t="str">
        <f t="shared" si="0"/>
        <v>INSERT INTO ROL(NOMBRE_ROL) VALUES('estudiante');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3B68-0B6B-4ACB-8C9E-2A0258322714}">
  <dimension ref="A1:J4"/>
  <sheetViews>
    <sheetView workbookViewId="0">
      <selection activeCell="F2" sqref="F2"/>
    </sheetView>
  </sheetViews>
  <sheetFormatPr baseColWidth="10" defaultRowHeight="15" x14ac:dyDescent="0.25"/>
  <cols>
    <col min="1" max="1" width="19.7109375" customWidth="1"/>
    <col min="2" max="2" width="17.28515625" customWidth="1"/>
    <col min="3" max="3" width="63.28515625" customWidth="1"/>
    <col min="5" max="5" width="21.140625" customWidth="1"/>
    <col min="6" max="7" width="15.85546875" customWidth="1"/>
  </cols>
  <sheetData>
    <row r="1" spans="1:10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J1" t="s">
        <v>143</v>
      </c>
    </row>
    <row r="2" spans="1:10" x14ac:dyDescent="0.25">
      <c r="A2" s="3" t="s">
        <v>129</v>
      </c>
      <c r="B2" t="s">
        <v>120</v>
      </c>
      <c r="C2" t="s">
        <v>121</v>
      </c>
      <c r="D2" t="s">
        <v>122</v>
      </c>
      <c r="E2" cm="1">
        <f t="array" ref="E2">VLOOKUP($F2,Rol!$A$2:$B$5,{2},FALSE)</f>
        <v>2</v>
      </c>
      <c r="F2" t="s">
        <v>133</v>
      </c>
      <c r="G2">
        <v>2</v>
      </c>
      <c r="H2" t="str">
        <f>"INSERT INTO USUARIO("&amp;$A$1&amp;","&amp;$B$1&amp;","&amp;$C$1&amp;","&amp;$D$1&amp;","&amp;$E$1&amp;") VALUES('"&amp;A2&amp;"','"&amp;B2&amp;"','"&amp;C2&amp;"','"&amp;D2&amp;"',"&amp;E2&amp;");"</f>
        <v>INSERT INTO USUARIO(correo,nombre_usuario,password,username,id_rol) VALUES('fran@gmail.com','Francisco','$2a$10$9lMeUbPq7CnTQtEFjfPvaOz319cjzKNtgOVDsD.d6SSs2V2Ft1tSK','franito',2);</v>
      </c>
      <c r="I2" t="s">
        <v>120</v>
      </c>
      <c r="J2">
        <v>2</v>
      </c>
    </row>
    <row r="3" spans="1:10" x14ac:dyDescent="0.25">
      <c r="A3" s="3" t="s">
        <v>131</v>
      </c>
      <c r="B3" t="s">
        <v>130</v>
      </c>
      <c r="C3" t="s">
        <v>121</v>
      </c>
      <c r="D3" t="s">
        <v>123</v>
      </c>
      <c r="E3" cm="1">
        <f t="array" ref="E3">VLOOKUP($F3,Rol!$A$2:$B$5,{2},FALSE)</f>
        <v>3</v>
      </c>
      <c r="F3" t="s">
        <v>134</v>
      </c>
      <c r="G3">
        <v>3</v>
      </c>
      <c r="H3" t="str">
        <f t="shared" ref="H3:H4" si="0">"INSERT INTO USUARIO("&amp;$A$1&amp;","&amp;$B$1&amp;","&amp;$C$1&amp;","&amp;$D$1&amp;","&amp;$E$1&amp;") VALUES('"&amp;A3&amp;"','"&amp;B3&amp;"','"&amp;C3&amp;"','"&amp;D3&amp;"',"&amp;E3&amp;");"</f>
        <v>INSERT INTO USUARIO(correo,nombre_usuario,password,username,id_rol) VALUES('marcos@gmail.com','Marcos','$2a$10$9lMeUbPq7CnTQtEFjfPvaOz319cjzKNtgOVDsD.d6SSs2V2Ft1tSK','manrik',3);</v>
      </c>
      <c r="I3" t="s">
        <v>130</v>
      </c>
      <c r="J3">
        <v>3</v>
      </c>
    </row>
    <row r="4" spans="1:10" x14ac:dyDescent="0.25">
      <c r="A4" s="3" t="s">
        <v>137</v>
      </c>
      <c r="B4" t="s">
        <v>138</v>
      </c>
      <c r="C4" t="s">
        <v>121</v>
      </c>
      <c r="D4" t="s">
        <v>139</v>
      </c>
      <c r="E4" cm="1">
        <f t="array" ref="E4">VLOOKUP($F4,Rol!$A$2:$B$5,{2},FALSE)</f>
        <v>4</v>
      </c>
      <c r="F4" t="s">
        <v>135</v>
      </c>
      <c r="G4">
        <v>4</v>
      </c>
      <c r="H4" t="str">
        <f t="shared" si="0"/>
        <v>INSERT INTO USUARIO(correo,nombre_usuario,password,username,id_rol) VALUES('juancho@gmail.com','Juan','$2a$10$9lMeUbPq7CnTQtEFjfPvaOz319cjzKNtgOVDsD.d6SSs2V2Ft1tSK','juanito',4);</v>
      </c>
      <c r="I4" t="s">
        <v>138</v>
      </c>
      <c r="J4">
        <v>4</v>
      </c>
    </row>
  </sheetData>
  <hyperlinks>
    <hyperlink ref="A3" r:id="rId1" xr:uid="{76148AA8-82F3-4D0B-BBA0-35157C732EDB}"/>
    <hyperlink ref="A2" r:id="rId2" xr:uid="{AAEC50B8-B8F1-4683-B569-790A5C2BD1F3}"/>
    <hyperlink ref="A4" r:id="rId3" xr:uid="{951A7943-7F2C-4394-B06C-D0C2D299D8CA}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C89EC5-CE04-4DC9-8896-4A1067B68725}">
          <x14:formula1>
            <xm:f>Rol!$A$2:$A$5</xm:f>
          </x14:formula1>
          <xm:sqref>F2:F4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Autor</vt:lpstr>
      <vt:lpstr>Idioma</vt:lpstr>
      <vt:lpstr>MateriaBiblioteca</vt:lpstr>
      <vt:lpstr>Libro</vt:lpstr>
      <vt:lpstr>MaterialesMiembros</vt:lpstr>
      <vt:lpstr>MORA</vt:lpstr>
      <vt:lpstr>Presta</vt:lpstr>
      <vt:lpstr>MIEMBRO</vt:lpstr>
      <vt:lpstr>Rol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ds239</dc:creator>
  <cp:lastModifiedBy>MANUEL ALEJANDRO RICO RODRIGUEZ</cp:lastModifiedBy>
  <dcterms:created xsi:type="dcterms:W3CDTF">2015-06-05T18:19:34Z</dcterms:created>
  <dcterms:modified xsi:type="dcterms:W3CDTF">2024-05-12T03:23:22Z</dcterms:modified>
</cp:coreProperties>
</file>