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eherr\OneDrive\Escritorio\"/>
    </mc:Choice>
  </mc:AlternateContent>
  <xr:revisionPtr revIDLastSave="0" documentId="13_ncr:1_{5552CD90-5D58-4458-8EED-B6C6C050D51E}" xr6:coauthVersionLast="46" xr6:coauthVersionMax="46" xr10:uidLastSave="{00000000-0000-0000-0000-000000000000}"/>
  <bookViews>
    <workbookView xWindow="-120" yWindow="-120" windowWidth="20730" windowHeight="11160" tabRatio="637" activeTab="5" xr2:uid="{00000000-000D-0000-FFFF-FFFF00000000}"/>
  </bookViews>
  <sheets>
    <sheet name="Material Costs" sheetId="1" r:id="rId1"/>
    <sheet name="parte sola" sheetId="2" r:id="rId2"/>
    <sheet name="parte ng" sheetId="3" r:id="rId3"/>
    <sheet name="parte cajas" sheetId="4" r:id="rId4"/>
    <sheet name="parte todo" sheetId="5" r:id="rId5"/>
    <sheet name="item con partes de todo tipo" sheetId="6" r:id="rId6"/>
    <sheet name="mueble solo" sheetId="7" r:id="rId7"/>
    <sheet name="mueble ng M" sheetId="8" r:id="rId8"/>
    <sheet name="mueble ng F" sheetId="9" r:id="rId9"/>
    <sheet name="mueble ng" sheetId="10" r:id="rId10"/>
    <sheet name="mueble cajas" sheetId="11" r:id="rId11"/>
    <sheet name="mueble completo" sheetId="12" r:id="rId12"/>
    <sheet name="mueble sin pintar" sheetId="13" r:id="rId13"/>
    <sheet name="mueble sin deptos" sheetId="14" r:id="rId14"/>
    <sheet name="parte ng F" sheetId="15" r:id="rId15"/>
    <sheet name="parte ng M" sheetId="16" r:id="rId16"/>
    <sheet name="item con partes ng" sheetId="17" r:id="rId17"/>
    <sheet name="mueble ng C" sheetId="18" r:id="rId18"/>
  </sheets>
  <definedNames>
    <definedName name="LISTADOLAMINADOS">'Material Costs'!$A$33:$D$34</definedName>
    <definedName name="LISTADOMADERA">'Material Costs'!$A$7:$D$10</definedName>
    <definedName name="LISTADOMADERAS">'Material Costs'!$A$7:$D$14</definedName>
    <definedName name="LISTADOMATERIALES">'Material Costs'!$A$16:$D$26</definedName>
    <definedName name="LISTADOTABLEROS">'Material Costs'!$A$16:$D$26</definedName>
    <definedName name="LISTADOTABLEROSS">'Material Costs'!$A$16:$D$31</definedName>
  </definedNames>
  <calcPr calcId="181029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M168" i="18" l="1"/>
  <c r="F168" i="18"/>
  <c r="E168" i="18"/>
  <c r="L168" i="18" s="1"/>
  <c r="J167" i="18"/>
  <c r="Q167" i="18" s="1"/>
  <c r="H167" i="18"/>
  <c r="O167" i="18" s="1"/>
  <c r="D167" i="18"/>
  <c r="I167" i="18" s="1"/>
  <c r="P167" i="18" s="1"/>
  <c r="C167" i="18"/>
  <c r="K167" i="18" s="1"/>
  <c r="R167" i="18" s="1"/>
  <c r="K166" i="18"/>
  <c r="R166" i="18" s="1"/>
  <c r="J166" i="18"/>
  <c r="Q166" i="18" s="1"/>
  <c r="I166" i="18"/>
  <c r="P166" i="18" s="1"/>
  <c r="D166" i="18"/>
  <c r="H166" i="18" s="1"/>
  <c r="O166" i="18" s="1"/>
  <c r="C166" i="18"/>
  <c r="K165" i="18"/>
  <c r="R165" i="18" s="1"/>
  <c r="I165" i="18"/>
  <c r="P165" i="18" s="1"/>
  <c r="D165" i="18"/>
  <c r="H165" i="18" s="1"/>
  <c r="O165" i="18" s="1"/>
  <c r="C165" i="18"/>
  <c r="J165" i="18" s="1"/>
  <c r="Q165" i="18" s="1"/>
  <c r="D164" i="18"/>
  <c r="H164" i="18" s="1"/>
  <c r="O164" i="18" s="1"/>
  <c r="C164" i="18"/>
  <c r="K164" i="18" s="1"/>
  <c r="R164" i="18" s="1"/>
  <c r="R163" i="18"/>
  <c r="K163" i="18"/>
  <c r="J163" i="18"/>
  <c r="Q163" i="18" s="1"/>
  <c r="D163" i="18"/>
  <c r="I163" i="18" s="1"/>
  <c r="P163" i="18" s="1"/>
  <c r="C163" i="18"/>
  <c r="J162" i="18"/>
  <c r="I162" i="18"/>
  <c r="D162" i="18"/>
  <c r="H162" i="18" s="1"/>
  <c r="C162" i="18"/>
  <c r="K162" i="18" s="1"/>
  <c r="I152" i="18"/>
  <c r="H152" i="18"/>
  <c r="G152" i="18"/>
  <c r="F152" i="18"/>
  <c r="E152" i="18"/>
  <c r="J152" i="18" s="1"/>
  <c r="D152" i="18"/>
  <c r="I151" i="18"/>
  <c r="H151" i="18"/>
  <c r="G151" i="18"/>
  <c r="F151" i="18"/>
  <c r="E151" i="18"/>
  <c r="J151" i="18" s="1"/>
  <c r="D151" i="18"/>
  <c r="I150" i="18"/>
  <c r="H150" i="18"/>
  <c r="G150" i="18"/>
  <c r="F150" i="18"/>
  <c r="E150" i="18"/>
  <c r="J150" i="18" s="1"/>
  <c r="D150" i="18"/>
  <c r="I149" i="18"/>
  <c r="H149" i="18"/>
  <c r="G149" i="18"/>
  <c r="F149" i="18"/>
  <c r="E149" i="18"/>
  <c r="J149" i="18" s="1"/>
  <c r="D149" i="18"/>
  <c r="I148" i="18"/>
  <c r="H148" i="18"/>
  <c r="G148" i="18"/>
  <c r="F148" i="18"/>
  <c r="E148" i="18"/>
  <c r="J148" i="18" s="1"/>
  <c r="D148" i="18"/>
  <c r="I147" i="18"/>
  <c r="H147" i="18"/>
  <c r="G147" i="18"/>
  <c r="F147" i="18"/>
  <c r="E147" i="18"/>
  <c r="J147" i="18" s="1"/>
  <c r="D147" i="18"/>
  <c r="J146" i="18"/>
  <c r="I146" i="18"/>
  <c r="H146" i="18"/>
  <c r="G146" i="18"/>
  <c r="F146" i="18"/>
  <c r="E146" i="18"/>
  <c r="D146" i="18"/>
  <c r="J145" i="18"/>
  <c r="I145" i="18"/>
  <c r="H145" i="18"/>
  <c r="G145" i="18"/>
  <c r="F145" i="18"/>
  <c r="E145" i="18"/>
  <c r="D145" i="18"/>
  <c r="I144" i="18"/>
  <c r="H144" i="18"/>
  <c r="G144" i="18"/>
  <c r="F144" i="18"/>
  <c r="E144" i="18"/>
  <c r="J144" i="18" s="1"/>
  <c r="D144" i="18"/>
  <c r="I143" i="18"/>
  <c r="H143" i="18"/>
  <c r="G143" i="18"/>
  <c r="F143" i="18"/>
  <c r="E143" i="18"/>
  <c r="J143" i="18" s="1"/>
  <c r="D143" i="18"/>
  <c r="I142" i="18"/>
  <c r="H142" i="18"/>
  <c r="G142" i="18"/>
  <c r="F142" i="18"/>
  <c r="E142" i="18"/>
  <c r="J142" i="18" s="1"/>
  <c r="D142" i="18"/>
  <c r="I141" i="18"/>
  <c r="H141" i="18"/>
  <c r="G141" i="18"/>
  <c r="F141" i="18"/>
  <c r="E141" i="18"/>
  <c r="J141" i="18" s="1"/>
  <c r="D141" i="18"/>
  <c r="I140" i="18"/>
  <c r="H140" i="18"/>
  <c r="G140" i="18"/>
  <c r="F140" i="18"/>
  <c r="E140" i="18"/>
  <c r="J140" i="18" s="1"/>
  <c r="D140" i="18"/>
  <c r="I139" i="18"/>
  <c r="H139" i="18"/>
  <c r="G139" i="18"/>
  <c r="F139" i="18"/>
  <c r="E139" i="18"/>
  <c r="J139" i="18" s="1"/>
  <c r="D139" i="18"/>
  <c r="J138" i="18"/>
  <c r="I138" i="18"/>
  <c r="H138" i="18"/>
  <c r="G138" i="18"/>
  <c r="F138" i="18"/>
  <c r="E138" i="18"/>
  <c r="D138" i="18"/>
  <c r="J137" i="18"/>
  <c r="I137" i="18"/>
  <c r="H137" i="18"/>
  <c r="G137" i="18"/>
  <c r="F137" i="18"/>
  <c r="E137" i="18"/>
  <c r="D137" i="18"/>
  <c r="J136" i="18"/>
  <c r="I136" i="18"/>
  <c r="H136" i="18"/>
  <c r="G136" i="18"/>
  <c r="F136" i="18"/>
  <c r="E136" i="18"/>
  <c r="D136" i="18"/>
  <c r="I135" i="18"/>
  <c r="H135" i="18"/>
  <c r="G135" i="18"/>
  <c r="F135" i="18"/>
  <c r="E135" i="18"/>
  <c r="J135" i="18" s="1"/>
  <c r="D135" i="18"/>
  <c r="I134" i="18"/>
  <c r="H134" i="18"/>
  <c r="G134" i="18"/>
  <c r="F134" i="18"/>
  <c r="E134" i="18"/>
  <c r="J134" i="18" s="1"/>
  <c r="D134" i="18"/>
  <c r="I133" i="18"/>
  <c r="H133" i="18"/>
  <c r="G133" i="18"/>
  <c r="F133" i="18"/>
  <c r="E133" i="18"/>
  <c r="J133" i="18" s="1"/>
  <c r="D133" i="18"/>
  <c r="I132" i="18"/>
  <c r="H132" i="18"/>
  <c r="G132" i="18"/>
  <c r="F132" i="18"/>
  <c r="D178" i="18" s="1"/>
  <c r="E132" i="18"/>
  <c r="J132" i="18" s="1"/>
  <c r="D132" i="18"/>
  <c r="I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M126" i="18" s="1"/>
  <c r="D17" i="18" s="1"/>
  <c r="E17" i="18" s="1"/>
  <c r="G119" i="18"/>
  <c r="G126" i="18" s="1"/>
  <c r="F119" i="18"/>
  <c r="F126" i="18" s="1"/>
  <c r="D16" i="18" s="1"/>
  <c r="E16" i="18" s="1"/>
  <c r="J117" i="18"/>
  <c r="C117" i="18"/>
  <c r="P114" i="18"/>
  <c r="K47" i="18" s="1"/>
  <c r="I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U114" i="18" s="1"/>
  <c r="E23" i="18" s="1"/>
  <c r="G23" i="18" s="1"/>
  <c r="T103" i="18"/>
  <c r="T114" i="18" s="1"/>
  <c r="D15" i="18" s="1"/>
  <c r="E15" i="18" s="1"/>
  <c r="N103" i="18"/>
  <c r="N114" i="18" s="1"/>
  <c r="E22" i="18" s="1"/>
  <c r="G22" i="18" s="1"/>
  <c r="M103" i="18"/>
  <c r="M114" i="18" s="1"/>
  <c r="D14" i="18" s="1"/>
  <c r="E14" i="18" s="1"/>
  <c r="G103" i="18"/>
  <c r="G114" i="18" s="1"/>
  <c r="F103" i="18"/>
  <c r="F114" i="18" s="1"/>
  <c r="D13" i="18" s="1"/>
  <c r="E13" i="18" s="1"/>
  <c r="Q101" i="18"/>
  <c r="J101" i="18"/>
  <c r="C101" i="18"/>
  <c r="I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M98" i="18" s="1"/>
  <c r="D18" i="18" s="1"/>
  <c r="E18" i="18" s="1"/>
  <c r="F91" i="18"/>
  <c r="F98" i="18" s="1"/>
  <c r="D19" i="18" s="1"/>
  <c r="E19" i="18" s="1"/>
  <c r="J89" i="18"/>
  <c r="C89" i="18"/>
  <c r="B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85" i="18" s="1"/>
  <c r="D12" i="18" s="1"/>
  <c r="E12" i="18" s="1"/>
  <c r="C68" i="18"/>
  <c r="P65" i="18"/>
  <c r="I65" i="18"/>
  <c r="B65" i="18"/>
  <c r="J47" i="18" s="1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U65" i="18" s="1"/>
  <c r="D11" i="18" s="1"/>
  <c r="E11" i="18" s="1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N53" i="18"/>
  <c r="G53" i="18"/>
  <c r="U52" i="18"/>
  <c r="N52" i="18"/>
  <c r="N65" i="18" s="1"/>
  <c r="D10" i="18" s="1"/>
  <c r="E10" i="18" s="1"/>
  <c r="G52" i="18"/>
  <c r="G65" i="18" s="1"/>
  <c r="D9" i="18" s="1"/>
  <c r="Q50" i="18"/>
  <c r="J50" i="18"/>
  <c r="C50" i="18"/>
  <c r="D45" i="18"/>
  <c r="F40" i="18"/>
  <c r="G36" i="18"/>
  <c r="G35" i="18"/>
  <c r="G34" i="18"/>
  <c r="G33" i="18"/>
  <c r="G32" i="18"/>
  <c r="G31" i="18"/>
  <c r="G30" i="18"/>
  <c r="G29" i="18"/>
  <c r="G28" i="18"/>
  <c r="G27" i="18"/>
  <c r="G26" i="18"/>
  <c r="F25" i="18"/>
  <c r="G25" i="18" s="1"/>
  <c r="Q24" i="18"/>
  <c r="G24" i="18"/>
  <c r="Q23" i="18"/>
  <c r="Q22" i="18"/>
  <c r="Q21" i="18"/>
  <c r="G21" i="18"/>
  <c r="Q20" i="18"/>
  <c r="G20" i="18"/>
  <c r="Q19" i="18"/>
  <c r="Q18" i="18"/>
  <c r="Q14" i="18"/>
  <c r="Q13" i="18"/>
  <c r="Q12" i="18"/>
  <c r="F12" i="18"/>
  <c r="Q11" i="18"/>
  <c r="F11" i="18"/>
  <c r="F10" i="18"/>
  <c r="F9" i="18"/>
  <c r="F4" i="18"/>
  <c r="E4" i="18"/>
  <c r="D4" i="18"/>
  <c r="E38" i="18" s="1"/>
  <c r="G38" i="18" s="1"/>
  <c r="G168" i="17"/>
  <c r="N168" i="17" s="1"/>
  <c r="K167" i="17"/>
  <c r="R167" i="17" s="1"/>
  <c r="J167" i="17"/>
  <c r="Q167" i="17" s="1"/>
  <c r="H167" i="17"/>
  <c r="O167" i="17" s="1"/>
  <c r="D167" i="17"/>
  <c r="C167" i="17"/>
  <c r="I167" i="17" s="1"/>
  <c r="P167" i="17" s="1"/>
  <c r="J166" i="17"/>
  <c r="Q166" i="17" s="1"/>
  <c r="D166" i="17"/>
  <c r="I166" i="17" s="1"/>
  <c r="P166" i="17" s="1"/>
  <c r="C166" i="17"/>
  <c r="K166" i="17" s="1"/>
  <c r="R166" i="17" s="1"/>
  <c r="I165" i="17"/>
  <c r="P165" i="17" s="1"/>
  <c r="D165" i="17"/>
  <c r="H165" i="17" s="1"/>
  <c r="O165" i="17" s="1"/>
  <c r="C165" i="17"/>
  <c r="K165" i="17" s="1"/>
  <c r="R165" i="17" s="1"/>
  <c r="K164" i="17"/>
  <c r="R164" i="17" s="1"/>
  <c r="H164" i="17"/>
  <c r="O164" i="17" s="1"/>
  <c r="D164" i="17"/>
  <c r="C164" i="17"/>
  <c r="J164" i="17" s="1"/>
  <c r="Q164" i="17" s="1"/>
  <c r="K163" i="17"/>
  <c r="R163" i="17" s="1"/>
  <c r="J163" i="17"/>
  <c r="Q163" i="17" s="1"/>
  <c r="H163" i="17"/>
  <c r="O163" i="17" s="1"/>
  <c r="D163" i="17"/>
  <c r="C163" i="17"/>
  <c r="I163" i="17" s="1"/>
  <c r="P163" i="17" s="1"/>
  <c r="J162" i="17"/>
  <c r="Q162" i="17" s="1"/>
  <c r="D162" i="17"/>
  <c r="I162" i="17" s="1"/>
  <c r="C162" i="17"/>
  <c r="K162" i="17" s="1"/>
  <c r="J152" i="17"/>
  <c r="I152" i="17"/>
  <c r="H152" i="17"/>
  <c r="G152" i="17"/>
  <c r="F152" i="17"/>
  <c r="E152" i="17"/>
  <c r="D152" i="17"/>
  <c r="I151" i="17"/>
  <c r="H151" i="17"/>
  <c r="G151" i="17"/>
  <c r="F151" i="17"/>
  <c r="E151" i="17"/>
  <c r="J151" i="17" s="1"/>
  <c r="D151" i="17"/>
  <c r="I150" i="17"/>
  <c r="H150" i="17"/>
  <c r="G150" i="17"/>
  <c r="F150" i="17"/>
  <c r="E150" i="17"/>
  <c r="J150" i="17" s="1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J146" i="17"/>
  <c r="I146" i="17"/>
  <c r="H146" i="17"/>
  <c r="G146" i="17"/>
  <c r="F146" i="17"/>
  <c r="E146" i="17"/>
  <c r="D146" i="17"/>
  <c r="I145" i="17"/>
  <c r="H145" i="17"/>
  <c r="G145" i="17"/>
  <c r="F145" i="17"/>
  <c r="E145" i="17"/>
  <c r="J145" i="17" s="1"/>
  <c r="D145" i="17"/>
  <c r="J144" i="17"/>
  <c r="I144" i="17"/>
  <c r="H144" i="17"/>
  <c r="G144" i="17"/>
  <c r="F144" i="17"/>
  <c r="E144" i="17"/>
  <c r="D144" i="17"/>
  <c r="I143" i="17"/>
  <c r="H143" i="17"/>
  <c r="G143" i="17"/>
  <c r="F143" i="17"/>
  <c r="E143" i="17"/>
  <c r="J143" i="17" s="1"/>
  <c r="D143" i="17"/>
  <c r="I142" i="17"/>
  <c r="H142" i="17"/>
  <c r="G142" i="17"/>
  <c r="F142" i="17"/>
  <c r="E142" i="17"/>
  <c r="J142" i="17" s="1"/>
  <c r="D142" i="17"/>
  <c r="J141" i="17"/>
  <c r="I141" i="17"/>
  <c r="H141" i="17"/>
  <c r="G141" i="17"/>
  <c r="F141" i="17"/>
  <c r="E141" i="17"/>
  <c r="D141" i="17"/>
  <c r="J140" i="17"/>
  <c r="I140" i="17"/>
  <c r="H140" i="17"/>
  <c r="G140" i="17"/>
  <c r="F140" i="17"/>
  <c r="E140" i="17"/>
  <c r="D140" i="17"/>
  <c r="J139" i="17"/>
  <c r="I139" i="17"/>
  <c r="H139" i="17"/>
  <c r="G139" i="17"/>
  <c r="F139" i="17"/>
  <c r="E139" i="17"/>
  <c r="D139" i="17"/>
  <c r="J138" i="17"/>
  <c r="I138" i="17"/>
  <c r="H138" i="17"/>
  <c r="G138" i="17"/>
  <c r="F138" i="17"/>
  <c r="E138" i="17"/>
  <c r="D138" i="17"/>
  <c r="I137" i="17"/>
  <c r="H137" i="17"/>
  <c r="G137" i="17"/>
  <c r="F137" i="17"/>
  <c r="E137" i="17"/>
  <c r="J137" i="17" s="1"/>
  <c r="D137" i="17"/>
  <c r="J136" i="17"/>
  <c r="I136" i="17"/>
  <c r="H136" i="17"/>
  <c r="G136" i="17"/>
  <c r="F136" i="17"/>
  <c r="E136" i="17"/>
  <c r="D136" i="17"/>
  <c r="I135" i="17"/>
  <c r="H135" i="17"/>
  <c r="G135" i="17"/>
  <c r="F135" i="17"/>
  <c r="E135" i="17"/>
  <c r="J135" i="17" s="1"/>
  <c r="D135" i="17"/>
  <c r="I134" i="17"/>
  <c r="H134" i="17"/>
  <c r="G134" i="17"/>
  <c r="F134" i="17"/>
  <c r="E134" i="17"/>
  <c r="J134" i="17" s="1"/>
  <c r="D134" i="17"/>
  <c r="J133" i="17"/>
  <c r="I133" i="17"/>
  <c r="H133" i="17"/>
  <c r="G133" i="17"/>
  <c r="F133" i="17"/>
  <c r="E133" i="17"/>
  <c r="D133" i="17"/>
  <c r="J132" i="17"/>
  <c r="I132" i="17"/>
  <c r="H132" i="17"/>
  <c r="G132" i="17"/>
  <c r="F132" i="17"/>
  <c r="D178" i="17" s="1"/>
  <c r="E132" i="17"/>
  <c r="D132" i="17"/>
  <c r="I126" i="17"/>
  <c r="B126" i="17"/>
  <c r="M125" i="17"/>
  <c r="G125" i="17"/>
  <c r="F125" i="17"/>
  <c r="M124" i="17"/>
  <c r="M126" i="17" s="1"/>
  <c r="D17" i="17" s="1"/>
  <c r="E17" i="17" s="1"/>
  <c r="G124" i="17"/>
  <c r="F124" i="17"/>
  <c r="M123" i="17"/>
  <c r="G123" i="17"/>
  <c r="F123" i="17"/>
  <c r="M122" i="17"/>
  <c r="G122" i="17"/>
  <c r="F122" i="17"/>
  <c r="M121" i="17"/>
  <c r="G121" i="17"/>
  <c r="F121" i="17"/>
  <c r="F126" i="17" s="1"/>
  <c r="D16" i="17" s="1"/>
  <c r="E16" i="17" s="1"/>
  <c r="M120" i="17"/>
  <c r="G120" i="17"/>
  <c r="F120" i="17"/>
  <c r="M119" i="17"/>
  <c r="G119" i="17"/>
  <c r="G126" i="17" s="1"/>
  <c r="F119" i="17"/>
  <c r="J117" i="17"/>
  <c r="C117" i="17"/>
  <c r="P114" i="17"/>
  <c r="I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T114" i="17" s="1"/>
  <c r="D15" i="17" s="1"/>
  <c r="E15" i="17" s="1"/>
  <c r="N106" i="17"/>
  <c r="M106" i="17"/>
  <c r="G106" i="17"/>
  <c r="F106" i="17"/>
  <c r="U105" i="17"/>
  <c r="T105" i="17"/>
  <c r="N105" i="17"/>
  <c r="M105" i="17"/>
  <c r="M114" i="17" s="1"/>
  <c r="D14" i="17" s="1"/>
  <c r="E14" i="17" s="1"/>
  <c r="G105" i="17"/>
  <c r="F105" i="17"/>
  <c r="U104" i="17"/>
  <c r="T104" i="17"/>
  <c r="N104" i="17"/>
  <c r="M104" i="17"/>
  <c r="G104" i="17"/>
  <c r="F104" i="17"/>
  <c r="F114" i="17" s="1"/>
  <c r="D13" i="17" s="1"/>
  <c r="E13" i="17" s="1"/>
  <c r="U103" i="17"/>
  <c r="U114" i="17" s="1"/>
  <c r="E23" i="17" s="1"/>
  <c r="G23" i="17" s="1"/>
  <c r="T103" i="17"/>
  <c r="N103" i="17"/>
  <c r="N114" i="17" s="1"/>
  <c r="E22" i="17" s="1"/>
  <c r="G22" i="17" s="1"/>
  <c r="M103" i="17"/>
  <c r="G103" i="17"/>
  <c r="G114" i="17" s="1"/>
  <c r="F103" i="17"/>
  <c r="Q101" i="17"/>
  <c r="J101" i="17"/>
  <c r="C101" i="17"/>
  <c r="I98" i="17"/>
  <c r="B98" i="17"/>
  <c r="K47" i="17" s="1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M98" i="17" s="1"/>
  <c r="D18" i="17" s="1"/>
  <c r="E18" i="17" s="1"/>
  <c r="F91" i="17"/>
  <c r="F98" i="17" s="1"/>
  <c r="D19" i="17" s="1"/>
  <c r="E19" i="17" s="1"/>
  <c r="J89" i="17"/>
  <c r="C89" i="17"/>
  <c r="B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85" i="17" s="1"/>
  <c r="D12" i="17" s="1"/>
  <c r="E12" i="17" s="1"/>
  <c r="C68" i="17"/>
  <c r="P65" i="17"/>
  <c r="I65" i="17"/>
  <c r="B65" i="17"/>
  <c r="J47" i="17" s="1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U65" i="17" s="1"/>
  <c r="D11" i="17" s="1"/>
  <c r="E11" i="17" s="1"/>
  <c r="N57" i="17"/>
  <c r="G57" i="17"/>
  <c r="U56" i="17"/>
  <c r="N56" i="17"/>
  <c r="G56" i="17"/>
  <c r="U55" i="17"/>
  <c r="N55" i="17"/>
  <c r="G55" i="17"/>
  <c r="U54" i="17"/>
  <c r="N54" i="17"/>
  <c r="G54" i="17"/>
  <c r="U53" i="17"/>
  <c r="N53" i="17"/>
  <c r="G53" i="17"/>
  <c r="U52" i="17"/>
  <c r="N52" i="17"/>
  <c r="N65" i="17" s="1"/>
  <c r="D10" i="17" s="1"/>
  <c r="E10" i="17" s="1"/>
  <c r="G52" i="17"/>
  <c r="G65" i="17" s="1"/>
  <c r="D9" i="17" s="1"/>
  <c r="Q50" i="17"/>
  <c r="J50" i="17"/>
  <c r="C50" i="17"/>
  <c r="D45" i="17"/>
  <c r="F40" i="17"/>
  <c r="G36" i="17"/>
  <c r="G35" i="17"/>
  <c r="G34" i="17"/>
  <c r="G33" i="17"/>
  <c r="G32" i="17"/>
  <c r="G31" i="17"/>
  <c r="G30" i="17"/>
  <c r="G29" i="17"/>
  <c r="G28" i="17"/>
  <c r="G27" i="17"/>
  <c r="G26" i="17"/>
  <c r="F25" i="17"/>
  <c r="G25" i="17" s="1"/>
  <c r="Q24" i="17"/>
  <c r="G24" i="17"/>
  <c r="Q23" i="17"/>
  <c r="Q22" i="17"/>
  <c r="Q21" i="17"/>
  <c r="G21" i="17"/>
  <c r="Q20" i="17"/>
  <c r="G20" i="17"/>
  <c r="Q19" i="17"/>
  <c r="Q18" i="17"/>
  <c r="Q14" i="17"/>
  <c r="Q13" i="17"/>
  <c r="Q12" i="17"/>
  <c r="F12" i="17"/>
  <c r="Q11" i="17"/>
  <c r="F11" i="17"/>
  <c r="F10" i="17"/>
  <c r="F9" i="17"/>
  <c r="F4" i="17"/>
  <c r="E38" i="17" s="1"/>
  <c r="G38" i="17" s="1"/>
  <c r="E4" i="17"/>
  <c r="E37" i="17" s="1"/>
  <c r="P2" i="17"/>
  <c r="R167" i="16"/>
  <c r="K167" i="16"/>
  <c r="J167" i="16"/>
  <c r="Q167" i="16" s="1"/>
  <c r="I167" i="16"/>
  <c r="P167" i="16" s="1"/>
  <c r="D167" i="16"/>
  <c r="H167" i="16" s="1"/>
  <c r="O167" i="16" s="1"/>
  <c r="C167" i="16"/>
  <c r="K166" i="16"/>
  <c r="R166" i="16" s="1"/>
  <c r="D166" i="16"/>
  <c r="H166" i="16" s="1"/>
  <c r="O166" i="16" s="1"/>
  <c r="C166" i="16"/>
  <c r="I166" i="16" s="1"/>
  <c r="P166" i="16" s="1"/>
  <c r="P165" i="16"/>
  <c r="K165" i="16"/>
  <c r="R165" i="16" s="1"/>
  <c r="H165" i="16"/>
  <c r="O165" i="16" s="1"/>
  <c r="D165" i="16"/>
  <c r="I165" i="16" s="1"/>
  <c r="C165" i="16"/>
  <c r="J165" i="16" s="1"/>
  <c r="Q165" i="16" s="1"/>
  <c r="J164" i="16"/>
  <c r="Q164" i="16" s="1"/>
  <c r="D164" i="16"/>
  <c r="C164" i="16"/>
  <c r="K164" i="16" s="1"/>
  <c r="R164" i="16" s="1"/>
  <c r="R163" i="16"/>
  <c r="O163" i="16"/>
  <c r="K163" i="16"/>
  <c r="J163" i="16"/>
  <c r="Q163" i="16" s="1"/>
  <c r="I163" i="16"/>
  <c r="D163" i="16"/>
  <c r="H163" i="16" s="1"/>
  <c r="C163" i="16"/>
  <c r="Q162" i="16"/>
  <c r="I162" i="16"/>
  <c r="P162" i="16" s="1"/>
  <c r="D162" i="16"/>
  <c r="H162" i="16" s="1"/>
  <c r="C162" i="16"/>
  <c r="J162" i="16" s="1"/>
  <c r="I152" i="16"/>
  <c r="H152" i="16"/>
  <c r="G152" i="16"/>
  <c r="F152" i="16"/>
  <c r="E152" i="16"/>
  <c r="J152" i="16" s="1"/>
  <c r="D152" i="16"/>
  <c r="I151" i="16"/>
  <c r="H151" i="16"/>
  <c r="G151" i="16"/>
  <c r="F151" i="16"/>
  <c r="E151" i="16"/>
  <c r="J151" i="16" s="1"/>
  <c r="D151" i="16"/>
  <c r="J150" i="16"/>
  <c r="I150" i="16"/>
  <c r="H150" i="16"/>
  <c r="G150" i="16"/>
  <c r="F150" i="16"/>
  <c r="E150" i="16"/>
  <c r="D150" i="16"/>
  <c r="J149" i="16"/>
  <c r="I149" i="16"/>
  <c r="H149" i="16"/>
  <c r="G149" i="16"/>
  <c r="F149" i="16"/>
  <c r="E149" i="16"/>
  <c r="D149" i="16"/>
  <c r="J148" i="16"/>
  <c r="I148" i="16"/>
  <c r="H148" i="16"/>
  <c r="G148" i="16"/>
  <c r="F148" i="16"/>
  <c r="E148" i="16"/>
  <c r="D148" i="16"/>
  <c r="I147" i="16"/>
  <c r="H147" i="16"/>
  <c r="G147" i="16"/>
  <c r="F147" i="16"/>
  <c r="E147" i="16"/>
  <c r="J147" i="16" s="1"/>
  <c r="D147" i="16"/>
  <c r="I146" i="16"/>
  <c r="H146" i="16"/>
  <c r="G146" i="16"/>
  <c r="F146" i="16"/>
  <c r="E146" i="16"/>
  <c r="J146" i="16" s="1"/>
  <c r="D146" i="16"/>
  <c r="J145" i="16"/>
  <c r="I145" i="16"/>
  <c r="H145" i="16"/>
  <c r="G145" i="16"/>
  <c r="F145" i="16"/>
  <c r="E145" i="16"/>
  <c r="D145" i="16"/>
  <c r="I144" i="16"/>
  <c r="H144" i="16"/>
  <c r="G144" i="16"/>
  <c r="F144" i="16"/>
  <c r="E144" i="16"/>
  <c r="J144" i="16" s="1"/>
  <c r="D144" i="16"/>
  <c r="J143" i="16"/>
  <c r="I143" i="16"/>
  <c r="H143" i="16"/>
  <c r="G143" i="16"/>
  <c r="F143" i="16"/>
  <c r="E143" i="16"/>
  <c r="D143" i="16"/>
  <c r="J142" i="16"/>
  <c r="I142" i="16"/>
  <c r="H142" i="16"/>
  <c r="G142" i="16"/>
  <c r="F142" i="16"/>
  <c r="E142" i="16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I139" i="16"/>
  <c r="H139" i="16"/>
  <c r="G139" i="16"/>
  <c r="F139" i="16"/>
  <c r="E139" i="16"/>
  <c r="J139" i="16" s="1"/>
  <c r="D139" i="16"/>
  <c r="I138" i="16"/>
  <c r="H138" i="16"/>
  <c r="G138" i="16"/>
  <c r="F138" i="16"/>
  <c r="E138" i="16"/>
  <c r="J138" i="16" s="1"/>
  <c r="D138" i="16"/>
  <c r="J137" i="16"/>
  <c r="I137" i="16"/>
  <c r="H137" i="16"/>
  <c r="G137" i="16"/>
  <c r="F137" i="16"/>
  <c r="E137" i="16"/>
  <c r="D137" i="16"/>
  <c r="I136" i="16"/>
  <c r="H136" i="16"/>
  <c r="G136" i="16"/>
  <c r="F136" i="16"/>
  <c r="E136" i="16"/>
  <c r="J136" i="16" s="1"/>
  <c r="D136" i="16"/>
  <c r="I135" i="16"/>
  <c r="H135" i="16"/>
  <c r="G135" i="16"/>
  <c r="F135" i="16"/>
  <c r="E135" i="16"/>
  <c r="J135" i="16" s="1"/>
  <c r="D135" i="16"/>
  <c r="J134" i="16"/>
  <c r="I134" i="16"/>
  <c r="H134" i="16"/>
  <c r="G134" i="16"/>
  <c r="F134" i="16"/>
  <c r="E134" i="16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D177" i="16" s="1"/>
  <c r="E132" i="16"/>
  <c r="D132" i="16"/>
  <c r="I126" i="16"/>
  <c r="B126" i="16"/>
  <c r="M125" i="16"/>
  <c r="G125" i="16"/>
  <c r="F125" i="16"/>
  <c r="M124" i="16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F119" i="16"/>
  <c r="F126" i="16" s="1"/>
  <c r="D16" i="16" s="1"/>
  <c r="J117" i="16"/>
  <c r="C117" i="16"/>
  <c r="P114" i="16"/>
  <c r="I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G114" i="16" s="1"/>
  <c r="F105" i="16"/>
  <c r="U104" i="16"/>
  <c r="T104" i="16"/>
  <c r="N104" i="16"/>
  <c r="M104" i="16"/>
  <c r="G104" i="16"/>
  <c r="F104" i="16"/>
  <c r="U103" i="16"/>
  <c r="U114" i="16" s="1"/>
  <c r="E23" i="16" s="1"/>
  <c r="G23" i="16" s="1"/>
  <c r="T103" i="16"/>
  <c r="N103" i="16"/>
  <c r="M103" i="16"/>
  <c r="M114" i="16" s="1"/>
  <c r="G103" i="16"/>
  <c r="F103" i="16"/>
  <c r="F114" i="16" s="1"/>
  <c r="D13" i="16" s="1"/>
  <c r="E13" i="16" s="1"/>
  <c r="Q101" i="16"/>
  <c r="J101" i="16"/>
  <c r="C101" i="16"/>
  <c r="I98" i="16"/>
  <c r="B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F98" i="16" s="1"/>
  <c r="D19" i="16" s="1"/>
  <c r="E19" i="16" s="1"/>
  <c r="M91" i="16"/>
  <c r="F91" i="16"/>
  <c r="J89" i="16"/>
  <c r="C89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85" i="16" s="1"/>
  <c r="D12" i="16" s="1"/>
  <c r="E12" i="16" s="1"/>
  <c r="C68" i="16"/>
  <c r="P65" i="16"/>
  <c r="J47" i="16" s="1"/>
  <c r="I65" i="16"/>
  <c r="B65" i="16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G52" i="16"/>
  <c r="G65" i="16" s="1"/>
  <c r="D9" i="16" s="1"/>
  <c r="Q50" i="16"/>
  <c r="J50" i="16"/>
  <c r="C50" i="16"/>
  <c r="K47" i="16"/>
  <c r="D45" i="16"/>
  <c r="F40" i="16"/>
  <c r="E37" i="16"/>
  <c r="G36" i="16"/>
  <c r="G35" i="16"/>
  <c r="G34" i="16"/>
  <c r="G33" i="16"/>
  <c r="G32" i="16"/>
  <c r="G31" i="16"/>
  <c r="G30" i="16"/>
  <c r="G29" i="16"/>
  <c r="G28" i="16"/>
  <c r="G27" i="16"/>
  <c r="G26" i="16"/>
  <c r="F25" i="16"/>
  <c r="G25" i="16" s="1"/>
  <c r="Q24" i="16"/>
  <c r="G24" i="16"/>
  <c r="Q23" i="16"/>
  <c r="Q22" i="16"/>
  <c r="Q21" i="16"/>
  <c r="G21" i="16"/>
  <c r="Q20" i="16"/>
  <c r="G20" i="16"/>
  <c r="Q19" i="16"/>
  <c r="Q18" i="16"/>
  <c r="E16" i="16"/>
  <c r="H16" i="16" s="1"/>
  <c r="R21" i="16" s="1"/>
  <c r="Q14" i="16"/>
  <c r="E14" i="16"/>
  <c r="D14" i="16"/>
  <c r="Q13" i="16"/>
  <c r="Q12" i="16"/>
  <c r="F12" i="16"/>
  <c r="Q11" i="16"/>
  <c r="F11" i="16"/>
  <c r="F10" i="16"/>
  <c r="F9" i="16"/>
  <c r="F4" i="16"/>
  <c r="E4" i="16"/>
  <c r="D4" i="16"/>
  <c r="R167" i="15"/>
  <c r="K167" i="15"/>
  <c r="J167" i="15"/>
  <c r="Q167" i="15" s="1"/>
  <c r="I167" i="15"/>
  <c r="P167" i="15" s="1"/>
  <c r="D167" i="15"/>
  <c r="H167" i="15" s="1"/>
  <c r="O167" i="15" s="1"/>
  <c r="C167" i="15"/>
  <c r="D166" i="15"/>
  <c r="C166" i="15"/>
  <c r="K166" i="15" s="1"/>
  <c r="R166" i="15" s="1"/>
  <c r="D165" i="15"/>
  <c r="C165" i="15"/>
  <c r="K165" i="15" s="1"/>
  <c r="R165" i="15" s="1"/>
  <c r="J164" i="15"/>
  <c r="Q164" i="15" s="1"/>
  <c r="D164" i="15"/>
  <c r="C164" i="15"/>
  <c r="K164" i="15" s="1"/>
  <c r="R164" i="15" s="1"/>
  <c r="D163" i="15"/>
  <c r="C163" i="15"/>
  <c r="K163" i="15" s="1"/>
  <c r="R163" i="15" s="1"/>
  <c r="P162" i="15"/>
  <c r="O162" i="15"/>
  <c r="I162" i="15"/>
  <c r="H162" i="15"/>
  <c r="D162" i="15"/>
  <c r="C162" i="15"/>
  <c r="J162" i="15" s="1"/>
  <c r="I152" i="15"/>
  <c r="H152" i="15"/>
  <c r="G152" i="15"/>
  <c r="F152" i="15"/>
  <c r="E152" i="15"/>
  <c r="J152" i="15" s="1"/>
  <c r="D152" i="15"/>
  <c r="I151" i="15"/>
  <c r="H151" i="15"/>
  <c r="G151" i="15"/>
  <c r="F151" i="15"/>
  <c r="E151" i="15"/>
  <c r="J151" i="15" s="1"/>
  <c r="D151" i="15"/>
  <c r="J150" i="15"/>
  <c r="I150" i="15"/>
  <c r="H150" i="15"/>
  <c r="G150" i="15"/>
  <c r="F150" i="15"/>
  <c r="E150" i="15"/>
  <c r="D150" i="15"/>
  <c r="J149" i="15"/>
  <c r="I149" i="15"/>
  <c r="H149" i="15"/>
  <c r="G149" i="15"/>
  <c r="F149" i="15"/>
  <c r="E149" i="15"/>
  <c r="D149" i="15"/>
  <c r="I148" i="15"/>
  <c r="H148" i="15"/>
  <c r="G148" i="15"/>
  <c r="F148" i="15"/>
  <c r="E148" i="15"/>
  <c r="J148" i="15" s="1"/>
  <c r="D148" i="15"/>
  <c r="I147" i="15"/>
  <c r="H147" i="15"/>
  <c r="G147" i="15"/>
  <c r="F147" i="15"/>
  <c r="E147" i="15"/>
  <c r="J147" i="15" s="1"/>
  <c r="D147" i="15"/>
  <c r="J146" i="15"/>
  <c r="I146" i="15"/>
  <c r="H146" i="15"/>
  <c r="G146" i="15"/>
  <c r="F146" i="15"/>
  <c r="E146" i="15"/>
  <c r="D146" i="15"/>
  <c r="I145" i="15"/>
  <c r="H145" i="15"/>
  <c r="G145" i="15"/>
  <c r="F145" i="15"/>
  <c r="E145" i="15"/>
  <c r="J145" i="15" s="1"/>
  <c r="D145" i="15"/>
  <c r="I144" i="15"/>
  <c r="H144" i="15"/>
  <c r="G144" i="15"/>
  <c r="F144" i="15"/>
  <c r="E144" i="15"/>
  <c r="J144" i="15" s="1"/>
  <c r="D144" i="15"/>
  <c r="I143" i="15"/>
  <c r="H143" i="15"/>
  <c r="G143" i="15"/>
  <c r="F143" i="15"/>
  <c r="E143" i="15"/>
  <c r="J143" i="15" s="1"/>
  <c r="D143" i="15"/>
  <c r="J142" i="15"/>
  <c r="I142" i="15"/>
  <c r="H142" i="15"/>
  <c r="G142" i="15"/>
  <c r="F142" i="15"/>
  <c r="E142" i="15"/>
  <c r="D142" i="15"/>
  <c r="J141" i="15"/>
  <c r="I141" i="15"/>
  <c r="H141" i="15"/>
  <c r="G141" i="15"/>
  <c r="F141" i="15"/>
  <c r="E141" i="15"/>
  <c r="D141" i="15"/>
  <c r="I140" i="15"/>
  <c r="H140" i="15"/>
  <c r="G140" i="15"/>
  <c r="F140" i="15"/>
  <c r="E140" i="15"/>
  <c r="J140" i="15" s="1"/>
  <c r="D140" i="15"/>
  <c r="I139" i="15"/>
  <c r="H139" i="15"/>
  <c r="G139" i="15"/>
  <c r="F139" i="15"/>
  <c r="E139" i="15"/>
  <c r="J139" i="15" s="1"/>
  <c r="D139" i="15"/>
  <c r="J138" i="15"/>
  <c r="I138" i="15"/>
  <c r="H138" i="15"/>
  <c r="G138" i="15"/>
  <c r="F138" i="15"/>
  <c r="E138" i="15"/>
  <c r="D138" i="15"/>
  <c r="I137" i="15"/>
  <c r="H137" i="15"/>
  <c r="G137" i="15"/>
  <c r="F137" i="15"/>
  <c r="E137" i="15"/>
  <c r="J137" i="15" s="1"/>
  <c r="D137" i="15"/>
  <c r="I136" i="15"/>
  <c r="H136" i="15"/>
  <c r="G136" i="15"/>
  <c r="F136" i="15"/>
  <c r="E136" i="15"/>
  <c r="J136" i="15" s="1"/>
  <c r="D136" i="15"/>
  <c r="I135" i="15"/>
  <c r="H135" i="15"/>
  <c r="G135" i="15"/>
  <c r="F135" i="15"/>
  <c r="E135" i="15"/>
  <c r="J135" i="15" s="1"/>
  <c r="D135" i="15"/>
  <c r="J134" i="15"/>
  <c r="I134" i="15"/>
  <c r="H134" i="15"/>
  <c r="G134" i="15"/>
  <c r="F134" i="15"/>
  <c r="E134" i="15"/>
  <c r="D134" i="15"/>
  <c r="J133" i="15"/>
  <c r="I133" i="15"/>
  <c r="H133" i="15"/>
  <c r="G133" i="15"/>
  <c r="F133" i="15"/>
  <c r="E133" i="15"/>
  <c r="D133" i="15"/>
  <c r="I132" i="15"/>
  <c r="H132" i="15"/>
  <c r="G132" i="15"/>
  <c r="F132" i="15"/>
  <c r="E132" i="15"/>
  <c r="J132" i="15" s="1"/>
  <c r="D132" i="15"/>
  <c r="I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G126" i="15" s="1"/>
  <c r="F121" i="15"/>
  <c r="F126" i="15" s="1"/>
  <c r="D16" i="15" s="1"/>
  <c r="E16" i="15" s="1"/>
  <c r="M120" i="15"/>
  <c r="G120" i="15"/>
  <c r="F120" i="15"/>
  <c r="M119" i="15"/>
  <c r="M126" i="15" s="1"/>
  <c r="D17" i="15" s="1"/>
  <c r="E17" i="15" s="1"/>
  <c r="G119" i="15"/>
  <c r="F119" i="15"/>
  <c r="J117" i="15"/>
  <c r="C117" i="15"/>
  <c r="P114" i="15"/>
  <c r="I114" i="15"/>
  <c r="F114" i="15"/>
  <c r="D13" i="15" s="1"/>
  <c r="E13" i="15" s="1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N106" i="15"/>
  <c r="M106" i="15"/>
  <c r="G106" i="15"/>
  <c r="G114" i="15" s="1"/>
  <c r="F106" i="15"/>
  <c r="U105" i="15"/>
  <c r="T105" i="15"/>
  <c r="N105" i="15"/>
  <c r="M105" i="15"/>
  <c r="G105" i="15"/>
  <c r="F105" i="15"/>
  <c r="U104" i="15"/>
  <c r="T104" i="15"/>
  <c r="N104" i="15"/>
  <c r="M104" i="15"/>
  <c r="M114" i="15" s="1"/>
  <c r="G104" i="15"/>
  <c r="F104" i="15"/>
  <c r="U103" i="15"/>
  <c r="U114" i="15" s="1"/>
  <c r="E23" i="15" s="1"/>
  <c r="G23" i="15" s="1"/>
  <c r="T103" i="15"/>
  <c r="T114" i="15" s="1"/>
  <c r="N103" i="15"/>
  <c r="N114" i="15" s="1"/>
  <c r="E22" i="15" s="1"/>
  <c r="G22" i="15" s="1"/>
  <c r="M103" i="15"/>
  <c r="G103" i="15"/>
  <c r="F103" i="15"/>
  <c r="Q101" i="15"/>
  <c r="J101" i="15"/>
  <c r="C101" i="15"/>
  <c r="I98" i="15"/>
  <c r="B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M98" i="15" s="1"/>
  <c r="D18" i="15" s="1"/>
  <c r="E18" i="15" s="1"/>
  <c r="F91" i="15"/>
  <c r="F98" i="15" s="1"/>
  <c r="D19" i="15" s="1"/>
  <c r="E19" i="15" s="1"/>
  <c r="J89" i="15"/>
  <c r="C89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C68" i="15"/>
  <c r="P65" i="15"/>
  <c r="I65" i="15"/>
  <c r="J47" i="15" s="1"/>
  <c r="B65" i="15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N54" i="15"/>
  <c r="G54" i="15"/>
  <c r="U53" i="15"/>
  <c r="N53" i="15"/>
  <c r="G53" i="15"/>
  <c r="U52" i="15"/>
  <c r="N52" i="15"/>
  <c r="N65" i="15" s="1"/>
  <c r="D10" i="15" s="1"/>
  <c r="G52" i="15"/>
  <c r="G65" i="15" s="1"/>
  <c r="D9" i="15" s="1"/>
  <c r="E9" i="15" s="1"/>
  <c r="R11" i="15" s="1"/>
  <c r="Q50" i="15"/>
  <c r="J50" i="15"/>
  <c r="C50" i="15"/>
  <c r="D45" i="15"/>
  <c r="F40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Q24" i="15"/>
  <c r="G24" i="15"/>
  <c r="Q23" i="15"/>
  <c r="Q22" i="15"/>
  <c r="Q21" i="15"/>
  <c r="G21" i="15"/>
  <c r="Q20" i="15"/>
  <c r="G20" i="15"/>
  <c r="Q19" i="15"/>
  <c r="H19" i="15"/>
  <c r="R24" i="15" s="1"/>
  <c r="Q18" i="15"/>
  <c r="D15" i="15"/>
  <c r="E15" i="15" s="1"/>
  <c r="Q14" i="15"/>
  <c r="D14" i="15"/>
  <c r="E14" i="15" s="1"/>
  <c r="Q13" i="15"/>
  <c r="Q12" i="15"/>
  <c r="F12" i="15"/>
  <c r="Q11" i="15"/>
  <c r="F11" i="15"/>
  <c r="F10" i="15"/>
  <c r="F9" i="15"/>
  <c r="F4" i="15"/>
  <c r="E4" i="15"/>
  <c r="D4" i="15"/>
  <c r="E38" i="15" s="1"/>
  <c r="G38" i="15" s="1"/>
  <c r="R168" i="14"/>
  <c r="Q168" i="14"/>
  <c r="P168" i="14"/>
  <c r="O168" i="14"/>
  <c r="M168" i="14"/>
  <c r="K168" i="14"/>
  <c r="J168" i="14"/>
  <c r="I168" i="14"/>
  <c r="H168" i="14"/>
  <c r="G168" i="14"/>
  <c r="N168" i="14" s="1"/>
  <c r="F168" i="14"/>
  <c r="E168" i="14"/>
  <c r="L168" i="14" s="1"/>
  <c r="K167" i="14"/>
  <c r="R167" i="14" s="1"/>
  <c r="J167" i="14"/>
  <c r="Q167" i="14" s="1"/>
  <c r="H167" i="14"/>
  <c r="O167" i="14" s="1"/>
  <c r="D167" i="14"/>
  <c r="I167" i="14" s="1"/>
  <c r="P167" i="14" s="1"/>
  <c r="C167" i="14"/>
  <c r="R166" i="14"/>
  <c r="P166" i="14"/>
  <c r="O166" i="14"/>
  <c r="K166" i="14"/>
  <c r="J166" i="14"/>
  <c r="Q166" i="14" s="1"/>
  <c r="I166" i="14"/>
  <c r="H166" i="14"/>
  <c r="D166" i="14"/>
  <c r="C166" i="14"/>
  <c r="D165" i="14"/>
  <c r="C165" i="14"/>
  <c r="I164" i="14"/>
  <c r="P164" i="14" s="1"/>
  <c r="H164" i="14"/>
  <c r="O164" i="14" s="1"/>
  <c r="D164" i="14"/>
  <c r="C164" i="14"/>
  <c r="K163" i="14"/>
  <c r="R163" i="14" s="1"/>
  <c r="J163" i="14"/>
  <c r="Q163" i="14" s="1"/>
  <c r="H163" i="14"/>
  <c r="O163" i="14" s="1"/>
  <c r="D163" i="14"/>
  <c r="I163" i="14" s="1"/>
  <c r="P163" i="14" s="1"/>
  <c r="C163" i="14"/>
  <c r="J162" i="14"/>
  <c r="Q162" i="14" s="1"/>
  <c r="D162" i="14"/>
  <c r="C162" i="14"/>
  <c r="K162" i="14" s="1"/>
  <c r="R162" i="14" s="1"/>
  <c r="I152" i="14"/>
  <c r="H152" i="14"/>
  <c r="G152" i="14"/>
  <c r="F152" i="14"/>
  <c r="E152" i="14"/>
  <c r="J152" i="14" s="1"/>
  <c r="D152" i="14"/>
  <c r="I151" i="14"/>
  <c r="H151" i="14"/>
  <c r="G151" i="14"/>
  <c r="F151" i="14"/>
  <c r="E151" i="14"/>
  <c r="J151" i="14" s="1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I148" i="14"/>
  <c r="H148" i="14"/>
  <c r="G148" i="14"/>
  <c r="F148" i="14"/>
  <c r="E148" i="14"/>
  <c r="J148" i="14" s="1"/>
  <c r="D148" i="14"/>
  <c r="I147" i="14"/>
  <c r="H147" i="14"/>
  <c r="G147" i="14"/>
  <c r="F147" i="14"/>
  <c r="E147" i="14"/>
  <c r="J147" i="14" s="1"/>
  <c r="D147" i="14"/>
  <c r="J146" i="14"/>
  <c r="I146" i="14"/>
  <c r="H146" i="14"/>
  <c r="G146" i="14"/>
  <c r="F146" i="14"/>
  <c r="E146" i="14"/>
  <c r="D146" i="14"/>
  <c r="I145" i="14"/>
  <c r="H145" i="14"/>
  <c r="G145" i="14"/>
  <c r="F145" i="14"/>
  <c r="E145" i="14"/>
  <c r="J145" i="14" s="1"/>
  <c r="D145" i="14"/>
  <c r="J144" i="14"/>
  <c r="I144" i="14"/>
  <c r="H144" i="14"/>
  <c r="G144" i="14"/>
  <c r="F144" i="14"/>
  <c r="E144" i="14"/>
  <c r="D144" i="14"/>
  <c r="I143" i="14"/>
  <c r="H143" i="14"/>
  <c r="G143" i="14"/>
  <c r="F143" i="14"/>
  <c r="E143" i="14"/>
  <c r="J143" i="14" s="1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I140" i="14"/>
  <c r="H140" i="14"/>
  <c r="G140" i="14"/>
  <c r="F140" i="14"/>
  <c r="E140" i="14"/>
  <c r="J140" i="14" s="1"/>
  <c r="D140" i="14"/>
  <c r="I139" i="14"/>
  <c r="H139" i="14"/>
  <c r="G139" i="14"/>
  <c r="F139" i="14"/>
  <c r="E139" i="14"/>
  <c r="J139" i="14" s="1"/>
  <c r="D139" i="14"/>
  <c r="J138" i="14"/>
  <c r="I138" i="14"/>
  <c r="H138" i="14"/>
  <c r="G138" i="14"/>
  <c r="F138" i="14"/>
  <c r="E138" i="14"/>
  <c r="D138" i="14"/>
  <c r="I137" i="14"/>
  <c r="H137" i="14"/>
  <c r="G137" i="14"/>
  <c r="F137" i="14"/>
  <c r="E137" i="14"/>
  <c r="J137" i="14" s="1"/>
  <c r="D137" i="14"/>
  <c r="I136" i="14"/>
  <c r="H136" i="14"/>
  <c r="G136" i="14"/>
  <c r="F136" i="14"/>
  <c r="E136" i="14"/>
  <c r="J136" i="14" s="1"/>
  <c r="D136" i="14"/>
  <c r="I135" i="14"/>
  <c r="H135" i="14"/>
  <c r="G135" i="14"/>
  <c r="F135" i="14"/>
  <c r="E135" i="14"/>
  <c r="J135" i="14" s="1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I132" i="14"/>
  <c r="H132" i="14"/>
  <c r="G132" i="14"/>
  <c r="F132" i="14"/>
  <c r="E132" i="14"/>
  <c r="I128" i="14" s="1"/>
  <c r="D132" i="14"/>
  <c r="I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G126" i="14" s="1"/>
  <c r="F121" i="14"/>
  <c r="M120" i="14"/>
  <c r="G120" i="14"/>
  <c r="F120" i="14"/>
  <c r="M119" i="14"/>
  <c r="M126" i="14" s="1"/>
  <c r="D17" i="14" s="1"/>
  <c r="E17" i="14" s="1"/>
  <c r="G119" i="14"/>
  <c r="F119" i="14"/>
  <c r="F126" i="14" s="1"/>
  <c r="D16" i="14" s="1"/>
  <c r="E16" i="14" s="1"/>
  <c r="H16" i="14" s="1"/>
  <c r="R21" i="14" s="1"/>
  <c r="J117" i="14"/>
  <c r="C117" i="14"/>
  <c r="P114" i="14"/>
  <c r="I114" i="14"/>
  <c r="G114" i="14"/>
  <c r="B114" i="14"/>
  <c r="K47" i="14" s="1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N104" i="14"/>
  <c r="N114" i="14" s="1"/>
  <c r="E22" i="14" s="1"/>
  <c r="G22" i="14" s="1"/>
  <c r="M104" i="14"/>
  <c r="G104" i="14"/>
  <c r="F104" i="14"/>
  <c r="U103" i="14"/>
  <c r="U114" i="14" s="1"/>
  <c r="E23" i="14" s="1"/>
  <c r="G23" i="14" s="1"/>
  <c r="T103" i="14"/>
  <c r="T114" i="14" s="1"/>
  <c r="N103" i="14"/>
  <c r="M103" i="14"/>
  <c r="G103" i="14"/>
  <c r="F103" i="14"/>
  <c r="Q101" i="14"/>
  <c r="J101" i="14"/>
  <c r="C101" i="14"/>
  <c r="I98" i="14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F98" i="14" s="1"/>
  <c r="D19" i="14" s="1"/>
  <c r="E19" i="14" s="1"/>
  <c r="M91" i="14"/>
  <c r="M98" i="14" s="1"/>
  <c r="D18" i="14" s="1"/>
  <c r="E18" i="14" s="1"/>
  <c r="H18" i="14" s="1"/>
  <c r="R23" i="14" s="1"/>
  <c r="F91" i="14"/>
  <c r="J89" i="14"/>
  <c r="C89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C68" i="14"/>
  <c r="P65" i="14"/>
  <c r="I65" i="14"/>
  <c r="B65" i="14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N65" i="14" s="1"/>
  <c r="D10" i="14" s="1"/>
  <c r="E10" i="14" s="1"/>
  <c r="G55" i="14"/>
  <c r="U54" i="14"/>
  <c r="N54" i="14"/>
  <c r="G54" i="14"/>
  <c r="U53" i="14"/>
  <c r="N53" i="14"/>
  <c r="G53" i="14"/>
  <c r="U52" i="14"/>
  <c r="N52" i="14"/>
  <c r="G52" i="14"/>
  <c r="G65" i="14" s="1"/>
  <c r="D9" i="14" s="1"/>
  <c r="Q50" i="14"/>
  <c r="J50" i="14"/>
  <c r="C50" i="14"/>
  <c r="J47" i="14"/>
  <c r="D45" i="14"/>
  <c r="F40" i="14"/>
  <c r="E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Q24" i="14"/>
  <c r="G24" i="14"/>
  <c r="Q23" i="14"/>
  <c r="Q22" i="14"/>
  <c r="Q21" i="14"/>
  <c r="G21" i="14"/>
  <c r="Q20" i="14"/>
  <c r="G20" i="14"/>
  <c r="Q19" i="14"/>
  <c r="Q18" i="14"/>
  <c r="D15" i="14"/>
  <c r="E15" i="14" s="1"/>
  <c r="H15" i="14" s="1"/>
  <c r="R20" i="14" s="1"/>
  <c r="Q14" i="14"/>
  <c r="Q13" i="14"/>
  <c r="Q12" i="14"/>
  <c r="F12" i="14"/>
  <c r="Q11" i="14"/>
  <c r="F11" i="14"/>
  <c r="F10" i="14"/>
  <c r="F9" i="14"/>
  <c r="F4" i="14"/>
  <c r="E38" i="14" s="1"/>
  <c r="G38" i="14" s="1"/>
  <c r="D4" i="14"/>
  <c r="P2" i="14"/>
  <c r="R167" i="13"/>
  <c r="J167" i="13"/>
  <c r="Q167" i="13" s="1"/>
  <c r="I167" i="13"/>
  <c r="P167" i="13" s="1"/>
  <c r="D167" i="13"/>
  <c r="H167" i="13" s="1"/>
  <c r="O167" i="13" s="1"/>
  <c r="C167" i="13"/>
  <c r="K167" i="13" s="1"/>
  <c r="O166" i="13"/>
  <c r="K166" i="13"/>
  <c r="R166" i="13" s="1"/>
  <c r="I166" i="13"/>
  <c r="P166" i="13" s="1"/>
  <c r="H166" i="13"/>
  <c r="D166" i="13"/>
  <c r="C166" i="13"/>
  <c r="J166" i="13" s="1"/>
  <c r="Q166" i="13" s="1"/>
  <c r="Q165" i="13"/>
  <c r="P165" i="13"/>
  <c r="K165" i="13"/>
  <c r="R165" i="13" s="1"/>
  <c r="I165" i="13"/>
  <c r="H165" i="13"/>
  <c r="O165" i="13" s="1"/>
  <c r="D165" i="13"/>
  <c r="C165" i="13"/>
  <c r="J165" i="13" s="1"/>
  <c r="R164" i="13"/>
  <c r="P164" i="13"/>
  <c r="K164" i="13"/>
  <c r="J164" i="13"/>
  <c r="Q164" i="13" s="1"/>
  <c r="H164" i="13"/>
  <c r="O164" i="13" s="1"/>
  <c r="D164" i="13"/>
  <c r="I164" i="13" s="1"/>
  <c r="C164" i="13"/>
  <c r="J163" i="13"/>
  <c r="Q163" i="13" s="1"/>
  <c r="D163" i="13"/>
  <c r="H163" i="13" s="1"/>
  <c r="O163" i="13" s="1"/>
  <c r="C163" i="13"/>
  <c r="K163" i="13" s="1"/>
  <c r="R163" i="13" s="1"/>
  <c r="O162" i="13"/>
  <c r="O168" i="13" s="1"/>
  <c r="I162" i="13"/>
  <c r="D162" i="13"/>
  <c r="H162" i="13" s="1"/>
  <c r="C162" i="13"/>
  <c r="J162" i="13" s="1"/>
  <c r="I152" i="13"/>
  <c r="H152" i="13"/>
  <c r="G152" i="13"/>
  <c r="F152" i="13"/>
  <c r="E152" i="13"/>
  <c r="J152" i="13" s="1"/>
  <c r="D152" i="13"/>
  <c r="J151" i="13"/>
  <c r="I151" i="13"/>
  <c r="H151" i="13"/>
  <c r="G151" i="13"/>
  <c r="F151" i="13"/>
  <c r="E151" i="13"/>
  <c r="D151" i="13"/>
  <c r="J150" i="13"/>
  <c r="I150" i="13"/>
  <c r="H150" i="13"/>
  <c r="G150" i="13"/>
  <c r="F150" i="13"/>
  <c r="E150" i="13"/>
  <c r="D150" i="13"/>
  <c r="I149" i="13"/>
  <c r="H149" i="13"/>
  <c r="G149" i="13"/>
  <c r="F149" i="13"/>
  <c r="E149" i="13"/>
  <c r="J149" i="13" s="1"/>
  <c r="D149" i="13"/>
  <c r="I148" i="13"/>
  <c r="H148" i="13"/>
  <c r="G148" i="13"/>
  <c r="F148" i="13"/>
  <c r="E148" i="13"/>
  <c r="J148" i="13" s="1"/>
  <c r="D148" i="13"/>
  <c r="J147" i="13"/>
  <c r="I147" i="13"/>
  <c r="H147" i="13"/>
  <c r="G147" i="13"/>
  <c r="F147" i="13"/>
  <c r="E147" i="13"/>
  <c r="D147" i="13"/>
  <c r="J146" i="13"/>
  <c r="I146" i="13"/>
  <c r="H146" i="13"/>
  <c r="G146" i="13"/>
  <c r="F146" i="13"/>
  <c r="E146" i="13"/>
  <c r="D146" i="13"/>
  <c r="I145" i="13"/>
  <c r="H145" i="13"/>
  <c r="G145" i="13"/>
  <c r="F145" i="13"/>
  <c r="E145" i="13"/>
  <c r="J145" i="13" s="1"/>
  <c r="D145" i="13"/>
  <c r="I144" i="13"/>
  <c r="H144" i="13"/>
  <c r="G144" i="13"/>
  <c r="F144" i="13"/>
  <c r="E144" i="13"/>
  <c r="J144" i="13" s="1"/>
  <c r="D144" i="13"/>
  <c r="J143" i="13"/>
  <c r="I143" i="13"/>
  <c r="H143" i="13"/>
  <c r="G143" i="13"/>
  <c r="F143" i="13"/>
  <c r="E143" i="13"/>
  <c r="D143" i="13"/>
  <c r="J142" i="13"/>
  <c r="I142" i="13"/>
  <c r="H142" i="13"/>
  <c r="G142" i="13"/>
  <c r="F142" i="13"/>
  <c r="E142" i="13"/>
  <c r="D142" i="13"/>
  <c r="I141" i="13"/>
  <c r="H141" i="13"/>
  <c r="G141" i="13"/>
  <c r="F141" i="13"/>
  <c r="E141" i="13"/>
  <c r="J141" i="13" s="1"/>
  <c r="D141" i="13"/>
  <c r="I140" i="13"/>
  <c r="H140" i="13"/>
  <c r="G140" i="13"/>
  <c r="F140" i="13"/>
  <c r="E140" i="13"/>
  <c r="J140" i="13" s="1"/>
  <c r="D140" i="13"/>
  <c r="J139" i="13"/>
  <c r="I139" i="13"/>
  <c r="H139" i="13"/>
  <c r="G139" i="13"/>
  <c r="F139" i="13"/>
  <c r="E139" i="13"/>
  <c r="D139" i="13"/>
  <c r="I138" i="13"/>
  <c r="H138" i="13"/>
  <c r="G138" i="13"/>
  <c r="F138" i="13"/>
  <c r="E138" i="13"/>
  <c r="J138" i="13" s="1"/>
  <c r="D138" i="13"/>
  <c r="J137" i="13"/>
  <c r="I137" i="13"/>
  <c r="H137" i="13"/>
  <c r="G137" i="13"/>
  <c r="F137" i="13"/>
  <c r="E137" i="13"/>
  <c r="D137" i="13"/>
  <c r="I136" i="13"/>
  <c r="H136" i="13"/>
  <c r="G136" i="13"/>
  <c r="F136" i="13"/>
  <c r="E136" i="13"/>
  <c r="J136" i="13" s="1"/>
  <c r="D136" i="13"/>
  <c r="J135" i="13"/>
  <c r="I135" i="13"/>
  <c r="H135" i="13"/>
  <c r="G135" i="13"/>
  <c r="F135" i="13"/>
  <c r="E135" i="13"/>
  <c r="D135" i="13"/>
  <c r="J134" i="13"/>
  <c r="I134" i="13"/>
  <c r="H134" i="13"/>
  <c r="G134" i="13"/>
  <c r="F134" i="13"/>
  <c r="E134" i="13"/>
  <c r="D134" i="13"/>
  <c r="I133" i="13"/>
  <c r="H133" i="13"/>
  <c r="G133" i="13"/>
  <c r="F133" i="13"/>
  <c r="E133" i="13"/>
  <c r="D133" i="13"/>
  <c r="I132" i="13"/>
  <c r="H132" i="13"/>
  <c r="G132" i="13"/>
  <c r="F132" i="13"/>
  <c r="E132" i="13"/>
  <c r="J132" i="13" s="1"/>
  <c r="D132" i="13"/>
  <c r="I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G126" i="13" s="1"/>
  <c r="F121" i="13"/>
  <c r="M120" i="13"/>
  <c r="G120" i="13"/>
  <c r="F120" i="13"/>
  <c r="F126" i="13" s="1"/>
  <c r="D16" i="13" s="1"/>
  <c r="E16" i="13" s="1"/>
  <c r="M119" i="13"/>
  <c r="G119" i="13"/>
  <c r="F119" i="13"/>
  <c r="J117" i="13"/>
  <c r="C117" i="13"/>
  <c r="T114" i="13"/>
  <c r="D15" i="13" s="1"/>
  <c r="E15" i="13" s="1"/>
  <c r="P114" i="13"/>
  <c r="I114" i="13"/>
  <c r="F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M103" i="13"/>
  <c r="G103" i="13"/>
  <c r="G114" i="13" s="1"/>
  <c r="F103" i="13"/>
  <c r="Q101" i="13"/>
  <c r="J101" i="13"/>
  <c r="C101" i="13"/>
  <c r="I98" i="13"/>
  <c r="B98" i="13"/>
  <c r="K47" i="13" s="1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M98" i="13" s="1"/>
  <c r="D18" i="13" s="1"/>
  <c r="E18" i="13" s="1"/>
  <c r="F91" i="13"/>
  <c r="J89" i="13"/>
  <c r="C89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85" i="13" s="1"/>
  <c r="D12" i="13" s="1"/>
  <c r="E12" i="13" s="1"/>
  <c r="C68" i="13"/>
  <c r="P65" i="13"/>
  <c r="I65" i="13"/>
  <c r="B65" i="13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G54" i="13"/>
  <c r="U53" i="13"/>
  <c r="N53" i="13"/>
  <c r="G53" i="13"/>
  <c r="U52" i="13"/>
  <c r="N52" i="13"/>
  <c r="N65" i="13" s="1"/>
  <c r="D10" i="13" s="1"/>
  <c r="E10" i="13" s="1"/>
  <c r="R12" i="13" s="1"/>
  <c r="G52" i="13"/>
  <c r="Q50" i="13"/>
  <c r="J50" i="13"/>
  <c r="C50" i="13"/>
  <c r="J47" i="13"/>
  <c r="L47" i="13" s="1"/>
  <c r="D45" i="13"/>
  <c r="F40" i="13"/>
  <c r="G36" i="13"/>
  <c r="G35" i="13"/>
  <c r="G34" i="13"/>
  <c r="G33" i="13"/>
  <c r="G32" i="13"/>
  <c r="G31" i="13"/>
  <c r="G30" i="13"/>
  <c r="G29" i="13"/>
  <c r="G28" i="13"/>
  <c r="G27" i="13"/>
  <c r="G26" i="13"/>
  <c r="F25" i="13"/>
  <c r="G25" i="13" s="1"/>
  <c r="Q24" i="13"/>
  <c r="G24" i="13"/>
  <c r="Q23" i="13"/>
  <c r="Q22" i="13"/>
  <c r="Q21" i="13"/>
  <c r="G21" i="13"/>
  <c r="Q20" i="13"/>
  <c r="G20" i="13"/>
  <c r="Q19" i="13"/>
  <c r="Q18" i="13"/>
  <c r="Q14" i="13"/>
  <c r="Q13" i="13"/>
  <c r="D13" i="13"/>
  <c r="E13" i="13" s="1"/>
  <c r="H13" i="13" s="1"/>
  <c r="R18" i="13" s="1"/>
  <c r="Q12" i="13"/>
  <c r="F12" i="13"/>
  <c r="Q11" i="13"/>
  <c r="F11" i="13"/>
  <c r="F10" i="13"/>
  <c r="F9" i="13"/>
  <c r="F4" i="13"/>
  <c r="E4" i="13"/>
  <c r="E38" i="13" s="1"/>
  <c r="G38" i="13" s="1"/>
  <c r="D4" i="13"/>
  <c r="D167" i="12"/>
  <c r="C167" i="12"/>
  <c r="R166" i="12"/>
  <c r="K166" i="12"/>
  <c r="J166" i="12"/>
  <c r="Q166" i="12" s="1"/>
  <c r="D166" i="12"/>
  <c r="C166" i="12"/>
  <c r="R165" i="12"/>
  <c r="K165" i="12"/>
  <c r="J165" i="12"/>
  <c r="Q165" i="12" s="1"/>
  <c r="D165" i="12"/>
  <c r="C165" i="12"/>
  <c r="Q164" i="12"/>
  <c r="K164" i="12"/>
  <c r="R164" i="12" s="1"/>
  <c r="I164" i="12"/>
  <c r="P164" i="12" s="1"/>
  <c r="H164" i="12"/>
  <c r="O164" i="12" s="1"/>
  <c r="D164" i="12"/>
  <c r="C164" i="12"/>
  <c r="J164" i="12" s="1"/>
  <c r="R163" i="12"/>
  <c r="K163" i="12"/>
  <c r="J163" i="12"/>
  <c r="Q163" i="12" s="1"/>
  <c r="D163" i="12"/>
  <c r="C163" i="12"/>
  <c r="R162" i="12"/>
  <c r="J162" i="12"/>
  <c r="Q162" i="12" s="1"/>
  <c r="H162" i="12"/>
  <c r="O162" i="12" s="1"/>
  <c r="D162" i="12"/>
  <c r="I162" i="12" s="1"/>
  <c r="C162" i="12"/>
  <c r="K162" i="12" s="1"/>
  <c r="J152" i="12"/>
  <c r="I152" i="12"/>
  <c r="H152" i="12"/>
  <c r="G152" i="12"/>
  <c r="F152" i="12"/>
  <c r="E152" i="12"/>
  <c r="D152" i="12"/>
  <c r="J151" i="12"/>
  <c r="I151" i="12"/>
  <c r="H151" i="12"/>
  <c r="G151" i="12"/>
  <c r="F151" i="12"/>
  <c r="E151" i="12"/>
  <c r="D151" i="12"/>
  <c r="I150" i="12"/>
  <c r="H150" i="12"/>
  <c r="G150" i="12"/>
  <c r="F150" i="12"/>
  <c r="E150" i="12"/>
  <c r="J150" i="12" s="1"/>
  <c r="D150" i="12"/>
  <c r="I149" i="12"/>
  <c r="H149" i="12"/>
  <c r="G149" i="12"/>
  <c r="F149" i="12"/>
  <c r="E149" i="12"/>
  <c r="J149" i="12" s="1"/>
  <c r="D149" i="12"/>
  <c r="J148" i="12"/>
  <c r="I148" i="12"/>
  <c r="H148" i="12"/>
  <c r="G148" i="12"/>
  <c r="F148" i="12"/>
  <c r="E148" i="12"/>
  <c r="D148" i="12"/>
  <c r="J147" i="12"/>
  <c r="I147" i="12"/>
  <c r="H147" i="12"/>
  <c r="G147" i="12"/>
  <c r="F147" i="12"/>
  <c r="E147" i="12"/>
  <c r="D147" i="12"/>
  <c r="J146" i="12"/>
  <c r="I146" i="12"/>
  <c r="H146" i="12"/>
  <c r="G146" i="12"/>
  <c r="F146" i="12"/>
  <c r="E146" i="12"/>
  <c r="D146" i="12"/>
  <c r="I145" i="12"/>
  <c r="H145" i="12"/>
  <c r="G145" i="12"/>
  <c r="F145" i="12"/>
  <c r="E145" i="12"/>
  <c r="J145" i="12" s="1"/>
  <c r="D145" i="12"/>
  <c r="J144" i="12"/>
  <c r="I144" i="12"/>
  <c r="H144" i="12"/>
  <c r="G144" i="12"/>
  <c r="F144" i="12"/>
  <c r="E144" i="12"/>
  <c r="D144" i="12"/>
  <c r="I143" i="12"/>
  <c r="H143" i="12"/>
  <c r="G143" i="12"/>
  <c r="F143" i="12"/>
  <c r="E143" i="12"/>
  <c r="J143" i="12" s="1"/>
  <c r="D143" i="12"/>
  <c r="I142" i="12"/>
  <c r="H142" i="12"/>
  <c r="G142" i="12"/>
  <c r="F142" i="12"/>
  <c r="E142" i="12"/>
  <c r="J142" i="12" s="1"/>
  <c r="D142" i="12"/>
  <c r="I141" i="12"/>
  <c r="H141" i="12"/>
  <c r="G141" i="12"/>
  <c r="F141" i="12"/>
  <c r="E141" i="12"/>
  <c r="J141" i="12" s="1"/>
  <c r="D141" i="12"/>
  <c r="J140" i="12"/>
  <c r="I140" i="12"/>
  <c r="H140" i="12"/>
  <c r="G140" i="12"/>
  <c r="F140" i="12"/>
  <c r="E140" i="12"/>
  <c r="D140" i="12"/>
  <c r="J139" i="12"/>
  <c r="I139" i="12"/>
  <c r="H139" i="12"/>
  <c r="G139" i="12"/>
  <c r="F139" i="12"/>
  <c r="E139" i="12"/>
  <c r="D139" i="12"/>
  <c r="J138" i="12"/>
  <c r="I138" i="12"/>
  <c r="H138" i="12"/>
  <c r="G138" i="12"/>
  <c r="F138" i="12"/>
  <c r="E138" i="12"/>
  <c r="D138" i="12"/>
  <c r="I137" i="12"/>
  <c r="H137" i="12"/>
  <c r="G137" i="12"/>
  <c r="F137" i="12"/>
  <c r="E137" i="12"/>
  <c r="J137" i="12" s="1"/>
  <c r="D137" i="12"/>
  <c r="J136" i="12"/>
  <c r="I136" i="12"/>
  <c r="H136" i="12"/>
  <c r="G136" i="12"/>
  <c r="F136" i="12"/>
  <c r="E136" i="12"/>
  <c r="D136" i="12"/>
  <c r="I135" i="12"/>
  <c r="H135" i="12"/>
  <c r="G135" i="12"/>
  <c r="F135" i="12"/>
  <c r="E135" i="12"/>
  <c r="J135" i="12" s="1"/>
  <c r="D135" i="12"/>
  <c r="I134" i="12"/>
  <c r="H134" i="12"/>
  <c r="G134" i="12"/>
  <c r="F134" i="12"/>
  <c r="E134" i="12"/>
  <c r="J134" i="12" s="1"/>
  <c r="D134" i="12"/>
  <c r="I133" i="12"/>
  <c r="H133" i="12"/>
  <c r="G133" i="12"/>
  <c r="F133" i="12"/>
  <c r="E133" i="12"/>
  <c r="J133" i="12" s="1"/>
  <c r="D133" i="12"/>
  <c r="J132" i="12"/>
  <c r="I132" i="12"/>
  <c r="H132" i="12"/>
  <c r="G132" i="12"/>
  <c r="F132" i="12"/>
  <c r="E132" i="12"/>
  <c r="D132" i="12"/>
  <c r="I128" i="12"/>
  <c r="M126" i="12"/>
  <c r="D17" i="12" s="1"/>
  <c r="E17" i="12" s="1"/>
  <c r="I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G126" i="12" s="1"/>
  <c r="F119" i="12"/>
  <c r="J117" i="12"/>
  <c r="C117" i="12"/>
  <c r="P114" i="12"/>
  <c r="I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N114" i="12" s="1"/>
  <c r="E22" i="12" s="1"/>
  <c r="G22" i="12" s="1"/>
  <c r="M105" i="12"/>
  <c r="M114" i="12" s="1"/>
  <c r="D14" i="12" s="1"/>
  <c r="E14" i="12" s="1"/>
  <c r="G105" i="12"/>
  <c r="F105" i="12"/>
  <c r="U104" i="12"/>
  <c r="T104" i="12"/>
  <c r="N104" i="12"/>
  <c r="M104" i="12"/>
  <c r="G104" i="12"/>
  <c r="F104" i="12"/>
  <c r="U103" i="12"/>
  <c r="T103" i="12"/>
  <c r="N103" i="12"/>
  <c r="M103" i="12"/>
  <c r="G103" i="12"/>
  <c r="F103" i="12"/>
  <c r="F114" i="12" s="1"/>
  <c r="D13" i="12" s="1"/>
  <c r="E13" i="12" s="1"/>
  <c r="Q101" i="12"/>
  <c r="J101" i="12"/>
  <c r="C101" i="12"/>
  <c r="I98" i="12"/>
  <c r="B98" i="12"/>
  <c r="M97" i="12"/>
  <c r="F97" i="12"/>
  <c r="M96" i="12"/>
  <c r="F96" i="12"/>
  <c r="M95" i="12"/>
  <c r="F95" i="12"/>
  <c r="M94" i="12"/>
  <c r="F94" i="12"/>
  <c r="M93" i="12"/>
  <c r="F93" i="12"/>
  <c r="F98" i="12" s="1"/>
  <c r="D19" i="12" s="1"/>
  <c r="E19" i="12" s="1"/>
  <c r="M92" i="12"/>
  <c r="F92" i="12"/>
  <c r="M91" i="12"/>
  <c r="F91" i="12"/>
  <c r="J89" i="12"/>
  <c r="C89" i="12"/>
  <c r="B85" i="12"/>
  <c r="J47" i="12" s="1"/>
  <c r="L47" i="12" s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P65" i="12"/>
  <c r="I65" i="12"/>
  <c r="B65" i="12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N55" i="12"/>
  <c r="G55" i="12"/>
  <c r="U54" i="12"/>
  <c r="N54" i="12"/>
  <c r="G54" i="12"/>
  <c r="U53" i="12"/>
  <c r="U65" i="12" s="1"/>
  <c r="D11" i="12" s="1"/>
  <c r="E11" i="12" s="1"/>
  <c r="N53" i="12"/>
  <c r="N65" i="12" s="1"/>
  <c r="D10" i="12" s="1"/>
  <c r="E10" i="12" s="1"/>
  <c r="R12" i="12" s="1"/>
  <c r="G53" i="12"/>
  <c r="U52" i="12"/>
  <c r="N52" i="12"/>
  <c r="G52" i="12"/>
  <c r="Q50" i="12"/>
  <c r="J50" i="12"/>
  <c r="C50" i="12"/>
  <c r="K47" i="12"/>
  <c r="D45" i="12"/>
  <c r="F40" i="12"/>
  <c r="G36" i="12"/>
  <c r="G35" i="12"/>
  <c r="G34" i="12"/>
  <c r="G33" i="12"/>
  <c r="G32" i="12"/>
  <c r="G31" i="12"/>
  <c r="G30" i="12"/>
  <c r="G29" i="12"/>
  <c r="G28" i="12"/>
  <c r="G27" i="12"/>
  <c r="G26" i="12"/>
  <c r="F25" i="12"/>
  <c r="G25" i="12" s="1"/>
  <c r="Q24" i="12"/>
  <c r="G24" i="12"/>
  <c r="Q23" i="12"/>
  <c r="Q22" i="12"/>
  <c r="Q21" i="12"/>
  <c r="G21" i="12"/>
  <c r="Q20" i="12"/>
  <c r="G20" i="12"/>
  <c r="Q19" i="12"/>
  <c r="Q18" i="12"/>
  <c r="Q14" i="12"/>
  <c r="Q13" i="12"/>
  <c r="Q12" i="12"/>
  <c r="F12" i="12"/>
  <c r="Q11" i="12"/>
  <c r="F11" i="12"/>
  <c r="G10" i="12"/>
  <c r="F10" i="12"/>
  <c r="F9" i="12"/>
  <c r="F4" i="12"/>
  <c r="E4" i="12"/>
  <c r="E37" i="12" s="1"/>
  <c r="E39" i="12" s="1"/>
  <c r="G39" i="12" s="1"/>
  <c r="D167" i="11"/>
  <c r="C167" i="11"/>
  <c r="D166" i="11"/>
  <c r="C166" i="11"/>
  <c r="J165" i="11"/>
  <c r="Q165" i="11" s="1"/>
  <c r="I165" i="11"/>
  <c r="P165" i="11" s="1"/>
  <c r="H165" i="11"/>
  <c r="O165" i="11" s="1"/>
  <c r="D165" i="11"/>
  <c r="C165" i="11"/>
  <c r="K165" i="11" s="1"/>
  <c r="R165" i="11" s="1"/>
  <c r="K164" i="11"/>
  <c r="R164" i="11" s="1"/>
  <c r="J164" i="11"/>
  <c r="Q164" i="11" s="1"/>
  <c r="D164" i="11"/>
  <c r="C164" i="11"/>
  <c r="I164" i="11" s="1"/>
  <c r="P164" i="11" s="1"/>
  <c r="D163" i="11"/>
  <c r="C163" i="11"/>
  <c r="R162" i="11"/>
  <c r="Q162" i="11"/>
  <c r="J162" i="11"/>
  <c r="H162" i="11"/>
  <c r="D162" i="11"/>
  <c r="I162" i="11" s="1"/>
  <c r="P162" i="11" s="1"/>
  <c r="C162" i="11"/>
  <c r="K162" i="11" s="1"/>
  <c r="J152" i="11"/>
  <c r="I152" i="11"/>
  <c r="H152" i="11"/>
  <c r="G152" i="11"/>
  <c r="F152" i="11"/>
  <c r="E152" i="11"/>
  <c r="D152" i="11"/>
  <c r="I151" i="11"/>
  <c r="H151" i="11"/>
  <c r="G151" i="11"/>
  <c r="F151" i="11"/>
  <c r="E151" i="11"/>
  <c r="J151" i="11" s="1"/>
  <c r="D151" i="11"/>
  <c r="I150" i="11"/>
  <c r="H150" i="11"/>
  <c r="G150" i="11"/>
  <c r="F150" i="11"/>
  <c r="E150" i="11"/>
  <c r="J150" i="11" s="1"/>
  <c r="D150" i="11"/>
  <c r="I149" i="11"/>
  <c r="H149" i="11"/>
  <c r="G149" i="11"/>
  <c r="F149" i="11"/>
  <c r="E149" i="11"/>
  <c r="J149" i="11" s="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I145" i="11"/>
  <c r="H145" i="11"/>
  <c r="G145" i="11"/>
  <c r="F145" i="11"/>
  <c r="E145" i="11"/>
  <c r="J145" i="11" s="1"/>
  <c r="D145" i="11"/>
  <c r="J144" i="11"/>
  <c r="I144" i="11"/>
  <c r="H144" i="11"/>
  <c r="G144" i="11"/>
  <c r="F144" i="11"/>
  <c r="E144" i="11"/>
  <c r="D144" i="11"/>
  <c r="I143" i="11"/>
  <c r="H143" i="11"/>
  <c r="G143" i="11"/>
  <c r="F143" i="11"/>
  <c r="E143" i="11"/>
  <c r="J143" i="11" s="1"/>
  <c r="D143" i="11"/>
  <c r="I142" i="11"/>
  <c r="H142" i="11"/>
  <c r="G142" i="11"/>
  <c r="F142" i="11"/>
  <c r="E142" i="11"/>
  <c r="J142" i="11" s="1"/>
  <c r="D142" i="11"/>
  <c r="I141" i="11"/>
  <c r="H141" i="11"/>
  <c r="G141" i="11"/>
  <c r="F141" i="11"/>
  <c r="E141" i="11"/>
  <c r="J141" i="11" s="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I137" i="11"/>
  <c r="H137" i="11"/>
  <c r="G137" i="11"/>
  <c r="F137" i="11"/>
  <c r="E137" i="11"/>
  <c r="J137" i="11" s="1"/>
  <c r="D137" i="11"/>
  <c r="J136" i="11"/>
  <c r="I136" i="11"/>
  <c r="H136" i="11"/>
  <c r="G136" i="11"/>
  <c r="F136" i="11"/>
  <c r="E136" i="11"/>
  <c r="D136" i="11"/>
  <c r="I135" i="11"/>
  <c r="H135" i="11"/>
  <c r="G135" i="11"/>
  <c r="F135" i="11"/>
  <c r="E135" i="11"/>
  <c r="J135" i="11" s="1"/>
  <c r="D135" i="11"/>
  <c r="I134" i="11"/>
  <c r="H134" i="11"/>
  <c r="G134" i="11"/>
  <c r="F134" i="11"/>
  <c r="E134" i="11"/>
  <c r="J134" i="11" s="1"/>
  <c r="D134" i="11"/>
  <c r="I133" i="11"/>
  <c r="H133" i="11"/>
  <c r="G133" i="11"/>
  <c r="F133" i="11"/>
  <c r="E133" i="11"/>
  <c r="J133" i="11" s="1"/>
  <c r="D133" i="11"/>
  <c r="J132" i="11"/>
  <c r="I132" i="11"/>
  <c r="H132" i="11"/>
  <c r="G132" i="11"/>
  <c r="F132" i="11"/>
  <c r="E132" i="11"/>
  <c r="D132" i="11"/>
  <c r="I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G120" i="11"/>
  <c r="F120" i="11"/>
  <c r="M119" i="11"/>
  <c r="G119" i="11"/>
  <c r="F119" i="11"/>
  <c r="J117" i="11"/>
  <c r="C117" i="11"/>
  <c r="P114" i="11"/>
  <c r="I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T114" i="11" s="1"/>
  <c r="D15" i="11" s="1"/>
  <c r="E15" i="11" s="1"/>
  <c r="N106" i="11"/>
  <c r="M106" i="11"/>
  <c r="G106" i="11"/>
  <c r="F106" i="11"/>
  <c r="U105" i="11"/>
  <c r="T105" i="11"/>
  <c r="N105" i="11"/>
  <c r="M105" i="11"/>
  <c r="M114" i="11" s="1"/>
  <c r="D14" i="11" s="1"/>
  <c r="E14" i="11" s="1"/>
  <c r="G105" i="11"/>
  <c r="F105" i="11"/>
  <c r="U104" i="11"/>
  <c r="T104" i="11"/>
  <c r="N104" i="11"/>
  <c r="N114" i="11" s="1"/>
  <c r="E22" i="11" s="1"/>
  <c r="G22" i="11" s="1"/>
  <c r="M104" i="11"/>
  <c r="G104" i="11"/>
  <c r="F104" i="11"/>
  <c r="U103" i="11"/>
  <c r="T103" i="11"/>
  <c r="N103" i="11"/>
  <c r="M103" i="11"/>
  <c r="G103" i="11"/>
  <c r="G114" i="11" s="1"/>
  <c r="F103" i="11"/>
  <c r="Q101" i="11"/>
  <c r="J101" i="11"/>
  <c r="C101" i="11"/>
  <c r="I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M91" i="11"/>
  <c r="M98" i="11" s="1"/>
  <c r="D18" i="11" s="1"/>
  <c r="E18" i="11" s="1"/>
  <c r="H18" i="11" s="1"/>
  <c r="R23" i="11" s="1"/>
  <c r="F91" i="11"/>
  <c r="J89" i="11"/>
  <c r="C89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C68" i="11"/>
  <c r="P65" i="11"/>
  <c r="I65" i="11"/>
  <c r="J47" i="11" s="1"/>
  <c r="L47" i="11" s="1"/>
  <c r="B65" i="1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N54" i="11"/>
  <c r="G54" i="11"/>
  <c r="U53" i="11"/>
  <c r="N53" i="11"/>
  <c r="G53" i="11"/>
  <c r="U52" i="11"/>
  <c r="U65" i="11" s="1"/>
  <c r="D11" i="11" s="1"/>
  <c r="E11" i="11" s="1"/>
  <c r="N52" i="11"/>
  <c r="N65" i="11" s="1"/>
  <c r="D10" i="11" s="1"/>
  <c r="E10" i="11" s="1"/>
  <c r="R12" i="11" s="1"/>
  <c r="G52" i="11"/>
  <c r="G65" i="11" s="1"/>
  <c r="D9" i="11" s="1"/>
  <c r="Q50" i="11"/>
  <c r="J50" i="11"/>
  <c r="C50" i="11"/>
  <c r="K47" i="11"/>
  <c r="D45" i="11"/>
  <c r="F40" i="11"/>
  <c r="G36" i="11"/>
  <c r="G35" i="11"/>
  <c r="G34" i="11"/>
  <c r="G33" i="11"/>
  <c r="G32" i="11"/>
  <c r="G31" i="11"/>
  <c r="G30" i="11"/>
  <c r="G29" i="11"/>
  <c r="G28" i="11"/>
  <c r="G27" i="11"/>
  <c r="G26" i="11"/>
  <c r="F25" i="11"/>
  <c r="G25" i="11" s="1"/>
  <c r="Q24" i="11"/>
  <c r="G24" i="11"/>
  <c r="Q23" i="11"/>
  <c r="Q22" i="11"/>
  <c r="Q21" i="11"/>
  <c r="G21" i="11"/>
  <c r="Q20" i="11"/>
  <c r="G20" i="11"/>
  <c r="Q19" i="11"/>
  <c r="Q18" i="11"/>
  <c r="Q14" i="11"/>
  <c r="Q13" i="11"/>
  <c r="Q12" i="11"/>
  <c r="F12" i="11"/>
  <c r="Q11" i="11"/>
  <c r="F11" i="11"/>
  <c r="F10" i="11"/>
  <c r="F9" i="11"/>
  <c r="E4" i="11"/>
  <c r="D4" i="11"/>
  <c r="F168" i="10"/>
  <c r="M168" i="10" s="1"/>
  <c r="E168" i="10"/>
  <c r="L168" i="10" s="1"/>
  <c r="K167" i="10"/>
  <c r="R167" i="10" s="1"/>
  <c r="J167" i="10"/>
  <c r="Q167" i="10" s="1"/>
  <c r="I167" i="10"/>
  <c r="P167" i="10" s="1"/>
  <c r="D167" i="10"/>
  <c r="H167" i="10" s="1"/>
  <c r="O167" i="10" s="1"/>
  <c r="C167" i="10"/>
  <c r="Q166" i="10"/>
  <c r="K166" i="10"/>
  <c r="R166" i="10" s="1"/>
  <c r="J166" i="10"/>
  <c r="I166" i="10"/>
  <c r="P166" i="10" s="1"/>
  <c r="D166" i="10"/>
  <c r="C166" i="10"/>
  <c r="O165" i="10"/>
  <c r="I165" i="10"/>
  <c r="P165" i="10" s="1"/>
  <c r="D165" i="10"/>
  <c r="H165" i="10" s="1"/>
  <c r="C165" i="10"/>
  <c r="J165" i="10" s="1"/>
  <c r="Q165" i="10" s="1"/>
  <c r="J164" i="10"/>
  <c r="Q164" i="10" s="1"/>
  <c r="D164" i="10"/>
  <c r="I164" i="10" s="1"/>
  <c r="P164" i="10" s="1"/>
  <c r="C164" i="10"/>
  <c r="K164" i="10" s="1"/>
  <c r="R164" i="10" s="1"/>
  <c r="P163" i="10"/>
  <c r="K163" i="10"/>
  <c r="R163" i="10" s="1"/>
  <c r="J163" i="10"/>
  <c r="Q163" i="10" s="1"/>
  <c r="H163" i="10"/>
  <c r="O163" i="10" s="1"/>
  <c r="D163" i="10"/>
  <c r="I163" i="10" s="1"/>
  <c r="C163" i="10"/>
  <c r="R162" i="10"/>
  <c r="K162" i="10"/>
  <c r="J162" i="10"/>
  <c r="Q162" i="10" s="1"/>
  <c r="Q168" i="10" s="1"/>
  <c r="F162" i="10"/>
  <c r="D162" i="10"/>
  <c r="H162" i="10" s="1"/>
  <c r="O162" i="10" s="1"/>
  <c r="C162" i="10"/>
  <c r="I152" i="10"/>
  <c r="H152" i="10"/>
  <c r="G152" i="10"/>
  <c r="F152" i="10"/>
  <c r="E152" i="10"/>
  <c r="J152" i="10" s="1"/>
  <c r="D152" i="10"/>
  <c r="I151" i="10"/>
  <c r="H151" i="10"/>
  <c r="G151" i="10"/>
  <c r="F151" i="10"/>
  <c r="E151" i="10"/>
  <c r="J151" i="10" s="1"/>
  <c r="D151" i="10"/>
  <c r="J150" i="10"/>
  <c r="I150" i="10"/>
  <c r="H150" i="10"/>
  <c r="G150" i="10"/>
  <c r="F150" i="10"/>
  <c r="E150" i="10"/>
  <c r="D150" i="10"/>
  <c r="J149" i="10"/>
  <c r="I149" i="10"/>
  <c r="H149" i="10"/>
  <c r="G149" i="10"/>
  <c r="F149" i="10"/>
  <c r="E149" i="10"/>
  <c r="D149" i="10"/>
  <c r="J148" i="10"/>
  <c r="I148" i="10"/>
  <c r="H148" i="10"/>
  <c r="G148" i="10"/>
  <c r="F148" i="10"/>
  <c r="E148" i="10"/>
  <c r="D148" i="10"/>
  <c r="I147" i="10"/>
  <c r="H147" i="10"/>
  <c r="G147" i="10"/>
  <c r="F147" i="10"/>
  <c r="E147" i="10"/>
  <c r="J147" i="10" s="1"/>
  <c r="D147" i="10"/>
  <c r="I146" i="10"/>
  <c r="H146" i="10"/>
  <c r="G146" i="10"/>
  <c r="F146" i="10"/>
  <c r="E146" i="10"/>
  <c r="J146" i="10" s="1"/>
  <c r="D146" i="10"/>
  <c r="I145" i="10"/>
  <c r="H145" i="10"/>
  <c r="G145" i="10"/>
  <c r="F145" i="10"/>
  <c r="E145" i="10"/>
  <c r="J145" i="10" s="1"/>
  <c r="D145" i="10"/>
  <c r="I144" i="10"/>
  <c r="H144" i="10"/>
  <c r="G144" i="10"/>
  <c r="F144" i="10"/>
  <c r="E144" i="10"/>
  <c r="J144" i="10" s="1"/>
  <c r="D144" i="10"/>
  <c r="J143" i="10"/>
  <c r="I143" i="10"/>
  <c r="H143" i="10"/>
  <c r="G143" i="10"/>
  <c r="F143" i="10"/>
  <c r="E143" i="10"/>
  <c r="D143" i="10"/>
  <c r="I142" i="10"/>
  <c r="H142" i="10"/>
  <c r="G142" i="10"/>
  <c r="F142" i="10"/>
  <c r="E142" i="10"/>
  <c r="J142" i="10" s="1"/>
  <c r="D142" i="10"/>
  <c r="J141" i="10"/>
  <c r="I141" i="10"/>
  <c r="H141" i="10"/>
  <c r="G141" i="10"/>
  <c r="F141" i="10"/>
  <c r="E141" i="10"/>
  <c r="D141" i="10"/>
  <c r="I140" i="10"/>
  <c r="H140" i="10"/>
  <c r="G140" i="10"/>
  <c r="F140" i="10"/>
  <c r="E140" i="10"/>
  <c r="J140" i="10" s="1"/>
  <c r="D140" i="10"/>
  <c r="J139" i="10"/>
  <c r="I139" i="10"/>
  <c r="H139" i="10"/>
  <c r="G139" i="10"/>
  <c r="F139" i="10"/>
  <c r="E139" i="10"/>
  <c r="D139" i="10"/>
  <c r="I138" i="10"/>
  <c r="H138" i="10"/>
  <c r="G138" i="10"/>
  <c r="F138" i="10"/>
  <c r="E138" i="10"/>
  <c r="J138" i="10" s="1"/>
  <c r="D138" i="10"/>
  <c r="I137" i="10"/>
  <c r="H137" i="10"/>
  <c r="G137" i="10"/>
  <c r="F137" i="10"/>
  <c r="E137" i="10"/>
  <c r="J137" i="10" s="1"/>
  <c r="D137" i="10"/>
  <c r="J136" i="10"/>
  <c r="I136" i="10"/>
  <c r="H136" i="10"/>
  <c r="G136" i="10"/>
  <c r="F136" i="10"/>
  <c r="E136" i="10"/>
  <c r="D136" i="10"/>
  <c r="I135" i="10"/>
  <c r="H135" i="10"/>
  <c r="G135" i="10"/>
  <c r="F135" i="10"/>
  <c r="E135" i="10"/>
  <c r="J135" i="10" s="1"/>
  <c r="D135" i="10"/>
  <c r="J134" i="10"/>
  <c r="I134" i="10"/>
  <c r="H134" i="10"/>
  <c r="G134" i="10"/>
  <c r="F134" i="10"/>
  <c r="E134" i="10"/>
  <c r="D134" i="10"/>
  <c r="J133" i="10"/>
  <c r="I133" i="10"/>
  <c r="H133" i="10"/>
  <c r="G133" i="10"/>
  <c r="F133" i="10"/>
  <c r="E133" i="10"/>
  <c r="D133" i="10"/>
  <c r="J132" i="10"/>
  <c r="I132" i="10"/>
  <c r="H132" i="10"/>
  <c r="G132" i="10"/>
  <c r="F132" i="10"/>
  <c r="D178" i="10" s="1"/>
  <c r="E132" i="10"/>
  <c r="D132" i="10"/>
  <c r="I128" i="10"/>
  <c r="I126" i="10"/>
  <c r="G126" i="10"/>
  <c r="B126" i="10"/>
  <c r="M125" i="10"/>
  <c r="G125" i="10"/>
  <c r="F125" i="10"/>
  <c r="M124" i="10"/>
  <c r="M126" i="10" s="1"/>
  <c r="D17" i="10" s="1"/>
  <c r="E17" i="10" s="1"/>
  <c r="G124" i="10"/>
  <c r="F124" i="10"/>
  <c r="M123" i="10"/>
  <c r="G123" i="10"/>
  <c r="F123" i="10"/>
  <c r="M122" i="10"/>
  <c r="G122" i="10"/>
  <c r="F122" i="10"/>
  <c r="M121" i="10"/>
  <c r="G121" i="10"/>
  <c r="F121" i="10"/>
  <c r="F126" i="10" s="1"/>
  <c r="D16" i="10" s="1"/>
  <c r="E16" i="10" s="1"/>
  <c r="M120" i="10"/>
  <c r="G120" i="10"/>
  <c r="F120" i="10"/>
  <c r="M119" i="10"/>
  <c r="G119" i="10"/>
  <c r="F119" i="10"/>
  <c r="J117" i="10"/>
  <c r="C117" i="10"/>
  <c r="U114" i="10"/>
  <c r="P114" i="10"/>
  <c r="I114" i="10"/>
  <c r="G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N114" i="10" s="1"/>
  <c r="E22" i="10" s="1"/>
  <c r="G22" i="10" s="1"/>
  <c r="M105" i="10"/>
  <c r="G105" i="10"/>
  <c r="F105" i="10"/>
  <c r="U104" i="10"/>
  <c r="T104" i="10"/>
  <c r="N104" i="10"/>
  <c r="M104" i="10"/>
  <c r="G104" i="10"/>
  <c r="F104" i="10"/>
  <c r="U103" i="10"/>
  <c r="T103" i="10"/>
  <c r="T114" i="10" s="1"/>
  <c r="D15" i="10" s="1"/>
  <c r="E15" i="10" s="1"/>
  <c r="N103" i="10"/>
  <c r="M103" i="10"/>
  <c r="G103" i="10"/>
  <c r="F103" i="10"/>
  <c r="Q101" i="10"/>
  <c r="J101" i="10"/>
  <c r="C101" i="10"/>
  <c r="I98" i="10"/>
  <c r="F98" i="10"/>
  <c r="D19" i="10" s="1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M98" i="10" s="1"/>
  <c r="D18" i="10" s="1"/>
  <c r="E18" i="10" s="1"/>
  <c r="F91" i="10"/>
  <c r="J89" i="10"/>
  <c r="C89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C68" i="10"/>
  <c r="P65" i="10"/>
  <c r="I65" i="10"/>
  <c r="B65" i="10"/>
  <c r="J47" i="10" s="1"/>
  <c r="L47" i="10" s="1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N65" i="10" s="1"/>
  <c r="D10" i="10" s="1"/>
  <c r="E10" i="10" s="1"/>
  <c r="G52" i="10"/>
  <c r="G65" i="10" s="1"/>
  <c r="D9" i="10" s="1"/>
  <c r="Q50" i="10"/>
  <c r="J50" i="10"/>
  <c r="C50" i="10"/>
  <c r="K47" i="10"/>
  <c r="D45" i="10"/>
  <c r="F40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F25" i="10"/>
  <c r="Q24" i="10"/>
  <c r="G24" i="10"/>
  <c r="Q23" i="10"/>
  <c r="E23" i="10"/>
  <c r="G23" i="10" s="1"/>
  <c r="Q22" i="10"/>
  <c r="Q21" i="10"/>
  <c r="G21" i="10"/>
  <c r="Q20" i="10"/>
  <c r="G20" i="10"/>
  <c r="Q19" i="10"/>
  <c r="E19" i="10"/>
  <c r="Q18" i="10"/>
  <c r="Q14" i="10"/>
  <c r="Q13" i="10"/>
  <c r="Q12" i="10"/>
  <c r="F12" i="10"/>
  <c r="Q11" i="10"/>
  <c r="F11" i="10"/>
  <c r="F10" i="10"/>
  <c r="F9" i="10"/>
  <c r="E9" i="10"/>
  <c r="F4" i="10"/>
  <c r="E38" i="10" s="1"/>
  <c r="G38" i="10" s="1"/>
  <c r="E4" i="10"/>
  <c r="D4" i="10"/>
  <c r="E37" i="10" s="1"/>
  <c r="L168" i="9"/>
  <c r="F168" i="9"/>
  <c r="M168" i="9" s="1"/>
  <c r="E168" i="9"/>
  <c r="K167" i="9"/>
  <c r="R167" i="9" s="1"/>
  <c r="J167" i="9"/>
  <c r="Q167" i="9" s="1"/>
  <c r="I167" i="9"/>
  <c r="P167" i="9" s="1"/>
  <c r="D167" i="9"/>
  <c r="H167" i="9" s="1"/>
  <c r="O167" i="9" s="1"/>
  <c r="C167" i="9"/>
  <c r="P166" i="9"/>
  <c r="K166" i="9"/>
  <c r="R166" i="9" s="1"/>
  <c r="I166" i="9"/>
  <c r="D166" i="9"/>
  <c r="H166" i="9" s="1"/>
  <c r="O166" i="9" s="1"/>
  <c r="C166" i="9"/>
  <c r="J166" i="9" s="1"/>
  <c r="Q166" i="9" s="1"/>
  <c r="R165" i="9"/>
  <c r="K165" i="9"/>
  <c r="D165" i="9"/>
  <c r="I165" i="9" s="1"/>
  <c r="P165" i="9" s="1"/>
  <c r="C165" i="9"/>
  <c r="J165" i="9" s="1"/>
  <c r="Q165" i="9" s="1"/>
  <c r="R164" i="9"/>
  <c r="J164" i="9"/>
  <c r="Q164" i="9" s="1"/>
  <c r="D164" i="9"/>
  <c r="C164" i="9"/>
  <c r="K164" i="9" s="1"/>
  <c r="K163" i="9"/>
  <c r="R163" i="9" s="1"/>
  <c r="J163" i="9"/>
  <c r="Q163" i="9" s="1"/>
  <c r="I163" i="9"/>
  <c r="P163" i="9" s="1"/>
  <c r="D163" i="9"/>
  <c r="H163" i="9" s="1"/>
  <c r="O163" i="9" s="1"/>
  <c r="C163" i="9"/>
  <c r="K162" i="9"/>
  <c r="D162" i="9"/>
  <c r="H162" i="9" s="1"/>
  <c r="C162" i="9"/>
  <c r="I152" i="9"/>
  <c r="H152" i="9"/>
  <c r="G152" i="9"/>
  <c r="F152" i="9"/>
  <c r="E152" i="9"/>
  <c r="J152" i="9" s="1"/>
  <c r="D152" i="9"/>
  <c r="J151" i="9"/>
  <c r="I151" i="9"/>
  <c r="H151" i="9"/>
  <c r="G151" i="9"/>
  <c r="F151" i="9"/>
  <c r="E151" i="9"/>
  <c r="D151" i="9"/>
  <c r="I150" i="9"/>
  <c r="H150" i="9"/>
  <c r="G150" i="9"/>
  <c r="F150" i="9"/>
  <c r="E150" i="9"/>
  <c r="J150" i="9" s="1"/>
  <c r="D150" i="9"/>
  <c r="J149" i="9"/>
  <c r="I149" i="9"/>
  <c r="H149" i="9"/>
  <c r="G149" i="9"/>
  <c r="F149" i="9"/>
  <c r="E149" i="9"/>
  <c r="D149" i="9"/>
  <c r="I148" i="9"/>
  <c r="H148" i="9"/>
  <c r="G148" i="9"/>
  <c r="F148" i="9"/>
  <c r="E148" i="9"/>
  <c r="J148" i="9" s="1"/>
  <c r="D148" i="9"/>
  <c r="I147" i="9"/>
  <c r="H147" i="9"/>
  <c r="G147" i="9"/>
  <c r="F147" i="9"/>
  <c r="E147" i="9"/>
  <c r="J147" i="9" s="1"/>
  <c r="D147" i="9"/>
  <c r="I146" i="9"/>
  <c r="H146" i="9"/>
  <c r="G146" i="9"/>
  <c r="F146" i="9"/>
  <c r="E146" i="9"/>
  <c r="J146" i="9" s="1"/>
  <c r="D146" i="9"/>
  <c r="J145" i="9"/>
  <c r="I145" i="9"/>
  <c r="H145" i="9"/>
  <c r="G145" i="9"/>
  <c r="F145" i="9"/>
  <c r="E145" i="9"/>
  <c r="D145" i="9"/>
  <c r="I144" i="9"/>
  <c r="H144" i="9"/>
  <c r="G144" i="9"/>
  <c r="F144" i="9"/>
  <c r="E144" i="9"/>
  <c r="J144" i="9" s="1"/>
  <c r="D144" i="9"/>
  <c r="J143" i="9"/>
  <c r="I143" i="9"/>
  <c r="H143" i="9"/>
  <c r="G143" i="9"/>
  <c r="F143" i="9"/>
  <c r="E143" i="9"/>
  <c r="D143" i="9"/>
  <c r="I142" i="9"/>
  <c r="H142" i="9"/>
  <c r="G142" i="9"/>
  <c r="F142" i="9"/>
  <c r="E142" i="9"/>
  <c r="J142" i="9" s="1"/>
  <c r="D142" i="9"/>
  <c r="J141" i="9"/>
  <c r="I141" i="9"/>
  <c r="H141" i="9"/>
  <c r="G141" i="9"/>
  <c r="F141" i="9"/>
  <c r="E141" i="9"/>
  <c r="D141" i="9"/>
  <c r="I140" i="9"/>
  <c r="H140" i="9"/>
  <c r="G140" i="9"/>
  <c r="F140" i="9"/>
  <c r="E140" i="9"/>
  <c r="J140" i="9" s="1"/>
  <c r="D140" i="9"/>
  <c r="I139" i="9"/>
  <c r="H139" i="9"/>
  <c r="G139" i="9"/>
  <c r="F139" i="9"/>
  <c r="E139" i="9"/>
  <c r="J139" i="9" s="1"/>
  <c r="D139" i="9"/>
  <c r="I138" i="9"/>
  <c r="H138" i="9"/>
  <c r="G138" i="9"/>
  <c r="F138" i="9"/>
  <c r="E138" i="9"/>
  <c r="J138" i="9" s="1"/>
  <c r="D138" i="9"/>
  <c r="J137" i="9"/>
  <c r="I137" i="9"/>
  <c r="H137" i="9"/>
  <c r="G137" i="9"/>
  <c r="F137" i="9"/>
  <c r="E137" i="9"/>
  <c r="D137" i="9"/>
  <c r="I136" i="9"/>
  <c r="H136" i="9"/>
  <c r="G136" i="9"/>
  <c r="F136" i="9"/>
  <c r="E136" i="9"/>
  <c r="J136" i="9" s="1"/>
  <c r="D136" i="9"/>
  <c r="J135" i="9"/>
  <c r="I135" i="9"/>
  <c r="H135" i="9"/>
  <c r="G135" i="9"/>
  <c r="F135" i="9"/>
  <c r="E135" i="9"/>
  <c r="D135" i="9"/>
  <c r="I134" i="9"/>
  <c r="H134" i="9"/>
  <c r="G134" i="9"/>
  <c r="F134" i="9"/>
  <c r="E134" i="9"/>
  <c r="J134" i="9" s="1"/>
  <c r="D134" i="9"/>
  <c r="J133" i="9"/>
  <c r="I133" i="9"/>
  <c r="H133" i="9"/>
  <c r="G133" i="9"/>
  <c r="F133" i="9"/>
  <c r="E133" i="9"/>
  <c r="D133" i="9"/>
  <c r="I132" i="9"/>
  <c r="H132" i="9"/>
  <c r="G132" i="9"/>
  <c r="F132" i="9"/>
  <c r="E132" i="9"/>
  <c r="I128" i="9" s="1"/>
  <c r="D132" i="9"/>
  <c r="I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G126" i="9" s="1"/>
  <c r="F119" i="9"/>
  <c r="J117" i="9"/>
  <c r="C117" i="9"/>
  <c r="P114" i="9"/>
  <c r="I114" i="9"/>
  <c r="K47" i="9" s="1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M114" i="9" s="1"/>
  <c r="D14" i="9" s="1"/>
  <c r="E14" i="9" s="1"/>
  <c r="G106" i="9"/>
  <c r="F106" i="9"/>
  <c r="U105" i="9"/>
  <c r="T105" i="9"/>
  <c r="N105" i="9"/>
  <c r="M105" i="9"/>
  <c r="G105" i="9"/>
  <c r="F105" i="9"/>
  <c r="U104" i="9"/>
  <c r="T104" i="9"/>
  <c r="N104" i="9"/>
  <c r="M104" i="9"/>
  <c r="G104" i="9"/>
  <c r="F104" i="9"/>
  <c r="U103" i="9"/>
  <c r="U114" i="9" s="1"/>
  <c r="E23" i="9" s="1"/>
  <c r="G23" i="9" s="1"/>
  <c r="T103" i="9"/>
  <c r="T114" i="9" s="1"/>
  <c r="D15" i="9" s="1"/>
  <c r="E15" i="9" s="1"/>
  <c r="N103" i="9"/>
  <c r="M103" i="9"/>
  <c r="G103" i="9"/>
  <c r="F103" i="9"/>
  <c r="F114" i="9" s="1"/>
  <c r="D13" i="9" s="1"/>
  <c r="E13" i="9" s="1"/>
  <c r="Q101" i="9"/>
  <c r="J101" i="9"/>
  <c r="C101" i="9"/>
  <c r="I98" i="9"/>
  <c r="B98" i="9"/>
  <c r="M97" i="9"/>
  <c r="F97" i="9"/>
  <c r="M96" i="9"/>
  <c r="F96" i="9"/>
  <c r="M95" i="9"/>
  <c r="F95" i="9"/>
  <c r="M94" i="9"/>
  <c r="F94" i="9"/>
  <c r="M93" i="9"/>
  <c r="F93" i="9"/>
  <c r="M92" i="9"/>
  <c r="F92" i="9"/>
  <c r="F98" i="9" s="1"/>
  <c r="D19" i="9" s="1"/>
  <c r="E19" i="9" s="1"/>
  <c r="M91" i="9"/>
  <c r="M98" i="9" s="1"/>
  <c r="D18" i="9" s="1"/>
  <c r="E18" i="9" s="1"/>
  <c r="F91" i="9"/>
  <c r="J89" i="9"/>
  <c r="C89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85" i="9" s="1"/>
  <c r="D12" i="9" s="1"/>
  <c r="E12" i="9" s="1"/>
  <c r="R14" i="9" s="1"/>
  <c r="C68" i="9"/>
  <c r="P65" i="9"/>
  <c r="I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G54" i="9"/>
  <c r="U53" i="9"/>
  <c r="N53" i="9"/>
  <c r="G53" i="9"/>
  <c r="U52" i="9"/>
  <c r="N52" i="9"/>
  <c r="G52" i="9"/>
  <c r="G65" i="9" s="1"/>
  <c r="D9" i="9" s="1"/>
  <c r="Q50" i="9"/>
  <c r="J50" i="9"/>
  <c r="C50" i="9"/>
  <c r="J47" i="9"/>
  <c r="D45" i="9"/>
  <c r="F40" i="9"/>
  <c r="E39" i="9"/>
  <c r="G39" i="9" s="1"/>
  <c r="E37" i="9"/>
  <c r="G37" i="9" s="1"/>
  <c r="G36" i="9"/>
  <c r="G35" i="9"/>
  <c r="G34" i="9"/>
  <c r="G33" i="9"/>
  <c r="G32" i="9"/>
  <c r="G31" i="9"/>
  <c r="G30" i="9"/>
  <c r="G29" i="9"/>
  <c r="G28" i="9"/>
  <c r="G27" i="9"/>
  <c r="G26" i="9"/>
  <c r="F25" i="9"/>
  <c r="G25" i="9" s="1"/>
  <c r="Q24" i="9"/>
  <c r="G24" i="9"/>
  <c r="Q23" i="9"/>
  <c r="Q22" i="9"/>
  <c r="Q21" i="9"/>
  <c r="G21" i="9"/>
  <c r="Q20" i="9"/>
  <c r="G20" i="9"/>
  <c r="Q19" i="9"/>
  <c r="Q18" i="9"/>
  <c r="Q14" i="9"/>
  <c r="Q13" i="9"/>
  <c r="Q12" i="9"/>
  <c r="G12" i="9"/>
  <c r="F12" i="9"/>
  <c r="Q11" i="9"/>
  <c r="F11" i="9"/>
  <c r="F10" i="9"/>
  <c r="F9" i="9"/>
  <c r="F4" i="9"/>
  <c r="E38" i="9" s="1"/>
  <c r="G38" i="9" s="1"/>
  <c r="D4" i="9"/>
  <c r="O168" i="8"/>
  <c r="L168" i="8"/>
  <c r="H168" i="8"/>
  <c r="F168" i="8"/>
  <c r="M168" i="8" s="1"/>
  <c r="E168" i="8"/>
  <c r="R167" i="8"/>
  <c r="D167" i="8"/>
  <c r="C167" i="8"/>
  <c r="K167" i="8" s="1"/>
  <c r="O166" i="8"/>
  <c r="K166" i="8"/>
  <c r="R166" i="8" s="1"/>
  <c r="J166" i="8"/>
  <c r="Q166" i="8" s="1"/>
  <c r="I166" i="8"/>
  <c r="P166" i="8" s="1"/>
  <c r="H166" i="8"/>
  <c r="D166" i="8"/>
  <c r="C166" i="8"/>
  <c r="Q165" i="8"/>
  <c r="P165" i="8"/>
  <c r="K165" i="8"/>
  <c r="R165" i="8" s="1"/>
  <c r="J165" i="8"/>
  <c r="I165" i="8"/>
  <c r="D165" i="8"/>
  <c r="H165" i="8" s="1"/>
  <c r="O165" i="8" s="1"/>
  <c r="C165" i="8"/>
  <c r="P164" i="8"/>
  <c r="O164" i="8"/>
  <c r="K164" i="8"/>
  <c r="R164" i="8" s="1"/>
  <c r="H164" i="8"/>
  <c r="D164" i="8"/>
  <c r="I164" i="8" s="1"/>
  <c r="C164" i="8"/>
  <c r="J164" i="8" s="1"/>
  <c r="Q164" i="8" s="1"/>
  <c r="J163" i="8"/>
  <c r="Q163" i="8" s="1"/>
  <c r="I163" i="8"/>
  <c r="P163" i="8" s="1"/>
  <c r="D163" i="8"/>
  <c r="H163" i="8" s="1"/>
  <c r="O163" i="8" s="1"/>
  <c r="C163" i="8"/>
  <c r="K163" i="8" s="1"/>
  <c r="R163" i="8" s="1"/>
  <c r="R162" i="8"/>
  <c r="K162" i="8"/>
  <c r="K168" i="8" s="1"/>
  <c r="I162" i="8"/>
  <c r="H162" i="8"/>
  <c r="O162" i="8" s="1"/>
  <c r="D162" i="8"/>
  <c r="C162" i="8"/>
  <c r="J162" i="8" s="1"/>
  <c r="Q162" i="8" s="1"/>
  <c r="I152" i="8"/>
  <c r="H152" i="8"/>
  <c r="G152" i="8"/>
  <c r="F152" i="8"/>
  <c r="E152" i="8"/>
  <c r="J152" i="8" s="1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I148" i="8"/>
  <c r="H148" i="8"/>
  <c r="G148" i="8"/>
  <c r="F148" i="8"/>
  <c r="E148" i="8"/>
  <c r="J148" i="8" s="1"/>
  <c r="D148" i="8"/>
  <c r="J147" i="8"/>
  <c r="I147" i="8"/>
  <c r="H147" i="8"/>
  <c r="G147" i="8"/>
  <c r="F147" i="8"/>
  <c r="E147" i="8"/>
  <c r="D147" i="8"/>
  <c r="I146" i="8"/>
  <c r="H146" i="8"/>
  <c r="G146" i="8"/>
  <c r="F146" i="8"/>
  <c r="E146" i="8"/>
  <c r="J146" i="8" s="1"/>
  <c r="D146" i="8"/>
  <c r="I145" i="8"/>
  <c r="H145" i="8"/>
  <c r="G145" i="8"/>
  <c r="F145" i="8"/>
  <c r="E145" i="8"/>
  <c r="J145" i="8" s="1"/>
  <c r="D145" i="8"/>
  <c r="I144" i="8"/>
  <c r="H144" i="8"/>
  <c r="G144" i="8"/>
  <c r="F144" i="8"/>
  <c r="E144" i="8"/>
  <c r="J144" i="8" s="1"/>
  <c r="D144" i="8"/>
  <c r="J143" i="8"/>
  <c r="I143" i="8"/>
  <c r="H143" i="8"/>
  <c r="G143" i="8"/>
  <c r="F143" i="8"/>
  <c r="E143" i="8"/>
  <c r="D143" i="8"/>
  <c r="I142" i="8"/>
  <c r="H142" i="8"/>
  <c r="G142" i="8"/>
  <c r="F142" i="8"/>
  <c r="E142" i="8"/>
  <c r="J142" i="8" s="1"/>
  <c r="D142" i="8"/>
  <c r="J141" i="8"/>
  <c r="I141" i="8"/>
  <c r="H141" i="8"/>
  <c r="G141" i="8"/>
  <c r="F141" i="8"/>
  <c r="E141" i="8"/>
  <c r="D141" i="8"/>
  <c r="I140" i="8"/>
  <c r="H140" i="8"/>
  <c r="G140" i="8"/>
  <c r="F140" i="8"/>
  <c r="E140" i="8"/>
  <c r="J140" i="8" s="1"/>
  <c r="D140" i="8"/>
  <c r="J139" i="8"/>
  <c r="I139" i="8"/>
  <c r="H139" i="8"/>
  <c r="G139" i="8"/>
  <c r="F139" i="8"/>
  <c r="E139" i="8"/>
  <c r="D139" i="8"/>
  <c r="I138" i="8"/>
  <c r="H138" i="8"/>
  <c r="G138" i="8"/>
  <c r="F138" i="8"/>
  <c r="E138" i="8"/>
  <c r="J138" i="8" s="1"/>
  <c r="D138" i="8"/>
  <c r="J137" i="8"/>
  <c r="I137" i="8"/>
  <c r="H137" i="8"/>
  <c r="G137" i="8"/>
  <c r="F137" i="8"/>
  <c r="E137" i="8"/>
  <c r="D137" i="8"/>
  <c r="I136" i="8"/>
  <c r="H136" i="8"/>
  <c r="G136" i="8"/>
  <c r="F136" i="8"/>
  <c r="E136" i="8"/>
  <c r="J136" i="8" s="1"/>
  <c r="D136" i="8"/>
  <c r="J135" i="8"/>
  <c r="I135" i="8"/>
  <c r="H135" i="8"/>
  <c r="G135" i="8"/>
  <c r="F135" i="8"/>
  <c r="E135" i="8"/>
  <c r="D135" i="8"/>
  <c r="I134" i="8"/>
  <c r="H134" i="8"/>
  <c r="G134" i="8"/>
  <c r="F134" i="8"/>
  <c r="E134" i="8"/>
  <c r="J134" i="8" s="1"/>
  <c r="D134" i="8"/>
  <c r="I133" i="8"/>
  <c r="H133" i="8"/>
  <c r="G133" i="8"/>
  <c r="F133" i="8"/>
  <c r="E133" i="8"/>
  <c r="J133" i="8" s="1"/>
  <c r="D133" i="8"/>
  <c r="I132" i="8"/>
  <c r="H132" i="8"/>
  <c r="G132" i="8"/>
  <c r="F132" i="8"/>
  <c r="E132" i="8"/>
  <c r="J132" i="8" s="1"/>
  <c r="D132" i="8"/>
  <c r="I128" i="8"/>
  <c r="I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F126" i="8" s="1"/>
  <c r="D16" i="8" s="1"/>
  <c r="E16" i="8" s="1"/>
  <c r="M120" i="8"/>
  <c r="G120" i="8"/>
  <c r="G126" i="8" s="1"/>
  <c r="F120" i="8"/>
  <c r="M119" i="8"/>
  <c r="M126" i="8" s="1"/>
  <c r="D17" i="8" s="1"/>
  <c r="E17" i="8" s="1"/>
  <c r="G119" i="8"/>
  <c r="F119" i="8"/>
  <c r="J117" i="8"/>
  <c r="C117" i="8"/>
  <c r="P114" i="8"/>
  <c r="I114" i="8"/>
  <c r="K47" i="8" s="1"/>
  <c r="G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M105" i="8"/>
  <c r="G105" i="8"/>
  <c r="F105" i="8"/>
  <c r="F114" i="8" s="1"/>
  <c r="D13" i="8" s="1"/>
  <c r="E13" i="8" s="1"/>
  <c r="U104" i="8"/>
  <c r="T104" i="8"/>
  <c r="N104" i="8"/>
  <c r="N114" i="8" s="1"/>
  <c r="E22" i="8" s="1"/>
  <c r="G22" i="8" s="1"/>
  <c r="M104" i="8"/>
  <c r="G104" i="8"/>
  <c r="F104" i="8"/>
  <c r="U103" i="8"/>
  <c r="U114" i="8" s="1"/>
  <c r="E23" i="8" s="1"/>
  <c r="G23" i="8" s="1"/>
  <c r="T103" i="8"/>
  <c r="T114" i="8" s="1"/>
  <c r="D15" i="8" s="1"/>
  <c r="E15" i="8" s="1"/>
  <c r="H15" i="8" s="1"/>
  <c r="R20" i="8" s="1"/>
  <c r="N103" i="8"/>
  <c r="M103" i="8"/>
  <c r="G103" i="8"/>
  <c r="F103" i="8"/>
  <c r="Q101" i="8"/>
  <c r="J101" i="8"/>
  <c r="C101" i="8"/>
  <c r="M98" i="8"/>
  <c r="D18" i="8" s="1"/>
  <c r="E18" i="8" s="1"/>
  <c r="I98" i="8"/>
  <c r="B98" i="8"/>
  <c r="M97" i="8"/>
  <c r="F97" i="8"/>
  <c r="M96" i="8"/>
  <c r="F96" i="8"/>
  <c r="M95" i="8"/>
  <c r="F95" i="8"/>
  <c r="M94" i="8"/>
  <c r="F94" i="8"/>
  <c r="M93" i="8"/>
  <c r="F93" i="8"/>
  <c r="M92" i="8"/>
  <c r="F92" i="8"/>
  <c r="M91" i="8"/>
  <c r="F91" i="8"/>
  <c r="F98" i="8" s="1"/>
  <c r="D19" i="8" s="1"/>
  <c r="E19" i="8" s="1"/>
  <c r="J89" i="8"/>
  <c r="C89" i="8"/>
  <c r="B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P65" i="8"/>
  <c r="I65" i="8"/>
  <c r="B65" i="8"/>
  <c r="J47" i="8" s="1"/>
  <c r="L47" i="8" s="1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N53" i="8"/>
  <c r="G53" i="8"/>
  <c r="U52" i="8"/>
  <c r="N52" i="8"/>
  <c r="G52" i="8"/>
  <c r="Q50" i="8"/>
  <c r="J50" i="8"/>
  <c r="C50" i="8"/>
  <c r="D45" i="8"/>
  <c r="F40" i="8"/>
  <c r="E38" i="8"/>
  <c r="G38" i="8" s="1"/>
  <c r="E37" i="8"/>
  <c r="G36" i="8"/>
  <c r="G35" i="8"/>
  <c r="G34" i="8"/>
  <c r="G33" i="8"/>
  <c r="G32" i="8"/>
  <c r="G31" i="8"/>
  <c r="G30" i="8"/>
  <c r="G29" i="8"/>
  <c r="G28" i="8"/>
  <c r="G27" i="8"/>
  <c r="G26" i="8"/>
  <c r="F25" i="8"/>
  <c r="G25" i="8" s="1"/>
  <c r="Q24" i="8"/>
  <c r="G24" i="8"/>
  <c r="Q23" i="8"/>
  <c r="Q22" i="8"/>
  <c r="Q21" i="8"/>
  <c r="G21" i="8"/>
  <c r="Q20" i="8"/>
  <c r="G20" i="8"/>
  <c r="Q19" i="8"/>
  <c r="Q18" i="8"/>
  <c r="H17" i="8"/>
  <c r="R22" i="8" s="1"/>
  <c r="Q14" i="8"/>
  <c r="Q13" i="8"/>
  <c r="Q12" i="8"/>
  <c r="F12" i="8"/>
  <c r="Q11" i="8"/>
  <c r="F11" i="8"/>
  <c r="F10" i="8"/>
  <c r="F9" i="8"/>
  <c r="F4" i="8"/>
  <c r="E4" i="8"/>
  <c r="D4" i="8"/>
  <c r="D177" i="7"/>
  <c r="O168" i="7"/>
  <c r="H168" i="7"/>
  <c r="O167" i="7"/>
  <c r="K167" i="7"/>
  <c r="R167" i="7" s="1"/>
  <c r="J167" i="7"/>
  <c r="Q167" i="7" s="1"/>
  <c r="H167" i="7"/>
  <c r="D167" i="7"/>
  <c r="I167" i="7" s="1"/>
  <c r="P167" i="7" s="1"/>
  <c r="C167" i="7"/>
  <c r="Q166" i="7"/>
  <c r="O166" i="7"/>
  <c r="J166" i="7"/>
  <c r="D166" i="7"/>
  <c r="H166" i="7" s="1"/>
  <c r="C166" i="7"/>
  <c r="K166" i="7" s="1"/>
  <c r="R166" i="7" s="1"/>
  <c r="Q165" i="7"/>
  <c r="D165" i="7"/>
  <c r="I165" i="7" s="1"/>
  <c r="P165" i="7" s="1"/>
  <c r="C165" i="7"/>
  <c r="J165" i="7" s="1"/>
  <c r="D164" i="7"/>
  <c r="C164" i="7"/>
  <c r="R163" i="7"/>
  <c r="K163" i="7"/>
  <c r="J163" i="7"/>
  <c r="Q163" i="7" s="1"/>
  <c r="D163" i="7"/>
  <c r="C163" i="7"/>
  <c r="J162" i="7"/>
  <c r="Q162" i="7" s="1"/>
  <c r="I162" i="7"/>
  <c r="D162" i="7"/>
  <c r="C162" i="7"/>
  <c r="K162" i="7" s="1"/>
  <c r="I152" i="7"/>
  <c r="H152" i="7"/>
  <c r="G152" i="7"/>
  <c r="F152" i="7"/>
  <c r="E152" i="7"/>
  <c r="J152" i="7" s="1"/>
  <c r="D152" i="7"/>
  <c r="J151" i="7"/>
  <c r="I151" i="7"/>
  <c r="H151" i="7"/>
  <c r="G151" i="7"/>
  <c r="F151" i="7"/>
  <c r="E151" i="7"/>
  <c r="D151" i="7"/>
  <c r="I150" i="7"/>
  <c r="H150" i="7"/>
  <c r="G150" i="7"/>
  <c r="F150" i="7"/>
  <c r="E150" i="7"/>
  <c r="J150" i="7" s="1"/>
  <c r="D150" i="7"/>
  <c r="I149" i="7"/>
  <c r="H149" i="7"/>
  <c r="G149" i="7"/>
  <c r="F149" i="7"/>
  <c r="E149" i="7"/>
  <c r="J149" i="7" s="1"/>
  <c r="D149" i="7"/>
  <c r="I148" i="7"/>
  <c r="H148" i="7"/>
  <c r="G148" i="7"/>
  <c r="F148" i="7"/>
  <c r="E148" i="7"/>
  <c r="J148" i="7" s="1"/>
  <c r="D148" i="7"/>
  <c r="I147" i="7"/>
  <c r="H147" i="7"/>
  <c r="G147" i="7"/>
  <c r="F147" i="7"/>
  <c r="E147" i="7"/>
  <c r="J147" i="7" s="1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I142" i="7"/>
  <c r="H142" i="7"/>
  <c r="G142" i="7"/>
  <c r="F142" i="7"/>
  <c r="E142" i="7"/>
  <c r="J142" i="7" s="1"/>
  <c r="D142" i="7"/>
  <c r="I141" i="7"/>
  <c r="H141" i="7"/>
  <c r="G141" i="7"/>
  <c r="F141" i="7"/>
  <c r="E141" i="7"/>
  <c r="J141" i="7" s="1"/>
  <c r="D141" i="7"/>
  <c r="I140" i="7"/>
  <c r="H140" i="7"/>
  <c r="G140" i="7"/>
  <c r="F140" i="7"/>
  <c r="E140" i="7"/>
  <c r="J140" i="7" s="1"/>
  <c r="D140" i="7"/>
  <c r="I139" i="7"/>
  <c r="H139" i="7"/>
  <c r="G139" i="7"/>
  <c r="F139" i="7"/>
  <c r="E139" i="7"/>
  <c r="J139" i="7" s="1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I134" i="7"/>
  <c r="H134" i="7"/>
  <c r="G134" i="7"/>
  <c r="F134" i="7"/>
  <c r="E134" i="7"/>
  <c r="J134" i="7" s="1"/>
  <c r="D134" i="7"/>
  <c r="I133" i="7"/>
  <c r="H133" i="7"/>
  <c r="G133" i="7"/>
  <c r="F133" i="7"/>
  <c r="E133" i="7"/>
  <c r="J133" i="7" s="1"/>
  <c r="D133" i="7"/>
  <c r="I132" i="7"/>
  <c r="H132" i="7"/>
  <c r="G132" i="7"/>
  <c r="F132" i="7"/>
  <c r="E132" i="7"/>
  <c r="J132" i="7" s="1"/>
  <c r="D132" i="7"/>
  <c r="I126" i="7"/>
  <c r="B126" i="7"/>
  <c r="M125" i="7"/>
  <c r="G125" i="7"/>
  <c r="F125" i="7"/>
  <c r="M124" i="7"/>
  <c r="G124" i="7"/>
  <c r="F124" i="7"/>
  <c r="M123" i="7"/>
  <c r="G123" i="7"/>
  <c r="F123" i="7"/>
  <c r="M122" i="7"/>
  <c r="G122" i="7"/>
  <c r="F122" i="7"/>
  <c r="M121" i="7"/>
  <c r="G121" i="7"/>
  <c r="F121" i="7"/>
  <c r="M120" i="7"/>
  <c r="M126" i="7" s="1"/>
  <c r="D17" i="7" s="1"/>
  <c r="E17" i="7" s="1"/>
  <c r="H17" i="7" s="1"/>
  <c r="R22" i="7" s="1"/>
  <c r="G120" i="7"/>
  <c r="F120" i="7"/>
  <c r="F126" i="7" s="1"/>
  <c r="D16" i="7" s="1"/>
  <c r="E16" i="7" s="1"/>
  <c r="M119" i="7"/>
  <c r="G119" i="7"/>
  <c r="F119" i="7"/>
  <c r="J117" i="7"/>
  <c r="C117" i="7"/>
  <c r="P114" i="7"/>
  <c r="I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U114" i="7" s="1"/>
  <c r="E23" i="7" s="1"/>
  <c r="G23" i="7" s="1"/>
  <c r="T105" i="7"/>
  <c r="N105" i="7"/>
  <c r="M105" i="7"/>
  <c r="G105" i="7"/>
  <c r="F105" i="7"/>
  <c r="U104" i="7"/>
  <c r="T104" i="7"/>
  <c r="N104" i="7"/>
  <c r="M104" i="7"/>
  <c r="G104" i="7"/>
  <c r="F104" i="7"/>
  <c r="U103" i="7"/>
  <c r="T103" i="7"/>
  <c r="T114" i="7" s="1"/>
  <c r="D15" i="7" s="1"/>
  <c r="E15" i="7" s="1"/>
  <c r="N103" i="7"/>
  <c r="M103" i="7"/>
  <c r="M114" i="7" s="1"/>
  <c r="D14" i="7" s="1"/>
  <c r="E14" i="7" s="1"/>
  <c r="G103" i="7"/>
  <c r="F103" i="7"/>
  <c r="Q101" i="7"/>
  <c r="J101" i="7"/>
  <c r="C101" i="7"/>
  <c r="I98" i="7"/>
  <c r="B98" i="7"/>
  <c r="M97" i="7"/>
  <c r="F97" i="7"/>
  <c r="M96" i="7"/>
  <c r="F96" i="7"/>
  <c r="M95" i="7"/>
  <c r="F95" i="7"/>
  <c r="M94" i="7"/>
  <c r="F94" i="7"/>
  <c r="M93" i="7"/>
  <c r="F93" i="7"/>
  <c r="F98" i="7" s="1"/>
  <c r="M92" i="7"/>
  <c r="F92" i="7"/>
  <c r="M91" i="7"/>
  <c r="M98" i="7" s="1"/>
  <c r="D18" i="7" s="1"/>
  <c r="E18" i="7" s="1"/>
  <c r="F91" i="7"/>
  <c r="J89" i="7"/>
  <c r="C89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C68" i="7"/>
  <c r="P65" i="7"/>
  <c r="I65" i="7"/>
  <c r="B65" i="7"/>
  <c r="J47" i="7" s="1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N56" i="7"/>
  <c r="G56" i="7"/>
  <c r="U55" i="7"/>
  <c r="N55" i="7"/>
  <c r="G55" i="7"/>
  <c r="U54" i="7"/>
  <c r="N54" i="7"/>
  <c r="N65" i="7" s="1"/>
  <c r="D10" i="7" s="1"/>
  <c r="E10" i="7" s="1"/>
  <c r="G54" i="7"/>
  <c r="U53" i="7"/>
  <c r="N53" i="7"/>
  <c r="G53" i="7"/>
  <c r="U52" i="7"/>
  <c r="N52" i="7"/>
  <c r="G52" i="7"/>
  <c r="Q50" i="7"/>
  <c r="J50" i="7"/>
  <c r="C50" i="7"/>
  <c r="D45" i="7"/>
  <c r="F40" i="7"/>
  <c r="E37" i="7"/>
  <c r="G36" i="7"/>
  <c r="G35" i="7"/>
  <c r="G34" i="7"/>
  <c r="G33" i="7"/>
  <c r="G32" i="7"/>
  <c r="G31" i="7"/>
  <c r="G30" i="7"/>
  <c r="G29" i="7"/>
  <c r="G28" i="7"/>
  <c r="G27" i="7"/>
  <c r="G26" i="7"/>
  <c r="F25" i="7"/>
  <c r="G25" i="7" s="1"/>
  <c r="Q24" i="7"/>
  <c r="G24" i="7"/>
  <c r="Q23" i="7"/>
  <c r="Q22" i="7"/>
  <c r="Q21" i="7"/>
  <c r="G21" i="7"/>
  <c r="Q20" i="7"/>
  <c r="G20" i="7"/>
  <c r="Q19" i="7"/>
  <c r="D19" i="7"/>
  <c r="E19" i="7" s="1"/>
  <c r="Q18" i="7"/>
  <c r="H16" i="7"/>
  <c r="R21" i="7" s="1"/>
  <c r="Q14" i="7"/>
  <c r="Q13" i="7"/>
  <c r="Q12" i="7"/>
  <c r="F12" i="7"/>
  <c r="Q11" i="7"/>
  <c r="F11" i="7"/>
  <c r="F10" i="7"/>
  <c r="F9" i="7"/>
  <c r="F4" i="7"/>
  <c r="E4" i="7"/>
  <c r="E38" i="7" s="1"/>
  <c r="G38" i="7" s="1"/>
  <c r="D4" i="7"/>
  <c r="G168" i="6"/>
  <c r="N168" i="6" s="1"/>
  <c r="D167" i="6"/>
  <c r="C167" i="6"/>
  <c r="D166" i="6"/>
  <c r="I166" i="6" s="1"/>
  <c r="P166" i="6" s="1"/>
  <c r="C166" i="6"/>
  <c r="D165" i="6"/>
  <c r="C165" i="6"/>
  <c r="D164" i="6"/>
  <c r="C164" i="6"/>
  <c r="D163" i="6"/>
  <c r="C163" i="6"/>
  <c r="R162" i="6"/>
  <c r="Q162" i="6"/>
  <c r="J162" i="6"/>
  <c r="D162" i="6"/>
  <c r="C162" i="6"/>
  <c r="K162" i="6" s="1"/>
  <c r="J152" i="6"/>
  <c r="I152" i="6"/>
  <c r="H152" i="6"/>
  <c r="G152" i="6"/>
  <c r="F152" i="6"/>
  <c r="E152" i="6"/>
  <c r="D152" i="6"/>
  <c r="I151" i="6"/>
  <c r="H151" i="6"/>
  <c r="G151" i="6"/>
  <c r="F151" i="6"/>
  <c r="E151" i="6"/>
  <c r="J151" i="6" s="1"/>
  <c r="D151" i="6"/>
  <c r="J150" i="6"/>
  <c r="I150" i="6"/>
  <c r="H150" i="6"/>
  <c r="G150" i="6"/>
  <c r="F150" i="6"/>
  <c r="E150" i="6"/>
  <c r="D150" i="6"/>
  <c r="I149" i="6"/>
  <c r="H149" i="6"/>
  <c r="G149" i="6"/>
  <c r="F149" i="6"/>
  <c r="E149" i="6"/>
  <c r="J149" i="6" s="1"/>
  <c r="D149" i="6"/>
  <c r="J148" i="6"/>
  <c r="I148" i="6"/>
  <c r="H148" i="6"/>
  <c r="G148" i="6"/>
  <c r="F148" i="6"/>
  <c r="E148" i="6"/>
  <c r="D148" i="6"/>
  <c r="I147" i="6"/>
  <c r="H147" i="6"/>
  <c r="G147" i="6"/>
  <c r="F147" i="6"/>
  <c r="E147" i="6"/>
  <c r="J147" i="6" s="1"/>
  <c r="D147" i="6"/>
  <c r="J146" i="6"/>
  <c r="I146" i="6"/>
  <c r="H146" i="6"/>
  <c r="G146" i="6"/>
  <c r="F146" i="6"/>
  <c r="E146" i="6"/>
  <c r="D146" i="6"/>
  <c r="I145" i="6"/>
  <c r="H145" i="6"/>
  <c r="G145" i="6"/>
  <c r="F145" i="6"/>
  <c r="E145" i="6"/>
  <c r="J145" i="6" s="1"/>
  <c r="D145" i="6"/>
  <c r="J144" i="6"/>
  <c r="I144" i="6"/>
  <c r="H144" i="6"/>
  <c r="G144" i="6"/>
  <c r="F144" i="6"/>
  <c r="E144" i="6"/>
  <c r="D144" i="6"/>
  <c r="I143" i="6"/>
  <c r="H143" i="6"/>
  <c r="G143" i="6"/>
  <c r="F143" i="6"/>
  <c r="E143" i="6"/>
  <c r="J143" i="6" s="1"/>
  <c r="D143" i="6"/>
  <c r="I142" i="6"/>
  <c r="H142" i="6"/>
  <c r="G142" i="6"/>
  <c r="F142" i="6"/>
  <c r="E142" i="6"/>
  <c r="J142" i="6" s="1"/>
  <c r="D142" i="6"/>
  <c r="I141" i="6"/>
  <c r="H141" i="6"/>
  <c r="G141" i="6"/>
  <c r="F141" i="6"/>
  <c r="E141" i="6"/>
  <c r="J141" i="6" s="1"/>
  <c r="D141" i="6"/>
  <c r="J140" i="6"/>
  <c r="I140" i="6"/>
  <c r="H140" i="6"/>
  <c r="G140" i="6"/>
  <c r="F140" i="6"/>
  <c r="E140" i="6"/>
  <c r="D140" i="6"/>
  <c r="I139" i="6"/>
  <c r="H139" i="6"/>
  <c r="G139" i="6"/>
  <c r="F139" i="6"/>
  <c r="E139" i="6"/>
  <c r="J139" i="6" s="1"/>
  <c r="D139" i="6"/>
  <c r="J138" i="6"/>
  <c r="I138" i="6"/>
  <c r="H138" i="6"/>
  <c r="G138" i="6"/>
  <c r="F138" i="6"/>
  <c r="E138" i="6"/>
  <c r="D138" i="6"/>
  <c r="J137" i="6"/>
  <c r="I137" i="6"/>
  <c r="H137" i="6"/>
  <c r="G137" i="6"/>
  <c r="F137" i="6"/>
  <c r="E137" i="6"/>
  <c r="D137" i="6"/>
  <c r="J136" i="6"/>
  <c r="I136" i="6"/>
  <c r="H136" i="6"/>
  <c r="G136" i="6"/>
  <c r="F136" i="6"/>
  <c r="E136" i="6"/>
  <c r="D136" i="6"/>
  <c r="I135" i="6"/>
  <c r="H135" i="6"/>
  <c r="G135" i="6"/>
  <c r="F135" i="6"/>
  <c r="E135" i="6"/>
  <c r="J135" i="6" s="1"/>
  <c r="D135" i="6"/>
  <c r="I134" i="6"/>
  <c r="H134" i="6"/>
  <c r="G134" i="6"/>
  <c r="F134" i="6"/>
  <c r="E134" i="6"/>
  <c r="J134" i="6" s="1"/>
  <c r="D134" i="6"/>
  <c r="I133" i="6"/>
  <c r="H133" i="6"/>
  <c r="G133" i="6"/>
  <c r="F133" i="6"/>
  <c r="E133" i="6"/>
  <c r="J133" i="6" s="1"/>
  <c r="D133" i="6"/>
  <c r="J132" i="6"/>
  <c r="I132" i="6"/>
  <c r="H132" i="6"/>
  <c r="G132" i="6"/>
  <c r="F132" i="6"/>
  <c r="E132" i="6"/>
  <c r="D132" i="6"/>
  <c r="J128" i="6"/>
  <c r="I126" i="6"/>
  <c r="B126" i="6"/>
  <c r="M125" i="6"/>
  <c r="G125" i="6"/>
  <c r="F125" i="6"/>
  <c r="M124" i="6"/>
  <c r="M126" i="6" s="1"/>
  <c r="D17" i="6" s="1"/>
  <c r="E17" i="6" s="1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M119" i="6"/>
  <c r="G119" i="6"/>
  <c r="G126" i="6" s="1"/>
  <c r="F119" i="6"/>
  <c r="J117" i="6"/>
  <c r="C117" i="6"/>
  <c r="P114" i="6"/>
  <c r="I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M114" i="6" s="1"/>
  <c r="D14" i="6" s="1"/>
  <c r="E14" i="6" s="1"/>
  <c r="G110" i="6"/>
  <c r="F110" i="6"/>
  <c r="U109" i="6"/>
  <c r="T109" i="6"/>
  <c r="N109" i="6"/>
  <c r="M109" i="6"/>
  <c r="G109" i="6"/>
  <c r="F109" i="6"/>
  <c r="U108" i="6"/>
  <c r="T108" i="6"/>
  <c r="T114" i="6" s="1"/>
  <c r="D15" i="6" s="1"/>
  <c r="E15" i="6" s="1"/>
  <c r="N108" i="6"/>
  <c r="M108" i="6"/>
  <c r="F108" i="6"/>
  <c r="U107" i="6"/>
  <c r="T107" i="6"/>
  <c r="N107" i="6"/>
  <c r="M107" i="6"/>
  <c r="G107" i="6"/>
  <c r="F107" i="6"/>
  <c r="U106" i="6"/>
  <c r="T106" i="6"/>
  <c r="N106" i="6"/>
  <c r="M106" i="6"/>
  <c r="G106" i="6"/>
  <c r="F106" i="6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T103" i="6"/>
  <c r="N103" i="6"/>
  <c r="N114" i="6" s="1"/>
  <c r="E22" i="6" s="1"/>
  <c r="G22" i="6" s="1"/>
  <c r="M103" i="6"/>
  <c r="G103" i="6"/>
  <c r="G114" i="6" s="1"/>
  <c r="F103" i="6"/>
  <c r="Q101" i="6"/>
  <c r="J101" i="6"/>
  <c r="C101" i="6"/>
  <c r="I98" i="6"/>
  <c r="B98" i="6"/>
  <c r="K47" i="6" s="1"/>
  <c r="M97" i="6"/>
  <c r="F97" i="6"/>
  <c r="M96" i="6"/>
  <c r="F96" i="6"/>
  <c r="M95" i="6"/>
  <c r="F95" i="6"/>
  <c r="M94" i="6"/>
  <c r="F94" i="6"/>
  <c r="M93" i="6"/>
  <c r="F93" i="6"/>
  <c r="M92" i="6"/>
  <c r="F92" i="6"/>
  <c r="M91" i="6"/>
  <c r="M98" i="6" s="1"/>
  <c r="D18" i="6" s="1"/>
  <c r="E18" i="6" s="1"/>
  <c r="H18" i="6" s="1"/>
  <c r="R23" i="6" s="1"/>
  <c r="F91" i="6"/>
  <c r="J89" i="6"/>
  <c r="C89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85" i="6" s="1"/>
  <c r="D12" i="6" s="1"/>
  <c r="E12" i="6" s="1"/>
  <c r="C68" i="6"/>
  <c r="P65" i="6"/>
  <c r="I65" i="6"/>
  <c r="B65" i="6"/>
  <c r="J47" i="6" s="1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N54" i="6"/>
  <c r="G54" i="6"/>
  <c r="U53" i="6"/>
  <c r="N53" i="6"/>
  <c r="G53" i="6"/>
  <c r="U52" i="6"/>
  <c r="N52" i="6"/>
  <c r="G52" i="6"/>
  <c r="Q50" i="6"/>
  <c r="J50" i="6"/>
  <c r="C50" i="6"/>
  <c r="D45" i="6"/>
  <c r="G43" i="6"/>
  <c r="G46" i="6" s="1"/>
  <c r="M2" i="6" s="1"/>
  <c r="F40" i="6"/>
  <c r="E37" i="6"/>
  <c r="G36" i="6"/>
  <c r="G35" i="6"/>
  <c r="G34" i="6"/>
  <c r="G33" i="6"/>
  <c r="G32" i="6"/>
  <c r="G31" i="6"/>
  <c r="G30" i="6"/>
  <c r="G29" i="6"/>
  <c r="G28" i="6"/>
  <c r="G27" i="6"/>
  <c r="G26" i="6"/>
  <c r="F25" i="6"/>
  <c r="G25" i="6" s="1"/>
  <c r="Q24" i="6"/>
  <c r="G24" i="6"/>
  <c r="Q23" i="6"/>
  <c r="Q22" i="6"/>
  <c r="Q21" i="6"/>
  <c r="G21" i="6"/>
  <c r="Q20" i="6"/>
  <c r="G20" i="6"/>
  <c r="Q19" i="6"/>
  <c r="Q18" i="6"/>
  <c r="Q14" i="6"/>
  <c r="Q13" i="6"/>
  <c r="Q12" i="6"/>
  <c r="F12" i="6"/>
  <c r="Q11" i="6"/>
  <c r="F11" i="6"/>
  <c r="F10" i="6"/>
  <c r="F9" i="6"/>
  <c r="F4" i="6"/>
  <c r="E4" i="6"/>
  <c r="D4" i="6"/>
  <c r="E38" i="6" s="1"/>
  <c r="G38" i="6" s="1"/>
  <c r="P2" i="6"/>
  <c r="G168" i="5"/>
  <c r="N168" i="5" s="1"/>
  <c r="K167" i="5"/>
  <c r="R167" i="5" s="1"/>
  <c r="H167" i="5"/>
  <c r="O167" i="5" s="1"/>
  <c r="D167" i="5"/>
  <c r="C167" i="5"/>
  <c r="J167" i="5" s="1"/>
  <c r="Q167" i="5" s="1"/>
  <c r="O166" i="5"/>
  <c r="J166" i="5"/>
  <c r="Q166" i="5" s="1"/>
  <c r="H166" i="5"/>
  <c r="D166" i="5"/>
  <c r="C166" i="5"/>
  <c r="K166" i="5" s="1"/>
  <c r="R166" i="5" s="1"/>
  <c r="J165" i="5"/>
  <c r="Q165" i="5" s="1"/>
  <c r="H165" i="5"/>
  <c r="O165" i="5" s="1"/>
  <c r="D165" i="5"/>
  <c r="C165" i="5"/>
  <c r="K165" i="5" s="1"/>
  <c r="R165" i="5" s="1"/>
  <c r="J164" i="5"/>
  <c r="Q164" i="5" s="1"/>
  <c r="I164" i="5"/>
  <c r="P164" i="5" s="1"/>
  <c r="D164" i="5"/>
  <c r="C164" i="5"/>
  <c r="K164" i="5" s="1"/>
  <c r="R164" i="5" s="1"/>
  <c r="D163" i="5"/>
  <c r="C163" i="5"/>
  <c r="K163" i="5" s="1"/>
  <c r="R163" i="5" s="1"/>
  <c r="J162" i="5"/>
  <c r="Q162" i="5" s="1"/>
  <c r="I162" i="5"/>
  <c r="P162" i="5" s="1"/>
  <c r="D162" i="5"/>
  <c r="H162" i="5" s="1"/>
  <c r="C162" i="5"/>
  <c r="K162" i="5" s="1"/>
  <c r="J152" i="5"/>
  <c r="I152" i="5"/>
  <c r="H152" i="5"/>
  <c r="G152" i="5"/>
  <c r="F152" i="5"/>
  <c r="E152" i="5"/>
  <c r="D152" i="5"/>
  <c r="I151" i="5"/>
  <c r="H151" i="5"/>
  <c r="G151" i="5"/>
  <c r="F151" i="5"/>
  <c r="E151" i="5"/>
  <c r="J151" i="5" s="1"/>
  <c r="D151" i="5"/>
  <c r="J150" i="5"/>
  <c r="I150" i="5"/>
  <c r="H150" i="5"/>
  <c r="G150" i="5"/>
  <c r="F150" i="5"/>
  <c r="E150" i="5"/>
  <c r="D150" i="5"/>
  <c r="I149" i="5"/>
  <c r="H149" i="5"/>
  <c r="G149" i="5"/>
  <c r="F149" i="5"/>
  <c r="E149" i="5"/>
  <c r="J149" i="5" s="1"/>
  <c r="D149" i="5"/>
  <c r="I148" i="5"/>
  <c r="H148" i="5"/>
  <c r="G148" i="5"/>
  <c r="F148" i="5"/>
  <c r="E148" i="5"/>
  <c r="J148" i="5" s="1"/>
  <c r="D148" i="5"/>
  <c r="I147" i="5"/>
  <c r="H147" i="5"/>
  <c r="G147" i="5"/>
  <c r="F147" i="5"/>
  <c r="E147" i="5"/>
  <c r="J147" i="5" s="1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I143" i="5"/>
  <c r="H143" i="5"/>
  <c r="G143" i="5"/>
  <c r="F143" i="5"/>
  <c r="E143" i="5"/>
  <c r="J143" i="5" s="1"/>
  <c r="D143" i="5"/>
  <c r="J142" i="5"/>
  <c r="I142" i="5"/>
  <c r="H142" i="5"/>
  <c r="G142" i="5"/>
  <c r="F142" i="5"/>
  <c r="E142" i="5"/>
  <c r="D142" i="5"/>
  <c r="I141" i="5"/>
  <c r="H141" i="5"/>
  <c r="G141" i="5"/>
  <c r="F141" i="5"/>
  <c r="E141" i="5"/>
  <c r="J141" i="5" s="1"/>
  <c r="D141" i="5"/>
  <c r="J140" i="5"/>
  <c r="I140" i="5"/>
  <c r="H140" i="5"/>
  <c r="G140" i="5"/>
  <c r="F140" i="5"/>
  <c r="E140" i="5"/>
  <c r="D140" i="5"/>
  <c r="I139" i="5"/>
  <c r="H139" i="5"/>
  <c r="G139" i="5"/>
  <c r="F139" i="5"/>
  <c r="E139" i="5"/>
  <c r="J139" i="5" s="1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I135" i="5"/>
  <c r="H135" i="5"/>
  <c r="G135" i="5"/>
  <c r="F135" i="5"/>
  <c r="E135" i="5"/>
  <c r="J135" i="5" s="1"/>
  <c r="D135" i="5"/>
  <c r="J134" i="5"/>
  <c r="I134" i="5"/>
  <c r="H134" i="5"/>
  <c r="G134" i="5"/>
  <c r="F134" i="5"/>
  <c r="E134" i="5"/>
  <c r="D134" i="5"/>
  <c r="I133" i="5"/>
  <c r="H133" i="5"/>
  <c r="G133" i="5"/>
  <c r="F133" i="5"/>
  <c r="E133" i="5"/>
  <c r="J133" i="5" s="1"/>
  <c r="D133" i="5"/>
  <c r="I132" i="5"/>
  <c r="H132" i="5"/>
  <c r="G132" i="5"/>
  <c r="F132" i="5"/>
  <c r="E132" i="5"/>
  <c r="J132" i="5" s="1"/>
  <c r="D132" i="5"/>
  <c r="I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F120" i="5"/>
  <c r="F126" i="5" s="1"/>
  <c r="D16" i="5" s="1"/>
  <c r="E16" i="5" s="1"/>
  <c r="M119" i="5"/>
  <c r="M126" i="5" s="1"/>
  <c r="D17" i="5" s="1"/>
  <c r="E17" i="5" s="1"/>
  <c r="G119" i="5"/>
  <c r="F119" i="5"/>
  <c r="J117" i="5"/>
  <c r="C117" i="5"/>
  <c r="T114" i="5"/>
  <c r="D15" i="5" s="1"/>
  <c r="E15" i="5" s="1"/>
  <c r="P114" i="5"/>
  <c r="I114" i="5"/>
  <c r="F114" i="5"/>
  <c r="D13" i="5" s="1"/>
  <c r="E13" i="5" s="1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T105" i="5"/>
  <c r="N105" i="5"/>
  <c r="M105" i="5"/>
  <c r="G105" i="5"/>
  <c r="F105" i="5"/>
  <c r="U104" i="5"/>
  <c r="T104" i="5"/>
  <c r="N104" i="5"/>
  <c r="M104" i="5"/>
  <c r="G104" i="5"/>
  <c r="F104" i="5"/>
  <c r="U103" i="5"/>
  <c r="T103" i="5"/>
  <c r="N103" i="5"/>
  <c r="N114" i="5" s="1"/>
  <c r="E22" i="5" s="1"/>
  <c r="G22" i="5" s="1"/>
  <c r="M103" i="5"/>
  <c r="G103" i="5"/>
  <c r="G114" i="5" s="1"/>
  <c r="F103" i="5"/>
  <c r="Q101" i="5"/>
  <c r="J101" i="5"/>
  <c r="C101" i="5"/>
  <c r="I98" i="5"/>
  <c r="B98" i="5"/>
  <c r="M97" i="5"/>
  <c r="F97" i="5"/>
  <c r="M96" i="5"/>
  <c r="F96" i="5"/>
  <c r="M95" i="5"/>
  <c r="F95" i="5"/>
  <c r="M94" i="5"/>
  <c r="F94" i="5"/>
  <c r="M93" i="5"/>
  <c r="F93" i="5"/>
  <c r="M92" i="5"/>
  <c r="F92" i="5"/>
  <c r="M91" i="5"/>
  <c r="F91" i="5"/>
  <c r="F98" i="5" s="1"/>
  <c r="D19" i="5" s="1"/>
  <c r="E19" i="5" s="1"/>
  <c r="J89" i="5"/>
  <c r="C89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85" i="5" s="1"/>
  <c r="D12" i="5" s="1"/>
  <c r="E12" i="5" s="1"/>
  <c r="C68" i="5"/>
  <c r="P65" i="5"/>
  <c r="I65" i="5"/>
  <c r="B65" i="5"/>
  <c r="J47" i="5" s="1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G54" i="5"/>
  <c r="U53" i="5"/>
  <c r="N53" i="5"/>
  <c r="G53" i="5"/>
  <c r="U52" i="5"/>
  <c r="N52" i="5"/>
  <c r="G52" i="5"/>
  <c r="G65" i="5" s="1"/>
  <c r="D9" i="5" s="1"/>
  <c r="Q50" i="5"/>
  <c r="J50" i="5"/>
  <c r="C50" i="5"/>
  <c r="K47" i="5"/>
  <c r="D45" i="5"/>
  <c r="F40" i="5"/>
  <c r="G36" i="5"/>
  <c r="G35" i="5"/>
  <c r="G34" i="5"/>
  <c r="G33" i="5"/>
  <c r="G32" i="5"/>
  <c r="G31" i="5"/>
  <c r="G30" i="5"/>
  <c r="G29" i="5"/>
  <c r="G28" i="5"/>
  <c r="G27" i="5"/>
  <c r="G26" i="5"/>
  <c r="G25" i="5"/>
  <c r="F25" i="5"/>
  <c r="Q24" i="5"/>
  <c r="G24" i="5"/>
  <c r="Q23" i="5"/>
  <c r="Q22" i="5"/>
  <c r="Q21" i="5"/>
  <c r="G21" i="5"/>
  <c r="Q20" i="5"/>
  <c r="G20" i="5"/>
  <c r="Q19" i="5"/>
  <c r="Q18" i="5"/>
  <c r="Q14" i="5"/>
  <c r="Q13" i="5"/>
  <c r="F13" i="5"/>
  <c r="Q12" i="5"/>
  <c r="F12" i="5"/>
  <c r="Q11" i="5"/>
  <c r="F11" i="5"/>
  <c r="F10" i="5"/>
  <c r="F9" i="5"/>
  <c r="F4" i="5"/>
  <c r="E4" i="5"/>
  <c r="E38" i="5" s="1"/>
  <c r="G38" i="5" s="1"/>
  <c r="D4" i="5"/>
  <c r="G168" i="4"/>
  <c r="N168" i="4" s="1"/>
  <c r="K167" i="4"/>
  <c r="R167" i="4" s="1"/>
  <c r="D167" i="4"/>
  <c r="C167" i="4"/>
  <c r="J167" i="4" s="1"/>
  <c r="Q167" i="4" s="1"/>
  <c r="D166" i="4"/>
  <c r="C166" i="4"/>
  <c r="I166" i="4" s="1"/>
  <c r="P166" i="4" s="1"/>
  <c r="D165" i="4"/>
  <c r="C165" i="4"/>
  <c r="K165" i="4" s="1"/>
  <c r="R165" i="4" s="1"/>
  <c r="D164" i="4"/>
  <c r="C164" i="4"/>
  <c r="K164" i="4" s="1"/>
  <c r="R164" i="4" s="1"/>
  <c r="K163" i="4"/>
  <c r="R163" i="4" s="1"/>
  <c r="D163" i="4"/>
  <c r="C163" i="4"/>
  <c r="J163" i="4" s="1"/>
  <c r="Q163" i="4" s="1"/>
  <c r="Q162" i="4"/>
  <c r="O162" i="4"/>
  <c r="K162" i="4"/>
  <c r="R162" i="4" s="1"/>
  <c r="J162" i="4"/>
  <c r="H162" i="4"/>
  <c r="D162" i="4"/>
  <c r="I162" i="4" s="1"/>
  <c r="C162" i="4"/>
  <c r="J152" i="4"/>
  <c r="I152" i="4"/>
  <c r="H152" i="4"/>
  <c r="G152" i="4"/>
  <c r="F152" i="4"/>
  <c r="E152" i="4"/>
  <c r="D152" i="4"/>
  <c r="I151" i="4"/>
  <c r="H151" i="4"/>
  <c r="G151" i="4"/>
  <c r="F151" i="4"/>
  <c r="E151" i="4"/>
  <c r="J151" i="4" s="1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I147" i="4"/>
  <c r="H147" i="4"/>
  <c r="G147" i="4"/>
  <c r="F147" i="4"/>
  <c r="E147" i="4"/>
  <c r="J147" i="4" s="1"/>
  <c r="D147" i="4"/>
  <c r="I146" i="4"/>
  <c r="H146" i="4"/>
  <c r="G146" i="4"/>
  <c r="F146" i="4"/>
  <c r="E146" i="4"/>
  <c r="J146" i="4" s="1"/>
  <c r="D146" i="4"/>
  <c r="I145" i="4"/>
  <c r="H145" i="4"/>
  <c r="G145" i="4"/>
  <c r="F145" i="4"/>
  <c r="E145" i="4"/>
  <c r="J145" i="4" s="1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I141" i="4"/>
  <c r="H141" i="4"/>
  <c r="G141" i="4"/>
  <c r="F141" i="4"/>
  <c r="E141" i="4"/>
  <c r="J141" i="4" s="1"/>
  <c r="D141" i="4"/>
  <c r="J140" i="4"/>
  <c r="I140" i="4"/>
  <c r="H140" i="4"/>
  <c r="G140" i="4"/>
  <c r="F140" i="4"/>
  <c r="E140" i="4"/>
  <c r="D140" i="4"/>
  <c r="I139" i="4"/>
  <c r="H139" i="4"/>
  <c r="G139" i="4"/>
  <c r="F139" i="4"/>
  <c r="E139" i="4"/>
  <c r="J139" i="4" s="1"/>
  <c r="D139" i="4"/>
  <c r="I138" i="4"/>
  <c r="H138" i="4"/>
  <c r="G138" i="4"/>
  <c r="F138" i="4"/>
  <c r="E138" i="4"/>
  <c r="J138" i="4" s="1"/>
  <c r="D138" i="4"/>
  <c r="I137" i="4"/>
  <c r="H137" i="4"/>
  <c r="G137" i="4"/>
  <c r="F137" i="4"/>
  <c r="E137" i="4"/>
  <c r="J137" i="4" s="1"/>
  <c r="D137" i="4"/>
  <c r="I136" i="4"/>
  <c r="H136" i="4"/>
  <c r="G136" i="4"/>
  <c r="F136" i="4"/>
  <c r="E136" i="4"/>
  <c r="J136" i="4" s="1"/>
  <c r="D136" i="4"/>
  <c r="I135" i="4"/>
  <c r="H135" i="4"/>
  <c r="G135" i="4"/>
  <c r="F135" i="4"/>
  <c r="E135" i="4"/>
  <c r="J135" i="4" s="1"/>
  <c r="D135" i="4"/>
  <c r="J134" i="4"/>
  <c r="I134" i="4"/>
  <c r="H134" i="4"/>
  <c r="G134" i="4"/>
  <c r="F134" i="4"/>
  <c r="E134" i="4"/>
  <c r="D134" i="4"/>
  <c r="I133" i="4"/>
  <c r="H133" i="4"/>
  <c r="G133" i="4"/>
  <c r="F133" i="4"/>
  <c r="E133" i="4"/>
  <c r="J133" i="4" s="1"/>
  <c r="D133" i="4"/>
  <c r="J132" i="4"/>
  <c r="I132" i="4"/>
  <c r="H132" i="4"/>
  <c r="G132" i="4"/>
  <c r="F132" i="4"/>
  <c r="E132" i="4"/>
  <c r="D132" i="4"/>
  <c r="I126" i="4"/>
  <c r="B126" i="4"/>
  <c r="M125" i="4"/>
  <c r="G125" i="4"/>
  <c r="F125" i="4"/>
  <c r="M124" i="4"/>
  <c r="G124" i="4"/>
  <c r="F124" i="4"/>
  <c r="M123" i="4"/>
  <c r="G123" i="4"/>
  <c r="F123" i="4"/>
  <c r="M122" i="4"/>
  <c r="G122" i="4"/>
  <c r="F122" i="4"/>
  <c r="M121" i="4"/>
  <c r="G121" i="4"/>
  <c r="G126" i="4" s="1"/>
  <c r="F121" i="4"/>
  <c r="F126" i="4" s="1"/>
  <c r="D16" i="4" s="1"/>
  <c r="E16" i="4" s="1"/>
  <c r="M120" i="4"/>
  <c r="G120" i="4"/>
  <c r="F120" i="4"/>
  <c r="M119" i="4"/>
  <c r="G119" i="4"/>
  <c r="F119" i="4"/>
  <c r="J117" i="4"/>
  <c r="C117" i="4"/>
  <c r="P114" i="4"/>
  <c r="I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U114" i="4" s="1"/>
  <c r="E23" i="4" s="1"/>
  <c r="G23" i="4" s="1"/>
  <c r="T107" i="4"/>
  <c r="N107" i="4"/>
  <c r="M107" i="4"/>
  <c r="G107" i="4"/>
  <c r="F107" i="4"/>
  <c r="T106" i="4"/>
  <c r="N106" i="4"/>
  <c r="M106" i="4"/>
  <c r="G106" i="4"/>
  <c r="F106" i="4"/>
  <c r="F114" i="4" s="1"/>
  <c r="D13" i="4" s="1"/>
  <c r="E13" i="4" s="1"/>
  <c r="U105" i="4"/>
  <c r="T105" i="4"/>
  <c r="N105" i="4"/>
  <c r="N114" i="4" s="1"/>
  <c r="E22" i="4" s="1"/>
  <c r="G22" i="4" s="1"/>
  <c r="M105" i="4"/>
  <c r="G105" i="4"/>
  <c r="F105" i="4"/>
  <c r="U104" i="4"/>
  <c r="T104" i="4"/>
  <c r="T114" i="4" s="1"/>
  <c r="D15" i="4" s="1"/>
  <c r="E15" i="4" s="1"/>
  <c r="N104" i="4"/>
  <c r="M104" i="4"/>
  <c r="G104" i="4"/>
  <c r="F104" i="4"/>
  <c r="U103" i="4"/>
  <c r="T103" i="4"/>
  <c r="N103" i="4"/>
  <c r="M103" i="4"/>
  <c r="M114" i="4" s="1"/>
  <c r="D14" i="4" s="1"/>
  <c r="E14" i="4" s="1"/>
  <c r="G103" i="4"/>
  <c r="G114" i="4" s="1"/>
  <c r="F103" i="4"/>
  <c r="Q101" i="4"/>
  <c r="J101" i="4"/>
  <c r="C101" i="4"/>
  <c r="I98" i="4"/>
  <c r="F98" i="4"/>
  <c r="D19" i="4" s="1"/>
  <c r="E19" i="4" s="1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M98" i="4" s="1"/>
  <c r="D18" i="4" s="1"/>
  <c r="E18" i="4" s="1"/>
  <c r="F91" i="4"/>
  <c r="J89" i="4"/>
  <c r="C89" i="4"/>
  <c r="B85" i="4"/>
  <c r="J47" i="4" s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85" i="4" s="1"/>
  <c r="D12" i="4" s="1"/>
  <c r="E12" i="4" s="1"/>
  <c r="C68" i="4"/>
  <c r="P65" i="4"/>
  <c r="I65" i="4"/>
  <c r="B65" i="4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N65" i="4" s="1"/>
  <c r="D10" i="4" s="1"/>
  <c r="E10" i="4" s="1"/>
  <c r="G55" i="4"/>
  <c r="U54" i="4"/>
  <c r="N54" i="4"/>
  <c r="G54" i="4"/>
  <c r="U53" i="4"/>
  <c r="N53" i="4"/>
  <c r="G53" i="4"/>
  <c r="U52" i="4"/>
  <c r="U65" i="4" s="1"/>
  <c r="D11" i="4" s="1"/>
  <c r="E11" i="4" s="1"/>
  <c r="N52" i="4"/>
  <c r="G52" i="4"/>
  <c r="G65" i="4" s="1"/>
  <c r="D9" i="4" s="1"/>
  <c r="Q50" i="4"/>
  <c r="J50" i="4"/>
  <c r="C50" i="4"/>
  <c r="D45" i="4"/>
  <c r="F40" i="4"/>
  <c r="G36" i="4"/>
  <c r="G35" i="4"/>
  <c r="G34" i="4"/>
  <c r="G33" i="4"/>
  <c r="G32" i="4"/>
  <c r="G31" i="4"/>
  <c r="G30" i="4"/>
  <c r="G29" i="4"/>
  <c r="G28" i="4"/>
  <c r="G27" i="4"/>
  <c r="G26" i="4"/>
  <c r="G25" i="4"/>
  <c r="F25" i="4"/>
  <c r="Q24" i="4"/>
  <c r="G24" i="4"/>
  <c r="Q23" i="4"/>
  <c r="Q22" i="4"/>
  <c r="Q21" i="4"/>
  <c r="G21" i="4"/>
  <c r="Q20" i="4"/>
  <c r="G20" i="4"/>
  <c r="Q19" i="4"/>
  <c r="Q18" i="4"/>
  <c r="Q14" i="4"/>
  <c r="Q13" i="4"/>
  <c r="Q12" i="4"/>
  <c r="F12" i="4"/>
  <c r="Q11" i="4"/>
  <c r="F11" i="4"/>
  <c r="F10" i="4"/>
  <c r="F9" i="4"/>
  <c r="F4" i="4"/>
  <c r="E4" i="4"/>
  <c r="E37" i="4" s="1"/>
  <c r="G37" i="4" s="1"/>
  <c r="J167" i="3"/>
  <c r="Q167" i="3" s="1"/>
  <c r="D167" i="3"/>
  <c r="I167" i="3" s="1"/>
  <c r="P167" i="3" s="1"/>
  <c r="C167" i="3"/>
  <c r="K167" i="3" s="1"/>
  <c r="R167" i="3" s="1"/>
  <c r="I166" i="3"/>
  <c r="P166" i="3" s="1"/>
  <c r="D166" i="3"/>
  <c r="H166" i="3" s="1"/>
  <c r="O166" i="3" s="1"/>
  <c r="C166" i="3"/>
  <c r="K166" i="3" s="1"/>
  <c r="R166" i="3" s="1"/>
  <c r="K165" i="3"/>
  <c r="R165" i="3" s="1"/>
  <c r="H165" i="3"/>
  <c r="O165" i="3" s="1"/>
  <c r="D165" i="3"/>
  <c r="C165" i="3"/>
  <c r="J165" i="3" s="1"/>
  <c r="Q165" i="3" s="1"/>
  <c r="R164" i="3"/>
  <c r="K164" i="3"/>
  <c r="J164" i="3"/>
  <c r="Q164" i="3" s="1"/>
  <c r="D164" i="3"/>
  <c r="I164" i="3" s="1"/>
  <c r="P164" i="3" s="1"/>
  <c r="C164" i="3"/>
  <c r="J163" i="3"/>
  <c r="Q163" i="3" s="1"/>
  <c r="D163" i="3"/>
  <c r="I163" i="3" s="1"/>
  <c r="P163" i="3" s="1"/>
  <c r="C163" i="3"/>
  <c r="K163" i="3" s="1"/>
  <c r="R163" i="3" s="1"/>
  <c r="I162" i="3"/>
  <c r="D162" i="3"/>
  <c r="H162" i="3" s="1"/>
  <c r="C162" i="3"/>
  <c r="K162" i="3" s="1"/>
  <c r="I152" i="3"/>
  <c r="H152" i="3"/>
  <c r="G152" i="3"/>
  <c r="F152" i="3"/>
  <c r="E152" i="3"/>
  <c r="J152" i="3" s="1"/>
  <c r="D152" i="3"/>
  <c r="I151" i="3"/>
  <c r="H151" i="3"/>
  <c r="G151" i="3"/>
  <c r="F151" i="3"/>
  <c r="E151" i="3"/>
  <c r="J151" i="3" s="1"/>
  <c r="D151" i="3"/>
  <c r="J150" i="3"/>
  <c r="I150" i="3"/>
  <c r="H150" i="3"/>
  <c r="G150" i="3"/>
  <c r="F150" i="3"/>
  <c r="E150" i="3"/>
  <c r="D150" i="3"/>
  <c r="I149" i="3"/>
  <c r="H149" i="3"/>
  <c r="G149" i="3"/>
  <c r="F149" i="3"/>
  <c r="E149" i="3"/>
  <c r="J149" i="3" s="1"/>
  <c r="D149" i="3"/>
  <c r="I148" i="3"/>
  <c r="H148" i="3"/>
  <c r="G148" i="3"/>
  <c r="F148" i="3"/>
  <c r="E148" i="3"/>
  <c r="J148" i="3" s="1"/>
  <c r="D148" i="3"/>
  <c r="J147" i="3"/>
  <c r="I147" i="3"/>
  <c r="H147" i="3"/>
  <c r="G147" i="3"/>
  <c r="F147" i="3"/>
  <c r="E147" i="3"/>
  <c r="D147" i="3"/>
  <c r="I146" i="3"/>
  <c r="H146" i="3"/>
  <c r="G146" i="3"/>
  <c r="F146" i="3"/>
  <c r="E146" i="3"/>
  <c r="J146" i="3" s="1"/>
  <c r="D146" i="3"/>
  <c r="J145" i="3"/>
  <c r="I145" i="3"/>
  <c r="H145" i="3"/>
  <c r="G145" i="3"/>
  <c r="F145" i="3"/>
  <c r="E145" i="3"/>
  <c r="D145" i="3"/>
  <c r="I144" i="3"/>
  <c r="H144" i="3"/>
  <c r="G144" i="3"/>
  <c r="F144" i="3"/>
  <c r="E144" i="3"/>
  <c r="J144" i="3" s="1"/>
  <c r="D144" i="3"/>
  <c r="I143" i="3"/>
  <c r="H143" i="3"/>
  <c r="G143" i="3"/>
  <c r="F143" i="3"/>
  <c r="E143" i="3"/>
  <c r="J143" i="3" s="1"/>
  <c r="D143" i="3"/>
  <c r="J142" i="3"/>
  <c r="I142" i="3"/>
  <c r="H142" i="3"/>
  <c r="G142" i="3"/>
  <c r="F142" i="3"/>
  <c r="E142" i="3"/>
  <c r="D142" i="3"/>
  <c r="I141" i="3"/>
  <c r="H141" i="3"/>
  <c r="G141" i="3"/>
  <c r="F141" i="3"/>
  <c r="E141" i="3"/>
  <c r="J141" i="3" s="1"/>
  <c r="D141" i="3"/>
  <c r="I140" i="3"/>
  <c r="H140" i="3"/>
  <c r="G140" i="3"/>
  <c r="F140" i="3"/>
  <c r="E140" i="3"/>
  <c r="J140" i="3" s="1"/>
  <c r="D140" i="3"/>
  <c r="J139" i="3"/>
  <c r="I139" i="3"/>
  <c r="H139" i="3"/>
  <c r="G139" i="3"/>
  <c r="F139" i="3"/>
  <c r="E139" i="3"/>
  <c r="D139" i="3"/>
  <c r="I138" i="3"/>
  <c r="H138" i="3"/>
  <c r="G138" i="3"/>
  <c r="F138" i="3"/>
  <c r="E138" i="3"/>
  <c r="J138" i="3" s="1"/>
  <c r="D138" i="3"/>
  <c r="J137" i="3"/>
  <c r="I137" i="3"/>
  <c r="H137" i="3"/>
  <c r="G137" i="3"/>
  <c r="F137" i="3"/>
  <c r="E137" i="3"/>
  <c r="D137" i="3"/>
  <c r="I136" i="3"/>
  <c r="H136" i="3"/>
  <c r="G136" i="3"/>
  <c r="F136" i="3"/>
  <c r="E136" i="3"/>
  <c r="J136" i="3" s="1"/>
  <c r="D136" i="3"/>
  <c r="I135" i="3"/>
  <c r="H135" i="3"/>
  <c r="G135" i="3"/>
  <c r="F135" i="3"/>
  <c r="E135" i="3"/>
  <c r="J135" i="3" s="1"/>
  <c r="D135" i="3"/>
  <c r="J134" i="3"/>
  <c r="I134" i="3"/>
  <c r="H134" i="3"/>
  <c r="G134" i="3"/>
  <c r="F134" i="3"/>
  <c r="E134" i="3"/>
  <c r="D134" i="3"/>
  <c r="I133" i="3"/>
  <c r="H133" i="3"/>
  <c r="G133" i="3"/>
  <c r="F133" i="3"/>
  <c r="D177" i="3" s="1"/>
  <c r="E133" i="3"/>
  <c r="J133" i="3" s="1"/>
  <c r="D133" i="3"/>
  <c r="I132" i="3"/>
  <c r="H132" i="3"/>
  <c r="G132" i="3"/>
  <c r="F132" i="3"/>
  <c r="E132" i="3"/>
  <c r="E129" i="3" s="1"/>
  <c r="D132" i="3"/>
  <c r="I126" i="3"/>
  <c r="B126" i="3"/>
  <c r="M125" i="3"/>
  <c r="G125" i="3"/>
  <c r="F125" i="3"/>
  <c r="M124" i="3"/>
  <c r="M126" i="3" s="1"/>
  <c r="D17" i="3" s="1"/>
  <c r="E17" i="3" s="1"/>
  <c r="G124" i="3"/>
  <c r="F124" i="3"/>
  <c r="M123" i="3"/>
  <c r="G123" i="3"/>
  <c r="F123" i="3"/>
  <c r="M122" i="3"/>
  <c r="G122" i="3"/>
  <c r="F122" i="3"/>
  <c r="M121" i="3"/>
  <c r="G121" i="3"/>
  <c r="F121" i="3"/>
  <c r="F126" i="3" s="1"/>
  <c r="D16" i="3" s="1"/>
  <c r="E16" i="3" s="1"/>
  <c r="M120" i="3"/>
  <c r="G120" i="3"/>
  <c r="F120" i="3"/>
  <c r="M119" i="3"/>
  <c r="G119" i="3"/>
  <c r="G126" i="3" s="1"/>
  <c r="F119" i="3"/>
  <c r="J117" i="3"/>
  <c r="C117" i="3"/>
  <c r="T114" i="3"/>
  <c r="D15" i="3" s="1"/>
  <c r="E15" i="3" s="1"/>
  <c r="P114" i="3"/>
  <c r="I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M114" i="3" s="1"/>
  <c r="D14" i="3" s="1"/>
  <c r="E14" i="3" s="1"/>
  <c r="G105" i="3"/>
  <c r="F105" i="3"/>
  <c r="U104" i="3"/>
  <c r="T104" i="3"/>
  <c r="N104" i="3"/>
  <c r="M104" i="3"/>
  <c r="G104" i="3"/>
  <c r="F104" i="3"/>
  <c r="F114" i="3" s="1"/>
  <c r="D13" i="3" s="1"/>
  <c r="E13" i="3" s="1"/>
  <c r="U103" i="3"/>
  <c r="U114" i="3" s="1"/>
  <c r="E23" i="3" s="1"/>
  <c r="G23" i="3" s="1"/>
  <c r="T103" i="3"/>
  <c r="N103" i="3"/>
  <c r="N114" i="3" s="1"/>
  <c r="E22" i="3" s="1"/>
  <c r="G22" i="3" s="1"/>
  <c r="M103" i="3"/>
  <c r="G103" i="3"/>
  <c r="G114" i="3" s="1"/>
  <c r="F103" i="3"/>
  <c r="Q101" i="3"/>
  <c r="J101" i="3"/>
  <c r="C101" i="3"/>
  <c r="I98" i="3"/>
  <c r="B98" i="3"/>
  <c r="K47" i="3" s="1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M98" i="3" s="1"/>
  <c r="D18" i="3" s="1"/>
  <c r="E18" i="3" s="1"/>
  <c r="F91" i="3"/>
  <c r="F98" i="3" s="1"/>
  <c r="D19" i="3" s="1"/>
  <c r="E19" i="3" s="1"/>
  <c r="J89" i="3"/>
  <c r="C89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85" i="3" s="1"/>
  <c r="D12" i="3" s="1"/>
  <c r="E12" i="3" s="1"/>
  <c r="C68" i="3"/>
  <c r="P65" i="3"/>
  <c r="I65" i="3"/>
  <c r="B65" i="3"/>
  <c r="J47" i="3" s="1"/>
  <c r="L47" i="3" s="1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U65" i="3" s="1"/>
  <c r="D11" i="3" s="1"/>
  <c r="E11" i="3" s="1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N65" i="3" s="1"/>
  <c r="D10" i="3" s="1"/>
  <c r="E10" i="3" s="1"/>
  <c r="G52" i="3"/>
  <c r="G65" i="3" s="1"/>
  <c r="D9" i="3" s="1"/>
  <c r="Q50" i="3"/>
  <c r="J50" i="3"/>
  <c r="C50" i="3"/>
  <c r="D45" i="3"/>
  <c r="F40" i="3"/>
  <c r="G36" i="3"/>
  <c r="G35" i="3"/>
  <c r="G34" i="3"/>
  <c r="G33" i="3"/>
  <c r="G32" i="3"/>
  <c r="G31" i="3"/>
  <c r="G30" i="3"/>
  <c r="G29" i="3"/>
  <c r="G28" i="3"/>
  <c r="G27" i="3"/>
  <c r="G26" i="3"/>
  <c r="F25" i="3"/>
  <c r="G25" i="3" s="1"/>
  <c r="Q24" i="3"/>
  <c r="G24" i="3"/>
  <c r="Q23" i="3"/>
  <c r="Q22" i="3"/>
  <c r="Q21" i="3"/>
  <c r="G21" i="3"/>
  <c r="Q20" i="3"/>
  <c r="G20" i="3"/>
  <c r="Q19" i="3"/>
  <c r="F19" i="3"/>
  <c r="Q18" i="3"/>
  <c r="F15" i="3"/>
  <c r="Q14" i="3"/>
  <c r="Q13" i="3"/>
  <c r="F13" i="3"/>
  <c r="Q12" i="3"/>
  <c r="F12" i="3"/>
  <c r="Q11" i="3"/>
  <c r="F11" i="3"/>
  <c r="F10" i="3"/>
  <c r="F9" i="3"/>
  <c r="F4" i="3"/>
  <c r="E4" i="3"/>
  <c r="E38" i="3" s="1"/>
  <c r="G38" i="3" s="1"/>
  <c r="D4" i="3"/>
  <c r="I167" i="2"/>
  <c r="P167" i="2" s="1"/>
  <c r="D167" i="2"/>
  <c r="H167" i="2" s="1"/>
  <c r="O167" i="2" s="1"/>
  <c r="C167" i="2"/>
  <c r="K167" i="2" s="1"/>
  <c r="R167" i="2" s="1"/>
  <c r="K166" i="2"/>
  <c r="R166" i="2" s="1"/>
  <c r="H166" i="2"/>
  <c r="O166" i="2" s="1"/>
  <c r="D166" i="2"/>
  <c r="C166" i="2"/>
  <c r="J166" i="2" s="1"/>
  <c r="Q166" i="2" s="1"/>
  <c r="R165" i="2"/>
  <c r="K165" i="2"/>
  <c r="J165" i="2"/>
  <c r="Q165" i="2" s="1"/>
  <c r="D165" i="2"/>
  <c r="I165" i="2" s="1"/>
  <c r="P165" i="2" s="1"/>
  <c r="C165" i="2"/>
  <c r="J164" i="2"/>
  <c r="Q164" i="2" s="1"/>
  <c r="D164" i="2"/>
  <c r="I164" i="2" s="1"/>
  <c r="P164" i="2" s="1"/>
  <c r="C164" i="2"/>
  <c r="K164" i="2" s="1"/>
  <c r="R164" i="2" s="1"/>
  <c r="I163" i="2"/>
  <c r="P163" i="2" s="1"/>
  <c r="D163" i="2"/>
  <c r="H163" i="2" s="1"/>
  <c r="O163" i="2" s="1"/>
  <c r="C163" i="2"/>
  <c r="K163" i="2" s="1"/>
  <c r="R163" i="2" s="1"/>
  <c r="D162" i="2"/>
  <c r="C162" i="2"/>
  <c r="J162" i="2" s="1"/>
  <c r="I152" i="2"/>
  <c r="H152" i="2"/>
  <c r="G152" i="2"/>
  <c r="F152" i="2"/>
  <c r="E152" i="2"/>
  <c r="J152" i="2" s="1"/>
  <c r="D152" i="2"/>
  <c r="J151" i="2"/>
  <c r="I151" i="2"/>
  <c r="H151" i="2"/>
  <c r="G151" i="2"/>
  <c r="F151" i="2"/>
  <c r="E151" i="2"/>
  <c r="D151" i="2"/>
  <c r="I150" i="2"/>
  <c r="H150" i="2"/>
  <c r="G150" i="2"/>
  <c r="F150" i="2"/>
  <c r="E150" i="2"/>
  <c r="J150" i="2" s="1"/>
  <c r="D150" i="2"/>
  <c r="I149" i="2"/>
  <c r="H149" i="2"/>
  <c r="G149" i="2"/>
  <c r="F149" i="2"/>
  <c r="E149" i="2"/>
  <c r="J149" i="2" s="1"/>
  <c r="D149" i="2"/>
  <c r="J148" i="2"/>
  <c r="I148" i="2"/>
  <c r="H148" i="2"/>
  <c r="G148" i="2"/>
  <c r="F148" i="2"/>
  <c r="E148" i="2"/>
  <c r="D148" i="2"/>
  <c r="I147" i="2"/>
  <c r="H147" i="2"/>
  <c r="G147" i="2"/>
  <c r="F147" i="2"/>
  <c r="E147" i="2"/>
  <c r="J147" i="2" s="1"/>
  <c r="D147" i="2"/>
  <c r="I146" i="2"/>
  <c r="H146" i="2"/>
  <c r="G146" i="2"/>
  <c r="F146" i="2"/>
  <c r="E146" i="2"/>
  <c r="J146" i="2" s="1"/>
  <c r="D146" i="2"/>
  <c r="J145" i="2"/>
  <c r="I145" i="2"/>
  <c r="H145" i="2"/>
  <c r="G145" i="2"/>
  <c r="F145" i="2"/>
  <c r="E145" i="2"/>
  <c r="D145" i="2"/>
  <c r="I144" i="2"/>
  <c r="H144" i="2"/>
  <c r="G144" i="2"/>
  <c r="F144" i="2"/>
  <c r="E144" i="2"/>
  <c r="J144" i="2" s="1"/>
  <c r="D144" i="2"/>
  <c r="J143" i="2"/>
  <c r="I143" i="2"/>
  <c r="H143" i="2"/>
  <c r="G143" i="2"/>
  <c r="F143" i="2"/>
  <c r="E143" i="2"/>
  <c r="D143" i="2"/>
  <c r="I142" i="2"/>
  <c r="H142" i="2"/>
  <c r="G142" i="2"/>
  <c r="F142" i="2"/>
  <c r="E142" i="2"/>
  <c r="J142" i="2" s="1"/>
  <c r="D142" i="2"/>
  <c r="I141" i="2"/>
  <c r="H141" i="2"/>
  <c r="G141" i="2"/>
  <c r="F141" i="2"/>
  <c r="E141" i="2"/>
  <c r="J141" i="2" s="1"/>
  <c r="D141" i="2"/>
  <c r="J140" i="2"/>
  <c r="I140" i="2"/>
  <c r="H140" i="2"/>
  <c r="G140" i="2"/>
  <c r="F140" i="2"/>
  <c r="E140" i="2"/>
  <c r="D140" i="2"/>
  <c r="I139" i="2"/>
  <c r="H139" i="2"/>
  <c r="G139" i="2"/>
  <c r="F139" i="2"/>
  <c r="E139" i="2"/>
  <c r="J139" i="2" s="1"/>
  <c r="D139" i="2"/>
  <c r="I138" i="2"/>
  <c r="H138" i="2"/>
  <c r="G138" i="2"/>
  <c r="F138" i="2"/>
  <c r="E138" i="2"/>
  <c r="J138" i="2" s="1"/>
  <c r="D138" i="2"/>
  <c r="J137" i="2"/>
  <c r="I137" i="2"/>
  <c r="H137" i="2"/>
  <c r="G137" i="2"/>
  <c r="F137" i="2"/>
  <c r="E137" i="2"/>
  <c r="D137" i="2"/>
  <c r="I136" i="2"/>
  <c r="H136" i="2"/>
  <c r="G136" i="2"/>
  <c r="F136" i="2"/>
  <c r="E136" i="2"/>
  <c r="J136" i="2" s="1"/>
  <c r="D136" i="2"/>
  <c r="J135" i="2"/>
  <c r="I135" i="2"/>
  <c r="H135" i="2"/>
  <c r="G135" i="2"/>
  <c r="F135" i="2"/>
  <c r="E135" i="2"/>
  <c r="D135" i="2"/>
  <c r="I134" i="2"/>
  <c r="H134" i="2"/>
  <c r="G134" i="2"/>
  <c r="F134" i="2"/>
  <c r="E134" i="2"/>
  <c r="J134" i="2" s="1"/>
  <c r="D134" i="2"/>
  <c r="I133" i="2"/>
  <c r="H133" i="2"/>
  <c r="G133" i="2"/>
  <c r="F133" i="2"/>
  <c r="D177" i="2" s="1"/>
  <c r="O2" i="2" s="1"/>
  <c r="P2" i="2" s="1"/>
  <c r="E133" i="2"/>
  <c r="J133" i="2" s="1"/>
  <c r="D133" i="2"/>
  <c r="J132" i="2"/>
  <c r="I132" i="2"/>
  <c r="H132" i="2"/>
  <c r="G132" i="2"/>
  <c r="F132" i="2"/>
  <c r="D178" i="2" s="1"/>
  <c r="E132" i="2"/>
  <c r="D132" i="2"/>
  <c r="I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G126" i="2" s="1"/>
  <c r="F121" i="2"/>
  <c r="M120" i="2"/>
  <c r="G120" i="2"/>
  <c r="F120" i="2"/>
  <c r="M119" i="2"/>
  <c r="M126" i="2" s="1"/>
  <c r="D17" i="2" s="1"/>
  <c r="E17" i="2" s="1"/>
  <c r="G119" i="2"/>
  <c r="F119" i="2"/>
  <c r="F126" i="2" s="1"/>
  <c r="D16" i="2" s="1"/>
  <c r="E16" i="2" s="1"/>
  <c r="J117" i="2"/>
  <c r="C117" i="2"/>
  <c r="U114" i="2"/>
  <c r="P114" i="2"/>
  <c r="I114" i="2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T105" i="2"/>
  <c r="M105" i="2"/>
  <c r="G105" i="2"/>
  <c r="F105" i="2"/>
  <c r="U104" i="2"/>
  <c r="T104" i="2"/>
  <c r="N104" i="2"/>
  <c r="N114" i="2" s="1"/>
  <c r="E22" i="2" s="1"/>
  <c r="G22" i="2" s="1"/>
  <c r="M104" i="2"/>
  <c r="M114" i="2" s="1"/>
  <c r="D14" i="2" s="1"/>
  <c r="E14" i="2" s="1"/>
  <c r="G104" i="2"/>
  <c r="F104" i="2"/>
  <c r="U103" i="2"/>
  <c r="T103" i="2"/>
  <c r="T114" i="2" s="1"/>
  <c r="D15" i="2" s="1"/>
  <c r="E15" i="2" s="1"/>
  <c r="N103" i="2"/>
  <c r="M103" i="2"/>
  <c r="G103" i="2"/>
  <c r="G114" i="2" s="1"/>
  <c r="F103" i="2"/>
  <c r="F114" i="2" s="1"/>
  <c r="D13" i="2" s="1"/>
  <c r="E13" i="2" s="1"/>
  <c r="Q101" i="2"/>
  <c r="J101" i="2"/>
  <c r="C101" i="2"/>
  <c r="I98" i="2"/>
  <c r="B98" i="2"/>
  <c r="K47" i="2" s="1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M98" i="2" s="1"/>
  <c r="D18" i="2" s="1"/>
  <c r="E18" i="2" s="1"/>
  <c r="F91" i="2"/>
  <c r="F98" i="2" s="1"/>
  <c r="D19" i="2" s="1"/>
  <c r="E19" i="2" s="1"/>
  <c r="J89" i="2"/>
  <c r="C89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85" i="2" s="1"/>
  <c r="D12" i="2" s="1"/>
  <c r="E12" i="2" s="1"/>
  <c r="C68" i="2"/>
  <c r="P65" i="2"/>
  <c r="I65" i="2"/>
  <c r="B65" i="2"/>
  <c r="J47" i="2" s="1"/>
  <c r="L47" i="2" s="1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U65" i="2" s="1"/>
  <c r="D11" i="2" s="1"/>
  <c r="E11" i="2" s="1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N53" i="2"/>
  <c r="G53" i="2"/>
  <c r="U52" i="2"/>
  <c r="N52" i="2"/>
  <c r="N65" i="2" s="1"/>
  <c r="D10" i="2" s="1"/>
  <c r="E10" i="2" s="1"/>
  <c r="G52" i="2"/>
  <c r="G65" i="2" s="1"/>
  <c r="D9" i="2" s="1"/>
  <c r="Q50" i="2"/>
  <c r="J50" i="2"/>
  <c r="C50" i="2"/>
  <c r="D45" i="2"/>
  <c r="F40" i="2"/>
  <c r="G36" i="2"/>
  <c r="G35" i="2"/>
  <c r="G34" i="2"/>
  <c r="G33" i="2"/>
  <c r="G32" i="2"/>
  <c r="G31" i="2"/>
  <c r="G30" i="2"/>
  <c r="G29" i="2"/>
  <c r="G28" i="2"/>
  <c r="G27" i="2"/>
  <c r="G26" i="2"/>
  <c r="G25" i="2"/>
  <c r="F25" i="2"/>
  <c r="Q24" i="2"/>
  <c r="G24" i="2"/>
  <c r="Q23" i="2"/>
  <c r="E23" i="2"/>
  <c r="G23" i="2" s="1"/>
  <c r="Q22" i="2"/>
  <c r="Q21" i="2"/>
  <c r="G21" i="2"/>
  <c r="Q20" i="2"/>
  <c r="G20" i="2"/>
  <c r="Q19" i="2"/>
  <c r="Q18" i="2"/>
  <c r="F17" i="2"/>
  <c r="F15" i="2"/>
  <c r="Q14" i="2"/>
  <c r="F14" i="2"/>
  <c r="Q13" i="2"/>
  <c r="F13" i="2"/>
  <c r="Q12" i="2"/>
  <c r="F12" i="2"/>
  <c r="Q11" i="2"/>
  <c r="F11" i="2"/>
  <c r="F10" i="2"/>
  <c r="F9" i="2"/>
  <c r="F4" i="2"/>
  <c r="E4" i="2"/>
  <c r="D4" i="2"/>
  <c r="E38" i="2" s="1"/>
  <c r="G38" i="2" s="1"/>
  <c r="D26" i="1"/>
  <c r="D25" i="1"/>
  <c r="F16" i="2" s="1"/>
  <c r="D24" i="1"/>
  <c r="D23" i="1"/>
  <c r="D22" i="1"/>
  <c r="D21" i="1"/>
  <c r="D20" i="1"/>
  <c r="F19" i="5" s="1"/>
  <c r="D19" i="1"/>
  <c r="F18" i="3" s="1"/>
  <c r="D18" i="1"/>
  <c r="D17" i="1"/>
  <c r="D16" i="1"/>
  <c r="F13" i="4" s="1"/>
  <c r="G17" i="2" l="1"/>
  <c r="H17" i="2"/>
  <c r="R22" i="2" s="1"/>
  <c r="G10" i="3"/>
  <c r="R12" i="3"/>
  <c r="H17" i="3"/>
  <c r="R22" i="3" s="1"/>
  <c r="G10" i="4"/>
  <c r="R12" i="4"/>
  <c r="H14" i="2"/>
  <c r="R19" i="2" s="1"/>
  <c r="G14" i="2"/>
  <c r="G10" i="2"/>
  <c r="R12" i="2"/>
  <c r="G11" i="4"/>
  <c r="R13" i="4"/>
  <c r="R14" i="2"/>
  <c r="G12" i="2"/>
  <c r="R14" i="4"/>
  <c r="G12" i="4"/>
  <c r="H14" i="4"/>
  <c r="R19" i="4" s="1"/>
  <c r="H15" i="4"/>
  <c r="R20" i="4" s="1"/>
  <c r="H13" i="4"/>
  <c r="R18" i="4" s="1"/>
  <c r="G13" i="4"/>
  <c r="E9" i="5"/>
  <c r="R12" i="7"/>
  <c r="G10" i="7"/>
  <c r="G16" i="2"/>
  <c r="H16" i="2"/>
  <c r="R21" i="2" s="1"/>
  <c r="G11" i="2"/>
  <c r="R13" i="2"/>
  <c r="H15" i="2"/>
  <c r="R20" i="2" s="1"/>
  <c r="G15" i="2"/>
  <c r="Q162" i="2"/>
  <c r="R14" i="3"/>
  <c r="G12" i="3"/>
  <c r="H19" i="4"/>
  <c r="R24" i="4" s="1"/>
  <c r="H17" i="6"/>
  <c r="R22" i="6" s="1"/>
  <c r="K168" i="3"/>
  <c r="R162" i="3"/>
  <c r="R168" i="3" s="1"/>
  <c r="E9" i="9"/>
  <c r="G162" i="2"/>
  <c r="G168" i="2" s="1"/>
  <c r="N168" i="2" s="1"/>
  <c r="F162" i="2"/>
  <c r="F168" i="2" s="1"/>
  <c r="M168" i="2" s="1"/>
  <c r="E162" i="2"/>
  <c r="E168" i="2" s="1"/>
  <c r="L168" i="2" s="1"/>
  <c r="E40" i="2"/>
  <c r="G40" i="2" s="1"/>
  <c r="H40" i="2" s="1"/>
  <c r="E9" i="2"/>
  <c r="H19" i="2"/>
  <c r="R24" i="2" s="1"/>
  <c r="G11" i="3"/>
  <c r="R13" i="3"/>
  <c r="H16" i="4"/>
  <c r="R21" i="4" s="1"/>
  <c r="H18" i="2"/>
  <c r="R23" i="2" s="1"/>
  <c r="G18" i="2"/>
  <c r="H19" i="3"/>
  <c r="R24" i="3" s="1"/>
  <c r="G19" i="3"/>
  <c r="H15" i="3"/>
  <c r="R20" i="3" s="1"/>
  <c r="G15" i="3"/>
  <c r="O162" i="3"/>
  <c r="H18" i="4"/>
  <c r="R23" i="4" s="1"/>
  <c r="G12" i="5"/>
  <c r="R14" i="5"/>
  <c r="G13" i="5"/>
  <c r="H13" i="5"/>
  <c r="R18" i="5" s="1"/>
  <c r="H17" i="5"/>
  <c r="R22" i="5" s="1"/>
  <c r="H15" i="6"/>
  <c r="R20" i="6" s="1"/>
  <c r="H18" i="10"/>
  <c r="R23" i="10" s="1"/>
  <c r="H18" i="3"/>
  <c r="R23" i="3" s="1"/>
  <c r="G18" i="3"/>
  <c r="H13" i="3"/>
  <c r="R18" i="3" s="1"/>
  <c r="G13" i="3"/>
  <c r="H14" i="3"/>
  <c r="R19" i="3" s="1"/>
  <c r="H16" i="3"/>
  <c r="R21" i="3" s="1"/>
  <c r="G16" i="3"/>
  <c r="H16" i="5"/>
  <c r="R21" i="5" s="1"/>
  <c r="G162" i="3"/>
  <c r="G168" i="3" s="1"/>
  <c r="N168" i="3" s="1"/>
  <c r="F162" i="3"/>
  <c r="F168" i="3" s="1"/>
  <c r="M168" i="3" s="1"/>
  <c r="E162" i="3"/>
  <c r="E168" i="3" s="1"/>
  <c r="L168" i="3" s="1"/>
  <c r="E9" i="4"/>
  <c r="H19" i="5"/>
  <c r="R24" i="5" s="1"/>
  <c r="G19" i="5"/>
  <c r="R14" i="6"/>
  <c r="G12" i="6"/>
  <c r="H14" i="6"/>
  <c r="R19" i="6" s="1"/>
  <c r="H19" i="7"/>
  <c r="R24" i="7" s="1"/>
  <c r="H15" i="7"/>
  <c r="R20" i="7" s="1"/>
  <c r="G13" i="2"/>
  <c r="H13" i="2"/>
  <c r="R18" i="2" s="1"/>
  <c r="E40" i="3"/>
  <c r="G40" i="3" s="1"/>
  <c r="H40" i="3" s="1"/>
  <c r="E9" i="3"/>
  <c r="H15" i="5"/>
  <c r="R20" i="5" s="1"/>
  <c r="J165" i="6"/>
  <c r="Q165" i="6" s="1"/>
  <c r="I165" i="6"/>
  <c r="P165" i="6" s="1"/>
  <c r="H165" i="6"/>
  <c r="O165" i="6" s="1"/>
  <c r="F16" i="9"/>
  <c r="H19" i="9"/>
  <c r="R24" i="9" s="1"/>
  <c r="K167" i="11"/>
  <c r="R167" i="11" s="1"/>
  <c r="J167" i="11"/>
  <c r="Q167" i="11" s="1"/>
  <c r="H167" i="11"/>
  <c r="O167" i="11" s="1"/>
  <c r="E9" i="14"/>
  <c r="R14" i="16"/>
  <c r="G12" i="16"/>
  <c r="G10" i="17"/>
  <c r="R12" i="17"/>
  <c r="R13" i="17"/>
  <c r="G11" i="17"/>
  <c r="K168" i="17"/>
  <c r="R162" i="17"/>
  <c r="R168" i="17" s="1"/>
  <c r="H14" i="18"/>
  <c r="R19" i="18" s="1"/>
  <c r="F14" i="18"/>
  <c r="G14" i="18" s="1"/>
  <c r="F14" i="17"/>
  <c r="F14" i="15"/>
  <c r="F14" i="13"/>
  <c r="F14" i="14"/>
  <c r="F14" i="12"/>
  <c r="F14" i="11"/>
  <c r="F14" i="10"/>
  <c r="F14" i="9"/>
  <c r="F14" i="8"/>
  <c r="F14" i="6"/>
  <c r="G14" i="6" s="1"/>
  <c r="F14" i="5"/>
  <c r="F14" i="4"/>
  <c r="G14" i="4" s="1"/>
  <c r="F14" i="7"/>
  <c r="K162" i="2"/>
  <c r="K163" i="6"/>
  <c r="R163" i="6" s="1"/>
  <c r="J163" i="6"/>
  <c r="K167" i="6"/>
  <c r="R167" i="6" s="1"/>
  <c r="J167" i="6"/>
  <c r="Q167" i="6" s="1"/>
  <c r="F13" i="7"/>
  <c r="F15" i="18"/>
  <c r="F15" i="16"/>
  <c r="F15" i="17"/>
  <c r="F15" i="15"/>
  <c r="F15" i="12"/>
  <c r="F15" i="14"/>
  <c r="F15" i="13"/>
  <c r="F15" i="10"/>
  <c r="F15" i="8"/>
  <c r="G15" i="8" s="1"/>
  <c r="F15" i="7"/>
  <c r="G15" i="7" s="1"/>
  <c r="F15" i="9"/>
  <c r="F17" i="18"/>
  <c r="F17" i="16"/>
  <c r="F17" i="17"/>
  <c r="F17" i="15"/>
  <c r="F17" i="13"/>
  <c r="F17" i="14"/>
  <c r="F17" i="10"/>
  <c r="F17" i="9"/>
  <c r="F17" i="8"/>
  <c r="F17" i="11"/>
  <c r="F17" i="12"/>
  <c r="F19" i="2"/>
  <c r="G19" i="2" s="1"/>
  <c r="J163" i="2"/>
  <c r="Q163" i="2" s="1"/>
  <c r="H164" i="2"/>
  <c r="O164" i="2" s="1"/>
  <c r="J167" i="2"/>
  <c r="Q167" i="2" s="1"/>
  <c r="J162" i="3"/>
  <c r="H163" i="3"/>
  <c r="O163" i="3" s="1"/>
  <c r="J166" i="3"/>
  <c r="Q166" i="3" s="1"/>
  <c r="H167" i="3"/>
  <c r="O167" i="3" s="1"/>
  <c r="F15" i="4"/>
  <c r="G15" i="4" s="1"/>
  <c r="F17" i="4"/>
  <c r="E39" i="4"/>
  <c r="G39" i="4" s="1"/>
  <c r="P162" i="4"/>
  <c r="U65" i="5"/>
  <c r="D11" i="5" s="1"/>
  <c r="E11" i="5" s="1"/>
  <c r="M114" i="5"/>
  <c r="D14" i="5" s="1"/>
  <c r="E14" i="5" s="1"/>
  <c r="O162" i="5"/>
  <c r="H164" i="5"/>
  <c r="O164" i="5" s="1"/>
  <c r="G65" i="7"/>
  <c r="D9" i="7" s="1"/>
  <c r="F16" i="17"/>
  <c r="F16" i="18"/>
  <c r="F16" i="16"/>
  <c r="G16" i="16" s="1"/>
  <c r="F16" i="15"/>
  <c r="F16" i="14"/>
  <c r="F16" i="11"/>
  <c r="F16" i="13"/>
  <c r="F16" i="12"/>
  <c r="F16" i="10"/>
  <c r="F16" i="6"/>
  <c r="F16" i="8"/>
  <c r="F16" i="7"/>
  <c r="F17" i="5"/>
  <c r="G17" i="5" s="1"/>
  <c r="G126" i="5"/>
  <c r="F15" i="6"/>
  <c r="G15" i="6" s="1"/>
  <c r="I162" i="6"/>
  <c r="H162" i="6"/>
  <c r="K165" i="6"/>
  <c r="R165" i="6" s="1"/>
  <c r="E39" i="7"/>
  <c r="G39" i="7" s="1"/>
  <c r="G37" i="7"/>
  <c r="G114" i="7"/>
  <c r="N114" i="7"/>
  <c r="E22" i="7" s="1"/>
  <c r="G22" i="7" s="1"/>
  <c r="N65" i="9"/>
  <c r="D10" i="9" s="1"/>
  <c r="E10" i="9" s="1"/>
  <c r="H15" i="10"/>
  <c r="R20" i="10" s="1"/>
  <c r="G15" i="10"/>
  <c r="F15" i="5"/>
  <c r="G15" i="5" s="1"/>
  <c r="L47" i="5"/>
  <c r="D177" i="5"/>
  <c r="D178" i="5"/>
  <c r="E39" i="6"/>
  <c r="G39" i="6" s="1"/>
  <c r="G37" i="6"/>
  <c r="D178" i="6"/>
  <c r="U65" i="7"/>
  <c r="D11" i="7" s="1"/>
  <c r="E11" i="7" s="1"/>
  <c r="H14" i="7"/>
  <c r="R19" i="7" s="1"/>
  <c r="G14" i="7"/>
  <c r="F18" i="18"/>
  <c r="F18" i="16"/>
  <c r="F18" i="17"/>
  <c r="F18" i="14"/>
  <c r="G18" i="14" s="1"/>
  <c r="F18" i="12"/>
  <c r="F18" i="13"/>
  <c r="F18" i="11"/>
  <c r="F18" i="10"/>
  <c r="G18" i="10" s="1"/>
  <c r="F18" i="9"/>
  <c r="F18" i="6"/>
  <c r="F18" i="8"/>
  <c r="G18" i="8" s="1"/>
  <c r="F18" i="7"/>
  <c r="F19" i="17"/>
  <c r="F19" i="18"/>
  <c r="F19" i="15"/>
  <c r="G19" i="15" s="1"/>
  <c r="F19" i="13"/>
  <c r="F19" i="16"/>
  <c r="F19" i="12"/>
  <c r="F19" i="14"/>
  <c r="F19" i="11"/>
  <c r="F19" i="10"/>
  <c r="F19" i="9"/>
  <c r="G19" i="9" s="1"/>
  <c r="F19" i="8"/>
  <c r="F19" i="7"/>
  <c r="G19" i="7" s="1"/>
  <c r="F19" i="6"/>
  <c r="H165" i="2"/>
  <c r="O165" i="2" s="1"/>
  <c r="E37" i="3"/>
  <c r="H164" i="3"/>
  <c r="O164" i="3" s="1"/>
  <c r="M126" i="4"/>
  <c r="D17" i="4" s="1"/>
  <c r="E17" i="4" s="1"/>
  <c r="E37" i="2"/>
  <c r="F14" i="3"/>
  <c r="G14" i="3" s="1"/>
  <c r="F17" i="3"/>
  <c r="G17" i="3" s="1"/>
  <c r="P162" i="3"/>
  <c r="F19" i="4"/>
  <c r="G19" i="4" s="1"/>
  <c r="D177" i="4"/>
  <c r="O2" i="4" s="1"/>
  <c r="P2" i="4" s="1"/>
  <c r="I165" i="4"/>
  <c r="P165" i="4" s="1"/>
  <c r="E37" i="5"/>
  <c r="M98" i="5"/>
  <c r="D18" i="5" s="1"/>
  <c r="E18" i="5" s="1"/>
  <c r="U114" i="5"/>
  <c r="E23" i="5" s="1"/>
  <c r="G23" i="5" s="1"/>
  <c r="R162" i="5"/>
  <c r="R168" i="5" s="1"/>
  <c r="K168" i="5"/>
  <c r="H163" i="5"/>
  <c r="O163" i="5" s="1"/>
  <c r="U65" i="6"/>
  <c r="D11" i="6" s="1"/>
  <c r="E11" i="6" s="1"/>
  <c r="F98" i="6"/>
  <c r="D19" i="6" s="1"/>
  <c r="E19" i="6" s="1"/>
  <c r="U114" i="6"/>
  <c r="E23" i="6" s="1"/>
  <c r="G23" i="6" s="1"/>
  <c r="K164" i="6"/>
  <c r="R164" i="6" s="1"/>
  <c r="J164" i="6"/>
  <c r="Q164" i="6" s="1"/>
  <c r="H164" i="6"/>
  <c r="O164" i="6" s="1"/>
  <c r="K166" i="6"/>
  <c r="R166" i="6" s="1"/>
  <c r="J166" i="6"/>
  <c r="Q166" i="6" s="1"/>
  <c r="G85" i="7"/>
  <c r="D12" i="7" s="1"/>
  <c r="E12" i="7" s="1"/>
  <c r="K47" i="7"/>
  <c r="L47" i="7" s="1"/>
  <c r="G16" i="7"/>
  <c r="H19" i="8"/>
  <c r="R24" i="8" s="1"/>
  <c r="G19" i="8"/>
  <c r="H18" i="8"/>
  <c r="R23" i="8" s="1"/>
  <c r="H13" i="8"/>
  <c r="R18" i="8" s="1"/>
  <c r="G13" i="8"/>
  <c r="H162" i="2"/>
  <c r="J132" i="3"/>
  <c r="D178" i="3" s="1"/>
  <c r="F16" i="4"/>
  <c r="G16" i="4" s="1"/>
  <c r="H163" i="4"/>
  <c r="O163" i="4" s="1"/>
  <c r="O168" i="4" s="1"/>
  <c r="H164" i="4"/>
  <c r="O164" i="4" s="1"/>
  <c r="H165" i="4"/>
  <c r="O165" i="4" s="1"/>
  <c r="H166" i="4"/>
  <c r="O166" i="4" s="1"/>
  <c r="H167" i="4"/>
  <c r="O167" i="4" s="1"/>
  <c r="N65" i="5"/>
  <c r="D10" i="5" s="1"/>
  <c r="E10" i="5" s="1"/>
  <c r="J163" i="5"/>
  <c r="Q163" i="5" s="1"/>
  <c r="Q168" i="5" s="1"/>
  <c r="G14" i="9"/>
  <c r="H14" i="9"/>
  <c r="R19" i="9" s="1"/>
  <c r="I165" i="3"/>
  <c r="P165" i="3" s="1"/>
  <c r="F18" i="4"/>
  <c r="G18" i="4" s="1"/>
  <c r="I163" i="4"/>
  <c r="P163" i="4" s="1"/>
  <c r="I164" i="4"/>
  <c r="P164" i="4" s="1"/>
  <c r="J165" i="4"/>
  <c r="Q165" i="4" s="1"/>
  <c r="J166" i="4"/>
  <c r="Q166" i="4" s="1"/>
  <c r="I167" i="4"/>
  <c r="P167" i="4" s="1"/>
  <c r="F16" i="5"/>
  <c r="G16" i="5" s="1"/>
  <c r="F18" i="5"/>
  <c r="F17" i="6"/>
  <c r="G17" i="6" s="1"/>
  <c r="L47" i="6"/>
  <c r="F162" i="8"/>
  <c r="E162" i="8"/>
  <c r="G162" i="8"/>
  <c r="G168" i="8" s="1"/>
  <c r="N168" i="8" s="1"/>
  <c r="G16" i="8"/>
  <c r="H16" i="8"/>
  <c r="R21" i="8" s="1"/>
  <c r="I162" i="2"/>
  <c r="I166" i="2"/>
  <c r="P166" i="2" s="1"/>
  <c r="F13" i="16"/>
  <c r="F13" i="18"/>
  <c r="F13" i="17"/>
  <c r="F13" i="15"/>
  <c r="F13" i="14"/>
  <c r="F13" i="13"/>
  <c r="G13" i="13" s="1"/>
  <c r="F13" i="11"/>
  <c r="F13" i="10"/>
  <c r="F13" i="9"/>
  <c r="G13" i="9" s="1"/>
  <c r="F13" i="8"/>
  <c r="F13" i="12"/>
  <c r="G13" i="12" s="1"/>
  <c r="F13" i="6"/>
  <c r="E38" i="4"/>
  <c r="G38" i="4" s="1"/>
  <c r="K47" i="4"/>
  <c r="L47" i="4" s="1"/>
  <c r="J164" i="4"/>
  <c r="Q164" i="4" s="1"/>
  <c r="Q168" i="4" s="1"/>
  <c r="K166" i="4"/>
  <c r="R166" i="4" s="1"/>
  <c r="R168" i="4" s="1"/>
  <c r="D178" i="4"/>
  <c r="I165" i="5"/>
  <c r="P165" i="5" s="1"/>
  <c r="G18" i="6"/>
  <c r="R168" i="6"/>
  <c r="F17" i="7"/>
  <c r="G17" i="7" s="1"/>
  <c r="G18" i="7"/>
  <c r="H18" i="7"/>
  <c r="R23" i="7" s="1"/>
  <c r="I163" i="5"/>
  <c r="I166" i="5"/>
  <c r="P166" i="5" s="1"/>
  <c r="I167" i="5"/>
  <c r="P167" i="5" s="1"/>
  <c r="F114" i="7"/>
  <c r="D13" i="7" s="1"/>
  <c r="E13" i="7" s="1"/>
  <c r="I163" i="7"/>
  <c r="P163" i="7" s="1"/>
  <c r="H163" i="7"/>
  <c r="O163" i="7" s="1"/>
  <c r="R168" i="8"/>
  <c r="H13" i="9"/>
  <c r="R18" i="9" s="1"/>
  <c r="G11" i="11"/>
  <c r="R13" i="11"/>
  <c r="R14" i="13"/>
  <c r="G12" i="13"/>
  <c r="G37" i="8"/>
  <c r="E39" i="8"/>
  <c r="G39" i="8" s="1"/>
  <c r="I163" i="6"/>
  <c r="P163" i="6" s="1"/>
  <c r="I164" i="6"/>
  <c r="P164" i="6" s="1"/>
  <c r="I167" i="6"/>
  <c r="P167" i="6" s="1"/>
  <c r="R162" i="7"/>
  <c r="N65" i="8"/>
  <c r="D10" i="8" s="1"/>
  <c r="E10" i="8" s="1"/>
  <c r="D177" i="8"/>
  <c r="G65" i="6"/>
  <c r="D9" i="6" s="1"/>
  <c r="F126" i="6"/>
  <c r="D16" i="6" s="1"/>
  <c r="E16" i="6" s="1"/>
  <c r="H163" i="6"/>
  <c r="O163" i="6" s="1"/>
  <c r="H166" i="6"/>
  <c r="O166" i="6" s="1"/>
  <c r="H167" i="6"/>
  <c r="O167" i="6" s="1"/>
  <c r="K164" i="7"/>
  <c r="R164" i="7" s="1"/>
  <c r="J164" i="7"/>
  <c r="H15" i="9"/>
  <c r="R20" i="9" s="1"/>
  <c r="G15" i="9"/>
  <c r="F126" i="9"/>
  <c r="D16" i="9" s="1"/>
  <c r="E16" i="9" s="1"/>
  <c r="O162" i="9"/>
  <c r="I164" i="9"/>
  <c r="P164" i="9" s="1"/>
  <c r="H164" i="9"/>
  <c r="O164" i="9" s="1"/>
  <c r="N65" i="6"/>
  <c r="D10" i="6" s="1"/>
  <c r="E10" i="6" s="1"/>
  <c r="D177" i="6"/>
  <c r="G126" i="7"/>
  <c r="P162" i="7"/>
  <c r="I164" i="7"/>
  <c r="P164" i="7" s="1"/>
  <c r="G85" i="8"/>
  <c r="D12" i="8" s="1"/>
  <c r="E12" i="8" s="1"/>
  <c r="G17" i="8"/>
  <c r="F114" i="6"/>
  <c r="D13" i="6" s="1"/>
  <c r="E13" i="6" s="1"/>
  <c r="D178" i="7"/>
  <c r="H18" i="9"/>
  <c r="R23" i="9" s="1"/>
  <c r="G18" i="9"/>
  <c r="M126" i="9"/>
  <c r="D17" i="9" s="1"/>
  <c r="E17" i="9" s="1"/>
  <c r="G65" i="8"/>
  <c r="D9" i="8" s="1"/>
  <c r="K168" i="9"/>
  <c r="R162" i="9"/>
  <c r="R168" i="9" s="1"/>
  <c r="H19" i="10"/>
  <c r="R24" i="10" s="1"/>
  <c r="G19" i="10"/>
  <c r="E162" i="10"/>
  <c r="G162" i="10"/>
  <c r="G168" i="10" s="1"/>
  <c r="N168" i="10" s="1"/>
  <c r="E38" i="11"/>
  <c r="G38" i="11" s="1"/>
  <c r="E37" i="11"/>
  <c r="R168" i="11"/>
  <c r="H164" i="7"/>
  <c r="O164" i="7" s="1"/>
  <c r="I168" i="8"/>
  <c r="P162" i="8"/>
  <c r="P168" i="8" s="1"/>
  <c r="S168" i="8" s="1"/>
  <c r="U65" i="9"/>
  <c r="D11" i="9" s="1"/>
  <c r="E11" i="9" s="1"/>
  <c r="D178" i="9"/>
  <c r="R11" i="10"/>
  <c r="G9" i="10"/>
  <c r="F114" i="10"/>
  <c r="D13" i="10" s="1"/>
  <c r="E13" i="10" s="1"/>
  <c r="M114" i="10"/>
  <c r="D14" i="10" s="1"/>
  <c r="E14" i="10" s="1"/>
  <c r="G11" i="12"/>
  <c r="R13" i="12"/>
  <c r="H165" i="7"/>
  <c r="O165" i="7" s="1"/>
  <c r="U65" i="8"/>
  <c r="D11" i="8" s="1"/>
  <c r="E11" i="8" s="1"/>
  <c r="D178" i="8"/>
  <c r="L47" i="9"/>
  <c r="G10" i="10"/>
  <c r="R12" i="10"/>
  <c r="H16" i="10"/>
  <c r="R21" i="10" s="1"/>
  <c r="G16" i="10"/>
  <c r="H14" i="12"/>
  <c r="R19" i="12" s="1"/>
  <c r="G14" i="12"/>
  <c r="H17" i="12"/>
  <c r="R22" i="12" s="1"/>
  <c r="G17" i="12"/>
  <c r="H18" i="13"/>
  <c r="R23" i="13" s="1"/>
  <c r="G18" i="13"/>
  <c r="G15" i="13"/>
  <c r="H15" i="13"/>
  <c r="R20" i="13" s="1"/>
  <c r="H162" i="7"/>
  <c r="O162" i="7" s="1"/>
  <c r="I166" i="7"/>
  <c r="P166" i="7" s="1"/>
  <c r="H167" i="8"/>
  <c r="O167" i="8" s="1"/>
  <c r="H14" i="11"/>
  <c r="R19" i="11" s="1"/>
  <c r="G14" i="11"/>
  <c r="H15" i="11"/>
  <c r="R20" i="11" s="1"/>
  <c r="G15" i="11"/>
  <c r="K168" i="11"/>
  <c r="K165" i="7"/>
  <c r="R165" i="7" s="1"/>
  <c r="I167" i="8"/>
  <c r="P167" i="8" s="1"/>
  <c r="U65" i="10"/>
  <c r="D11" i="10" s="1"/>
  <c r="E11" i="10" s="1"/>
  <c r="G10" i="11"/>
  <c r="H13" i="12"/>
  <c r="R18" i="12" s="1"/>
  <c r="M114" i="8"/>
  <c r="D14" i="8" s="1"/>
  <c r="E14" i="8" s="1"/>
  <c r="Q168" i="8"/>
  <c r="J167" i="8"/>
  <c r="Q167" i="8" s="1"/>
  <c r="J168" i="8"/>
  <c r="G114" i="9"/>
  <c r="N114" i="9"/>
  <c r="E22" i="9" s="1"/>
  <c r="G22" i="9" s="1"/>
  <c r="J132" i="9"/>
  <c r="D177" i="9" s="1"/>
  <c r="O2" i="9" s="1"/>
  <c r="P2" i="9" s="1"/>
  <c r="H17" i="10"/>
  <c r="R22" i="10" s="1"/>
  <c r="G17" i="10"/>
  <c r="G18" i="11"/>
  <c r="E9" i="11"/>
  <c r="E162" i="11"/>
  <c r="E168" i="11" s="1"/>
  <c r="L168" i="11" s="1"/>
  <c r="G162" i="11"/>
  <c r="G168" i="11" s="1"/>
  <c r="N168" i="11" s="1"/>
  <c r="F162" i="11"/>
  <c r="F168" i="11" s="1"/>
  <c r="M168" i="11" s="1"/>
  <c r="O162" i="11"/>
  <c r="J162" i="9"/>
  <c r="I162" i="9"/>
  <c r="E39" i="10"/>
  <c r="G39" i="10" s="1"/>
  <c r="G37" i="10"/>
  <c r="M126" i="11"/>
  <c r="D17" i="11" s="1"/>
  <c r="E17" i="11" s="1"/>
  <c r="F162" i="12"/>
  <c r="F168" i="12" s="1"/>
  <c r="M168" i="12" s="1"/>
  <c r="E162" i="12"/>
  <c r="E168" i="12" s="1"/>
  <c r="L168" i="12" s="1"/>
  <c r="G162" i="12"/>
  <c r="G168" i="12" s="1"/>
  <c r="N168" i="12" s="1"/>
  <c r="I167" i="11"/>
  <c r="P167" i="11" s="1"/>
  <c r="P168" i="11" s="1"/>
  <c r="H19" i="12"/>
  <c r="R24" i="12" s="1"/>
  <c r="G19" i="12"/>
  <c r="G114" i="12"/>
  <c r="U114" i="12"/>
  <c r="E23" i="12" s="1"/>
  <c r="G23" i="12" s="1"/>
  <c r="F126" i="12"/>
  <c r="D16" i="12" s="1"/>
  <c r="E16" i="12" s="1"/>
  <c r="D177" i="14"/>
  <c r="E10" i="15"/>
  <c r="I165" i="15"/>
  <c r="P165" i="15" s="1"/>
  <c r="H165" i="15"/>
  <c r="O165" i="15" s="1"/>
  <c r="I162" i="10"/>
  <c r="F114" i="11"/>
  <c r="D13" i="11" s="1"/>
  <c r="E13" i="11" s="1"/>
  <c r="I163" i="12"/>
  <c r="P163" i="12" s="1"/>
  <c r="H163" i="12"/>
  <c r="O163" i="12" s="1"/>
  <c r="I166" i="12"/>
  <c r="P166" i="12" s="1"/>
  <c r="H166" i="12"/>
  <c r="O166" i="12" s="1"/>
  <c r="R12" i="14"/>
  <c r="G10" i="14"/>
  <c r="H17" i="14"/>
  <c r="R22" i="14" s="1"/>
  <c r="G17" i="14"/>
  <c r="H15" i="15"/>
  <c r="R20" i="15" s="1"/>
  <c r="G15" i="15"/>
  <c r="H165" i="9"/>
  <c r="O165" i="9" s="1"/>
  <c r="J168" i="10"/>
  <c r="D177" i="10"/>
  <c r="K166" i="11"/>
  <c r="R166" i="11" s="1"/>
  <c r="J166" i="11"/>
  <c r="Q166" i="11" s="1"/>
  <c r="G85" i="12"/>
  <c r="D12" i="12" s="1"/>
  <c r="E12" i="12" s="1"/>
  <c r="I165" i="14"/>
  <c r="P165" i="14" s="1"/>
  <c r="H165" i="14"/>
  <c r="O165" i="14" s="1"/>
  <c r="H164" i="10"/>
  <c r="O164" i="10" s="1"/>
  <c r="O168" i="10" s="1"/>
  <c r="F126" i="11"/>
  <c r="D16" i="11" s="1"/>
  <c r="E16" i="11" s="1"/>
  <c r="K163" i="11"/>
  <c r="R163" i="11" s="1"/>
  <c r="J163" i="11"/>
  <c r="H163" i="11"/>
  <c r="O163" i="11" s="1"/>
  <c r="I166" i="11"/>
  <c r="P166" i="11" s="1"/>
  <c r="G37" i="12"/>
  <c r="T114" i="12"/>
  <c r="D15" i="12" s="1"/>
  <c r="E15" i="12" s="1"/>
  <c r="D178" i="12"/>
  <c r="I168" i="12"/>
  <c r="P162" i="12"/>
  <c r="D177" i="13"/>
  <c r="O2" i="13" s="1"/>
  <c r="P2" i="13" s="1"/>
  <c r="G85" i="10"/>
  <c r="D12" i="10" s="1"/>
  <c r="E12" i="10" s="1"/>
  <c r="H166" i="10"/>
  <c r="O166" i="10" s="1"/>
  <c r="G85" i="11"/>
  <c r="D12" i="11" s="1"/>
  <c r="E12" i="11" s="1"/>
  <c r="G126" i="11"/>
  <c r="I163" i="11"/>
  <c r="P163" i="11" s="1"/>
  <c r="H166" i="11"/>
  <c r="O166" i="11" s="1"/>
  <c r="E38" i="12"/>
  <c r="G38" i="12" s="1"/>
  <c r="H165" i="12"/>
  <c r="O165" i="12" s="1"/>
  <c r="O168" i="12" s="1"/>
  <c r="I165" i="12"/>
  <c r="P165" i="12" s="1"/>
  <c r="G162" i="13"/>
  <c r="G168" i="13" s="1"/>
  <c r="N168" i="13" s="1"/>
  <c r="F162" i="13"/>
  <c r="F168" i="13" s="1"/>
  <c r="M168" i="13" s="1"/>
  <c r="E162" i="13"/>
  <c r="E168" i="13" s="1"/>
  <c r="L168" i="13" s="1"/>
  <c r="D178" i="11"/>
  <c r="D177" i="11"/>
  <c r="O2" i="11" s="1"/>
  <c r="P2" i="11" s="1"/>
  <c r="M98" i="12"/>
  <c r="D18" i="12" s="1"/>
  <c r="E18" i="12" s="1"/>
  <c r="K167" i="12"/>
  <c r="R167" i="12" s="1"/>
  <c r="R168" i="12" s="1"/>
  <c r="J167" i="12"/>
  <c r="Q167" i="12" s="1"/>
  <c r="G16" i="13"/>
  <c r="H16" i="13"/>
  <c r="R21" i="13" s="1"/>
  <c r="H18" i="15"/>
  <c r="R23" i="15" s="1"/>
  <c r="G18" i="15"/>
  <c r="H16" i="15"/>
  <c r="R21" i="15" s="1"/>
  <c r="G16" i="15"/>
  <c r="K165" i="10"/>
  <c r="R165" i="10" s="1"/>
  <c r="R168" i="10" s="1"/>
  <c r="F98" i="11"/>
  <c r="D19" i="11" s="1"/>
  <c r="E19" i="11" s="1"/>
  <c r="U114" i="11"/>
  <c r="E23" i="11" s="1"/>
  <c r="G23" i="11" s="1"/>
  <c r="G65" i="12"/>
  <c r="D9" i="12" s="1"/>
  <c r="G10" i="13"/>
  <c r="G19" i="14"/>
  <c r="H19" i="14"/>
  <c r="R24" i="14" s="1"/>
  <c r="I162" i="14"/>
  <c r="P162" i="14" s="1"/>
  <c r="H162" i="14"/>
  <c r="O162" i="14" s="1"/>
  <c r="I167" i="12"/>
  <c r="P167" i="12" s="1"/>
  <c r="I128" i="13"/>
  <c r="J133" i="13"/>
  <c r="I164" i="16"/>
  <c r="P164" i="16" s="1"/>
  <c r="H164" i="16"/>
  <c r="O164" i="16" s="1"/>
  <c r="H167" i="12"/>
  <c r="O167" i="12" s="1"/>
  <c r="H168" i="12"/>
  <c r="N114" i="13"/>
  <c r="E22" i="13" s="1"/>
  <c r="G22" i="13" s="1"/>
  <c r="K164" i="14"/>
  <c r="R164" i="14" s="1"/>
  <c r="J164" i="14"/>
  <c r="Q164" i="14" s="1"/>
  <c r="S168" i="14"/>
  <c r="Q168" i="12"/>
  <c r="J168" i="12"/>
  <c r="D177" i="12"/>
  <c r="O2" i="12" s="1"/>
  <c r="P2" i="12" s="1"/>
  <c r="F98" i="13"/>
  <c r="D19" i="13" s="1"/>
  <c r="E19" i="13" s="1"/>
  <c r="M126" i="13"/>
  <c r="D17" i="13" s="1"/>
  <c r="E17" i="13" s="1"/>
  <c r="I163" i="13"/>
  <c r="P163" i="13" s="1"/>
  <c r="G15" i="14"/>
  <c r="U65" i="14"/>
  <c r="D11" i="14" s="1"/>
  <c r="E11" i="14" s="1"/>
  <c r="U65" i="15"/>
  <c r="D11" i="15" s="1"/>
  <c r="E11" i="15" s="1"/>
  <c r="H163" i="15"/>
  <c r="I163" i="15"/>
  <c r="G65" i="13"/>
  <c r="D9" i="13" s="1"/>
  <c r="U114" i="13"/>
  <c r="E23" i="13" s="1"/>
  <c r="G23" i="13" s="1"/>
  <c r="D178" i="13"/>
  <c r="J168" i="13"/>
  <c r="Q162" i="13"/>
  <c r="Q168" i="13" s="1"/>
  <c r="G16" i="14"/>
  <c r="L47" i="14"/>
  <c r="G9" i="15"/>
  <c r="E9" i="16"/>
  <c r="H19" i="16"/>
  <c r="R24" i="16" s="1"/>
  <c r="G19" i="16"/>
  <c r="H168" i="13"/>
  <c r="F114" i="14"/>
  <c r="D13" i="14" s="1"/>
  <c r="E13" i="14" s="1"/>
  <c r="G85" i="15"/>
  <c r="D12" i="15" s="1"/>
  <c r="E12" i="15" s="1"/>
  <c r="K47" i="15"/>
  <c r="L47" i="15" s="1"/>
  <c r="I164" i="15"/>
  <c r="P164" i="15" s="1"/>
  <c r="H164" i="15"/>
  <c r="O164" i="15" s="1"/>
  <c r="H13" i="16"/>
  <c r="R18" i="16" s="1"/>
  <c r="G13" i="16"/>
  <c r="H164" i="11"/>
  <c r="O164" i="11" s="1"/>
  <c r="U65" i="13"/>
  <c r="D11" i="13" s="1"/>
  <c r="E11" i="13" s="1"/>
  <c r="I168" i="13"/>
  <c r="P162" i="13"/>
  <c r="P168" i="13" s="1"/>
  <c r="G85" i="14"/>
  <c r="D12" i="14" s="1"/>
  <c r="E12" i="14" s="1"/>
  <c r="H14" i="15"/>
  <c r="R19" i="15" s="1"/>
  <c r="G14" i="15"/>
  <c r="H13" i="15"/>
  <c r="R18" i="15" s="1"/>
  <c r="G13" i="15"/>
  <c r="H17" i="15"/>
  <c r="R22" i="15" s="1"/>
  <c r="G17" i="15"/>
  <c r="E37" i="13"/>
  <c r="M114" i="13"/>
  <c r="D14" i="13" s="1"/>
  <c r="E14" i="13" s="1"/>
  <c r="K162" i="13"/>
  <c r="E39" i="14"/>
  <c r="G39" i="14" s="1"/>
  <c r="G37" i="14"/>
  <c r="M114" i="14"/>
  <c r="D14" i="14" s="1"/>
  <c r="E14" i="14" s="1"/>
  <c r="K165" i="14"/>
  <c r="R165" i="14" s="1"/>
  <c r="J165" i="14"/>
  <c r="Q165" i="14" s="1"/>
  <c r="J132" i="14"/>
  <c r="D178" i="14" s="1"/>
  <c r="E37" i="15"/>
  <c r="I166" i="15"/>
  <c r="P166" i="15" s="1"/>
  <c r="G37" i="16"/>
  <c r="E39" i="16"/>
  <c r="G39" i="16" s="1"/>
  <c r="M126" i="16"/>
  <c r="D17" i="16" s="1"/>
  <c r="E17" i="16" s="1"/>
  <c r="I168" i="17"/>
  <c r="P162" i="17"/>
  <c r="P168" i="17" s="1"/>
  <c r="R14" i="18"/>
  <c r="G12" i="18"/>
  <c r="J163" i="15"/>
  <c r="Q163" i="15" s="1"/>
  <c r="J165" i="15"/>
  <c r="Q165" i="15" s="1"/>
  <c r="H14" i="16"/>
  <c r="R19" i="16" s="1"/>
  <c r="G14" i="16"/>
  <c r="N114" i="16"/>
  <c r="E22" i="16" s="1"/>
  <c r="G22" i="16" s="1"/>
  <c r="J168" i="16"/>
  <c r="P163" i="16"/>
  <c r="I168" i="16"/>
  <c r="E39" i="17"/>
  <c r="G39" i="17" s="1"/>
  <c r="G37" i="17"/>
  <c r="R14" i="17"/>
  <c r="G12" i="17"/>
  <c r="G11" i="18"/>
  <c r="R13" i="18"/>
  <c r="H15" i="18"/>
  <c r="R20" i="18" s="1"/>
  <c r="G15" i="18"/>
  <c r="K162" i="15"/>
  <c r="E38" i="16"/>
  <c r="G38" i="16" s="1"/>
  <c r="T114" i="16"/>
  <c r="D15" i="16" s="1"/>
  <c r="E15" i="16" s="1"/>
  <c r="O162" i="16"/>
  <c r="O168" i="16" s="1"/>
  <c r="H19" i="18"/>
  <c r="R24" i="18" s="1"/>
  <c r="G19" i="18"/>
  <c r="H16" i="18"/>
  <c r="R21" i="18" s="1"/>
  <c r="G16" i="18"/>
  <c r="M98" i="16"/>
  <c r="D18" i="16" s="1"/>
  <c r="E18" i="16" s="1"/>
  <c r="H19" i="17"/>
  <c r="R24" i="17" s="1"/>
  <c r="G19" i="17"/>
  <c r="G16" i="17"/>
  <c r="H16" i="17"/>
  <c r="R21" i="17" s="1"/>
  <c r="H18" i="18"/>
  <c r="R23" i="18" s="1"/>
  <c r="G18" i="18"/>
  <c r="D178" i="15"/>
  <c r="N65" i="16"/>
  <c r="D10" i="16" s="1"/>
  <c r="E10" i="16" s="1"/>
  <c r="P168" i="16"/>
  <c r="H18" i="17"/>
  <c r="R23" i="17" s="1"/>
  <c r="G18" i="17"/>
  <c r="H13" i="17"/>
  <c r="R18" i="17" s="1"/>
  <c r="G13" i="17"/>
  <c r="H14" i="17"/>
  <c r="R19" i="17" s="1"/>
  <c r="G14" i="17"/>
  <c r="H15" i="17"/>
  <c r="R20" i="17" s="1"/>
  <c r="G15" i="17"/>
  <c r="L47" i="18"/>
  <c r="H17" i="18"/>
  <c r="R22" i="18" s="1"/>
  <c r="G17" i="18"/>
  <c r="K168" i="18"/>
  <c r="R162" i="18"/>
  <c r="R168" i="18" s="1"/>
  <c r="Q162" i="15"/>
  <c r="D177" i="15"/>
  <c r="U65" i="16"/>
  <c r="D11" i="16" s="1"/>
  <c r="E11" i="16" s="1"/>
  <c r="L47" i="16"/>
  <c r="G126" i="16"/>
  <c r="K162" i="16"/>
  <c r="L47" i="17"/>
  <c r="E40" i="18"/>
  <c r="G40" i="18" s="1"/>
  <c r="H40" i="18" s="1"/>
  <c r="E9" i="18"/>
  <c r="H13" i="18"/>
  <c r="R18" i="18" s="1"/>
  <c r="G13" i="18"/>
  <c r="O162" i="18"/>
  <c r="H168" i="18"/>
  <c r="H166" i="15"/>
  <c r="O166" i="15" s="1"/>
  <c r="J166" i="15"/>
  <c r="Q166" i="15" s="1"/>
  <c r="E9" i="17"/>
  <c r="E40" i="17"/>
  <c r="G40" i="17" s="1"/>
  <c r="H40" i="17" s="1"/>
  <c r="H17" i="17"/>
  <c r="R22" i="17" s="1"/>
  <c r="G17" i="17"/>
  <c r="G10" i="18"/>
  <c r="R12" i="18"/>
  <c r="I168" i="18"/>
  <c r="J166" i="16"/>
  <c r="Q166" i="16" s="1"/>
  <c r="Q168" i="16" s="1"/>
  <c r="D178" i="16"/>
  <c r="P162" i="18"/>
  <c r="P168" i="18" s="1"/>
  <c r="I164" i="18"/>
  <c r="P164" i="18" s="1"/>
  <c r="Q162" i="18"/>
  <c r="J164" i="18"/>
  <c r="Q164" i="18" s="1"/>
  <c r="I164" i="17"/>
  <c r="P164" i="17" s="1"/>
  <c r="J168" i="17"/>
  <c r="E37" i="18"/>
  <c r="D177" i="18"/>
  <c r="H162" i="17"/>
  <c r="J165" i="17"/>
  <c r="Q165" i="17" s="1"/>
  <c r="Q168" i="17" s="1"/>
  <c r="H166" i="17"/>
  <c r="O166" i="17" s="1"/>
  <c r="H163" i="18"/>
  <c r="O163" i="18" s="1"/>
  <c r="D177" i="17"/>
  <c r="S168" i="10" l="1"/>
  <c r="G162" i="4"/>
  <c r="F162" i="4"/>
  <c r="F168" i="4" s="1"/>
  <c r="M168" i="4" s="1"/>
  <c r="E162" i="4"/>
  <c r="E168" i="4" s="1"/>
  <c r="L168" i="4" s="1"/>
  <c r="G162" i="15"/>
  <c r="G168" i="15" s="1"/>
  <c r="N168" i="15" s="1"/>
  <c r="E162" i="15"/>
  <c r="E168" i="15" s="1"/>
  <c r="L168" i="15" s="1"/>
  <c r="F162" i="15"/>
  <c r="F168" i="15" s="1"/>
  <c r="M168" i="15" s="1"/>
  <c r="G162" i="7"/>
  <c r="G168" i="7" s="1"/>
  <c r="N168" i="7" s="1"/>
  <c r="F162" i="7"/>
  <c r="F168" i="7" s="1"/>
  <c r="M168" i="7" s="1"/>
  <c r="E162" i="7"/>
  <c r="E168" i="7" s="1"/>
  <c r="L168" i="7" s="1"/>
  <c r="O168" i="18"/>
  <c r="H14" i="13"/>
  <c r="R19" i="13" s="1"/>
  <c r="G14" i="13"/>
  <c r="E9" i="13"/>
  <c r="E40" i="13"/>
  <c r="G40" i="13" s="1"/>
  <c r="H40" i="13" s="1"/>
  <c r="R11" i="11"/>
  <c r="G9" i="11"/>
  <c r="H13" i="10"/>
  <c r="R18" i="10" s="1"/>
  <c r="G13" i="10"/>
  <c r="J168" i="4"/>
  <c r="G9" i="14"/>
  <c r="R11" i="14"/>
  <c r="R11" i="2"/>
  <c r="G9" i="2"/>
  <c r="R14" i="14"/>
  <c r="G12" i="14"/>
  <c r="E40" i="16"/>
  <c r="G40" i="16" s="1"/>
  <c r="H40" i="16" s="1"/>
  <c r="H19" i="13"/>
  <c r="R24" i="13" s="1"/>
  <c r="G19" i="13"/>
  <c r="G10" i="15"/>
  <c r="G42" i="15" s="1"/>
  <c r="R12" i="15"/>
  <c r="G11" i="10"/>
  <c r="R13" i="10"/>
  <c r="G11" i="16"/>
  <c r="R13" i="16"/>
  <c r="G162" i="18"/>
  <c r="G168" i="18" s="1"/>
  <c r="N168" i="18" s="1"/>
  <c r="F162" i="18"/>
  <c r="E162" i="18"/>
  <c r="G37" i="13"/>
  <c r="E39" i="13"/>
  <c r="G39" i="13" s="1"/>
  <c r="P163" i="15"/>
  <c r="P168" i="15" s="1"/>
  <c r="I168" i="15"/>
  <c r="H18" i="12"/>
  <c r="R23" i="12" s="1"/>
  <c r="G18" i="12"/>
  <c r="R14" i="10"/>
  <c r="G12" i="10"/>
  <c r="H168" i="10"/>
  <c r="I168" i="9"/>
  <c r="P162" i="9"/>
  <c r="P168" i="9" s="1"/>
  <c r="E40" i="11"/>
  <c r="G40" i="11" s="1"/>
  <c r="H40" i="11" s="1"/>
  <c r="G162" i="9"/>
  <c r="G168" i="9" s="1"/>
  <c r="N168" i="9" s="1"/>
  <c r="F162" i="9"/>
  <c r="E162" i="9"/>
  <c r="E40" i="10"/>
  <c r="G40" i="10" s="1"/>
  <c r="H40" i="10" s="1"/>
  <c r="H13" i="6"/>
  <c r="R18" i="6" s="1"/>
  <c r="G13" i="6"/>
  <c r="R12" i="6"/>
  <c r="G10" i="6"/>
  <c r="Q164" i="7"/>
  <c r="Q168" i="7" s="1"/>
  <c r="J168" i="7"/>
  <c r="G10" i="8"/>
  <c r="R12" i="8"/>
  <c r="I168" i="2"/>
  <c r="P162" i="2"/>
  <c r="P168" i="2" s="1"/>
  <c r="P168" i="3"/>
  <c r="O168" i="5"/>
  <c r="E40" i="14"/>
  <c r="G40" i="14" s="1"/>
  <c r="H40" i="14" s="1"/>
  <c r="Q168" i="2"/>
  <c r="Q168" i="18"/>
  <c r="E39" i="15"/>
  <c r="G39" i="15" s="1"/>
  <c r="G37" i="15"/>
  <c r="G162" i="14"/>
  <c r="F162" i="14"/>
  <c r="E162" i="14"/>
  <c r="H168" i="15"/>
  <c r="O163" i="15"/>
  <c r="O168" i="15" s="1"/>
  <c r="I168" i="11"/>
  <c r="R14" i="12"/>
  <c r="G12" i="12"/>
  <c r="H13" i="11"/>
  <c r="R18" i="11" s="1"/>
  <c r="G13" i="11"/>
  <c r="J168" i="9"/>
  <c r="Q162" i="9"/>
  <c r="Q168" i="9" s="1"/>
  <c r="G42" i="10"/>
  <c r="R168" i="7"/>
  <c r="F162" i="5"/>
  <c r="F168" i="5" s="1"/>
  <c r="M168" i="5" s="1"/>
  <c r="E162" i="5"/>
  <c r="E168" i="5" s="1"/>
  <c r="L168" i="5" s="1"/>
  <c r="G162" i="5"/>
  <c r="H14" i="5"/>
  <c r="R19" i="5" s="1"/>
  <c r="G14" i="5"/>
  <c r="J168" i="6"/>
  <c r="Q163" i="6"/>
  <c r="Q168" i="6" s="1"/>
  <c r="O168" i="3"/>
  <c r="J168" i="2"/>
  <c r="G162" i="16"/>
  <c r="G168" i="16" s="1"/>
  <c r="N168" i="16" s="1"/>
  <c r="E162" i="16"/>
  <c r="E168" i="16" s="1"/>
  <c r="L168" i="16" s="1"/>
  <c r="F162" i="16"/>
  <c r="F168" i="16" s="1"/>
  <c r="M168" i="16" s="1"/>
  <c r="H168" i="17"/>
  <c r="O162" i="17"/>
  <c r="O168" i="17" s="1"/>
  <c r="R11" i="18"/>
  <c r="G9" i="18"/>
  <c r="R13" i="13"/>
  <c r="G11" i="13"/>
  <c r="K168" i="12"/>
  <c r="J168" i="11"/>
  <c r="Q163" i="11"/>
  <c r="Q168" i="11" s="1"/>
  <c r="S168" i="11" s="1"/>
  <c r="P162" i="10"/>
  <c r="P168" i="10" s="1"/>
  <c r="I168" i="10"/>
  <c r="H16" i="12"/>
  <c r="R21" i="12" s="1"/>
  <c r="G16" i="12"/>
  <c r="O168" i="11"/>
  <c r="G14" i="8"/>
  <c r="H14" i="8"/>
  <c r="R19" i="8" s="1"/>
  <c r="R13" i="8"/>
  <c r="G11" i="8"/>
  <c r="E39" i="11"/>
  <c r="G39" i="11" s="1"/>
  <c r="G37" i="11"/>
  <c r="E40" i="8"/>
  <c r="G40" i="8" s="1"/>
  <c r="H40" i="8" s="1"/>
  <c r="E9" i="8"/>
  <c r="R14" i="8"/>
  <c r="G12" i="8"/>
  <c r="K168" i="7"/>
  <c r="G13" i="7"/>
  <c r="H13" i="7"/>
  <c r="R18" i="7" s="1"/>
  <c r="R13" i="5"/>
  <c r="G11" i="5"/>
  <c r="J168" i="3"/>
  <c r="Q162" i="3"/>
  <c r="Q168" i="3" s="1"/>
  <c r="K168" i="4"/>
  <c r="H168" i="3"/>
  <c r="R11" i="5"/>
  <c r="G9" i="5"/>
  <c r="R14" i="15"/>
  <c r="G12" i="15"/>
  <c r="R11" i="17"/>
  <c r="G9" i="17"/>
  <c r="G42" i="17" s="1"/>
  <c r="Q168" i="15"/>
  <c r="R12" i="16"/>
  <c r="G10" i="16"/>
  <c r="H168" i="16"/>
  <c r="H13" i="14"/>
  <c r="R18" i="14" s="1"/>
  <c r="G13" i="14"/>
  <c r="G11" i="15"/>
  <c r="R13" i="15"/>
  <c r="G37" i="18"/>
  <c r="E39" i="18"/>
  <c r="G39" i="18" s="1"/>
  <c r="J168" i="15"/>
  <c r="H15" i="16"/>
  <c r="R20" i="16" s="1"/>
  <c r="G15" i="16"/>
  <c r="G17" i="16"/>
  <c r="H17" i="16"/>
  <c r="R22" i="16" s="1"/>
  <c r="H14" i="14"/>
  <c r="R19" i="14" s="1"/>
  <c r="G14" i="14"/>
  <c r="G11" i="14"/>
  <c r="R13" i="14"/>
  <c r="E40" i="12"/>
  <c r="G40" i="12" s="1"/>
  <c r="H40" i="12" s="1"/>
  <c r="E9" i="12"/>
  <c r="P168" i="12"/>
  <c r="S168" i="12" s="1"/>
  <c r="H168" i="11"/>
  <c r="H17" i="9"/>
  <c r="R22" i="9" s="1"/>
  <c r="G17" i="9"/>
  <c r="O168" i="9"/>
  <c r="J168" i="5"/>
  <c r="H18" i="5"/>
  <c r="R23" i="5" s="1"/>
  <c r="G18" i="5"/>
  <c r="G37" i="2"/>
  <c r="E39" i="2"/>
  <c r="G39" i="2" s="1"/>
  <c r="R13" i="7"/>
  <c r="G11" i="7"/>
  <c r="P168" i="4"/>
  <c r="J168" i="18"/>
  <c r="H168" i="4"/>
  <c r="I168" i="4"/>
  <c r="E40" i="5"/>
  <c r="G40" i="5" s="1"/>
  <c r="H40" i="5" s="1"/>
  <c r="G18" i="16"/>
  <c r="H18" i="16"/>
  <c r="R23" i="16" s="1"/>
  <c r="H17" i="11"/>
  <c r="R22" i="11" s="1"/>
  <c r="G17" i="11"/>
  <c r="P168" i="7"/>
  <c r="H168" i="9"/>
  <c r="E39" i="5"/>
  <c r="G39" i="5" s="1"/>
  <c r="G37" i="5"/>
  <c r="H17" i="4"/>
  <c r="R22" i="4" s="1"/>
  <c r="G17" i="4"/>
  <c r="H168" i="6"/>
  <c r="O162" i="6"/>
  <c r="O168" i="6" s="1"/>
  <c r="K168" i="2"/>
  <c r="R162" i="2"/>
  <c r="R168" i="2" s="1"/>
  <c r="R11" i="4"/>
  <c r="G9" i="4"/>
  <c r="I168" i="3"/>
  <c r="R11" i="9"/>
  <c r="G9" i="9"/>
  <c r="G162" i="17"/>
  <c r="F162" i="17"/>
  <c r="F168" i="17" s="1"/>
  <c r="M168" i="17" s="1"/>
  <c r="E162" i="17"/>
  <c r="E168" i="17" s="1"/>
  <c r="L168" i="17" s="1"/>
  <c r="G16" i="11"/>
  <c r="H16" i="11"/>
  <c r="R21" i="11" s="1"/>
  <c r="K168" i="16"/>
  <c r="R162" i="16"/>
  <c r="R168" i="16" s="1"/>
  <c r="K168" i="15"/>
  <c r="R162" i="15"/>
  <c r="R168" i="15" s="1"/>
  <c r="H19" i="11"/>
  <c r="R24" i="11" s="1"/>
  <c r="G19" i="11"/>
  <c r="R13" i="9"/>
  <c r="G11" i="9"/>
  <c r="I168" i="7"/>
  <c r="G16" i="9"/>
  <c r="H16" i="9"/>
  <c r="R21" i="9" s="1"/>
  <c r="H16" i="6"/>
  <c r="R21" i="6" s="1"/>
  <c r="G16" i="6"/>
  <c r="P163" i="5"/>
  <c r="P168" i="5" s="1"/>
  <c r="I168" i="5"/>
  <c r="G10" i="5"/>
  <c r="R12" i="5"/>
  <c r="H168" i="2"/>
  <c r="O162" i="2"/>
  <c r="O168" i="2" s="1"/>
  <c r="S168" i="2" s="1"/>
  <c r="G19" i="6"/>
  <c r="H19" i="6"/>
  <c r="R24" i="6" s="1"/>
  <c r="P162" i="6"/>
  <c r="P168" i="6" s="1"/>
  <c r="I168" i="6"/>
  <c r="E40" i="7"/>
  <c r="G40" i="7" s="1"/>
  <c r="H40" i="7" s="1"/>
  <c r="E9" i="7"/>
  <c r="R11" i="3"/>
  <c r="G9" i="3"/>
  <c r="E40" i="4"/>
  <c r="G40" i="4" s="1"/>
  <c r="H40" i="4" s="1"/>
  <c r="E40" i="9"/>
  <c r="G40" i="9" s="1"/>
  <c r="H40" i="9" s="1"/>
  <c r="K168" i="13"/>
  <c r="R162" i="13"/>
  <c r="R168" i="13" s="1"/>
  <c r="S168" i="13" s="1"/>
  <c r="R11" i="16"/>
  <c r="G9" i="16"/>
  <c r="G42" i="16" s="1"/>
  <c r="G17" i="13"/>
  <c r="H17" i="13"/>
  <c r="R22" i="13" s="1"/>
  <c r="G12" i="11"/>
  <c r="R14" i="11"/>
  <c r="G15" i="12"/>
  <c r="H15" i="12"/>
  <c r="R20" i="12" s="1"/>
  <c r="K168" i="10"/>
  <c r="E40" i="15"/>
  <c r="G40" i="15" s="1"/>
  <c r="H40" i="15" s="1"/>
  <c r="H14" i="10"/>
  <c r="R19" i="10" s="1"/>
  <c r="G14" i="10"/>
  <c r="E40" i="6"/>
  <c r="G40" i="6" s="1"/>
  <c r="H40" i="6" s="1"/>
  <c r="E9" i="6"/>
  <c r="E162" i="6"/>
  <c r="E168" i="6" s="1"/>
  <c r="L168" i="6" s="1"/>
  <c r="G162" i="6"/>
  <c r="F162" i="6"/>
  <c r="F168" i="6" s="1"/>
  <c r="M168" i="6" s="1"/>
  <c r="G12" i="7"/>
  <c r="R14" i="7"/>
  <c r="G11" i="6"/>
  <c r="R13" i="6"/>
  <c r="E39" i="3"/>
  <c r="G39" i="3" s="1"/>
  <c r="G37" i="3"/>
  <c r="R12" i="9"/>
  <c r="G10" i="9"/>
  <c r="K168" i="6"/>
  <c r="S168" i="3"/>
  <c r="H168" i="5"/>
  <c r="G43" i="15" l="1"/>
  <c r="H42" i="15"/>
  <c r="G46" i="15"/>
  <c r="G43" i="17"/>
  <c r="G46" i="17"/>
  <c r="M2" i="17" s="1"/>
  <c r="G42" i="14"/>
  <c r="H42" i="10"/>
  <c r="G43" i="10"/>
  <c r="G46" i="10" s="1"/>
  <c r="S168" i="6"/>
  <c r="G42" i="4"/>
  <c r="R11" i="8"/>
  <c r="G9" i="8"/>
  <c r="G42" i="8" s="1"/>
  <c r="S168" i="9"/>
  <c r="S168" i="18"/>
  <c r="R11" i="13"/>
  <c r="G9" i="13"/>
  <c r="G42" i="13" s="1"/>
  <c r="G9" i="7"/>
  <c r="G42" i="7" s="1"/>
  <c r="R11" i="7"/>
  <c r="G9" i="6"/>
  <c r="R11" i="6"/>
  <c r="S168" i="16"/>
  <c r="S168" i="15"/>
  <c r="S168" i="17"/>
  <c r="R11" i="12"/>
  <c r="G9" i="12"/>
  <c r="G42" i="12" s="1"/>
  <c r="G42" i="5"/>
  <c r="G42" i="18"/>
  <c r="S168" i="5"/>
  <c r="S168" i="4"/>
  <c r="G42" i="3"/>
  <c r="G42" i="2"/>
  <c r="S168" i="7"/>
  <c r="H42" i="17"/>
  <c r="H43" i="17" s="1"/>
  <c r="G43" i="16"/>
  <c r="G46" i="16" s="1"/>
  <c r="H42" i="16"/>
  <c r="G42" i="9"/>
  <c r="G42" i="11"/>
  <c r="M2" i="10" l="1"/>
  <c r="N2" i="10"/>
  <c r="O2" i="10" s="1"/>
  <c r="P2" i="10" s="1"/>
  <c r="M2" i="16"/>
  <c r="N2" i="16"/>
  <c r="O2" i="16" s="1"/>
  <c r="P2" i="16" s="1"/>
  <c r="G43" i="11"/>
  <c r="G46" i="11"/>
  <c r="M2" i="11" s="1"/>
  <c r="G43" i="14"/>
  <c r="G46" i="14" s="1"/>
  <c r="M2" i="14" s="1"/>
  <c r="H42" i="14"/>
  <c r="G46" i="8"/>
  <c r="G43" i="8"/>
  <c r="H42" i="8"/>
  <c r="G43" i="18"/>
  <c r="G46" i="18"/>
  <c r="G43" i="3"/>
  <c r="G46" i="3"/>
  <c r="G43" i="5"/>
  <c r="G46" i="5" s="1"/>
  <c r="H42" i="6"/>
  <c r="G43" i="4"/>
  <c r="G46" i="4" s="1"/>
  <c r="M2" i="15"/>
  <c r="N2" i="15"/>
  <c r="O2" i="15" s="1"/>
  <c r="P2" i="15" s="1"/>
  <c r="G43" i="2"/>
  <c r="G46" i="2" s="1"/>
  <c r="G43" i="12"/>
  <c r="G46" i="12" s="1"/>
  <c r="M2" i="12" s="1"/>
  <c r="H42" i="12"/>
  <c r="G43" i="7"/>
  <c r="G46" i="7" s="1"/>
  <c r="H44" i="9"/>
  <c r="H42" i="9"/>
  <c r="G43" i="9"/>
  <c r="G46" i="9" s="1"/>
  <c r="M2" i="9" s="1"/>
  <c r="G43" i="13"/>
  <c r="G46" i="13" s="1"/>
  <c r="M2" i="13" s="1"/>
  <c r="H42" i="13"/>
  <c r="M2" i="7" l="1"/>
  <c r="N2" i="7"/>
  <c r="P2" i="7" s="1"/>
  <c r="M2" i="2"/>
  <c r="H46" i="2"/>
  <c r="H46" i="4"/>
  <c r="M2" i="4"/>
  <c r="H46" i="5"/>
  <c r="H47" i="5" s="1"/>
  <c r="M2" i="5"/>
  <c r="N2" i="5"/>
  <c r="O2" i="5" s="1"/>
  <c r="P2" i="5" s="1"/>
  <c r="H46" i="3"/>
  <c r="H47" i="3" s="1"/>
  <c r="M2" i="3"/>
  <c r="N2" i="3"/>
  <c r="O2" i="3" s="1"/>
  <c r="P2" i="3" s="1"/>
  <c r="M2" i="18"/>
  <c r="N2" i="18"/>
  <c r="O2" i="18" s="1"/>
  <c r="P2" i="18" s="1"/>
  <c r="M2" i="8"/>
  <c r="N2" i="8"/>
  <c r="O2" i="8" s="1"/>
  <c r="P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A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A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B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B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C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C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D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D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E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E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F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F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0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0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2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2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3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3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4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4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5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5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6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6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7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7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8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8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9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9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<sst xmlns="http://schemas.openxmlformats.org/spreadsheetml/2006/main" count="3825" uniqueCount="243">
  <si>
    <t>Material</t>
  </si>
  <si>
    <t>Units</t>
  </si>
  <si>
    <t>Price</t>
  </si>
  <si>
    <t>labour</t>
  </si>
  <si>
    <t>hour</t>
  </si>
  <si>
    <t>Basic finishing cost</t>
  </si>
  <si>
    <t>per square foot, 2 sides</t>
  </si>
  <si>
    <t>MADERAS</t>
  </si>
  <si>
    <t>Proyecto</t>
  </si>
  <si>
    <t>NO GENERICOS Categoria</t>
  </si>
  <si>
    <t>Nacional</t>
  </si>
  <si>
    <t>Popplar 4/4</t>
  </si>
  <si>
    <t>P.T</t>
  </si>
  <si>
    <t>Maquila</t>
  </si>
  <si>
    <t>Extranjero</t>
  </si>
  <si>
    <t>Popplar 6/4</t>
  </si>
  <si>
    <t>Material Electrico</t>
  </si>
  <si>
    <t>Popplar 8/4</t>
  </si>
  <si>
    <t>USD</t>
  </si>
  <si>
    <t>Cubiertas</t>
  </si>
  <si>
    <t>Pino 3/4</t>
  </si>
  <si>
    <t>P.T.</t>
  </si>
  <si>
    <t>Espejos</t>
  </si>
  <si>
    <t>Encin</t>
  </si>
  <si>
    <t>Tela</t>
  </si>
  <si>
    <t>Cliente proveerá</t>
  </si>
  <si>
    <t xml:space="preserve"> </t>
  </si>
  <si>
    <t>TABLEROS</t>
  </si>
  <si>
    <t>19 mm Maple/ Okume MDF</t>
  </si>
  <si>
    <t>sheet</t>
  </si>
  <si>
    <t>SUBIR AL PAT</t>
  </si>
  <si>
    <t>16 mm Maple/ Okume MDF</t>
  </si>
  <si>
    <t>si</t>
  </si>
  <si>
    <t>12 mm Maple/ Okume MDF</t>
  </si>
  <si>
    <t>MDF 19 mm</t>
  </si>
  <si>
    <t>MDF 16 mm</t>
  </si>
  <si>
    <t>SE PINTA</t>
  </si>
  <si>
    <t>MDF 9 mm</t>
  </si>
  <si>
    <t>MDF 6 mm</t>
  </si>
  <si>
    <t>no</t>
  </si>
  <si>
    <t>19 MM Maple/ Maple</t>
  </si>
  <si>
    <t>16 MM Maple/ Maple</t>
  </si>
  <si>
    <t xml:space="preserve">Okume 12 mm </t>
  </si>
  <si>
    <t>DEPARTAMENTO</t>
  </si>
  <si>
    <t>Okume 6 mm</t>
  </si>
  <si>
    <t>x</t>
  </si>
  <si>
    <t>COMPOSICIÓN</t>
  </si>
  <si>
    <t>Laminado Economico</t>
  </si>
  <si>
    <t>Laminado USA</t>
  </si>
  <si>
    <t>Laminado MASISA</t>
  </si>
  <si>
    <t>DATOS</t>
  </si>
  <si>
    <t>Idioma</t>
  </si>
  <si>
    <t>Categoria</t>
  </si>
  <si>
    <t>Madera</t>
  </si>
  <si>
    <t>Chapa</t>
  </si>
  <si>
    <t>Maquilas</t>
  </si>
  <si>
    <t>U/de medida</t>
  </si>
  <si>
    <t>U/de compra</t>
  </si>
  <si>
    <t>Ingles</t>
  </si>
  <si>
    <t>Accesorio</t>
  </si>
  <si>
    <t>Poplar</t>
  </si>
  <si>
    <t>Maple</t>
  </si>
  <si>
    <t>A Materiales</t>
  </si>
  <si>
    <t>pt</t>
  </si>
  <si>
    <t>Caja</t>
  </si>
  <si>
    <t>Español</t>
  </si>
  <si>
    <t>Armario</t>
  </si>
  <si>
    <t>Encino</t>
  </si>
  <si>
    <t>A Precio Final</t>
  </si>
  <si>
    <t>hoja</t>
  </si>
  <si>
    <t>Cubeta</t>
  </si>
  <si>
    <t>Base para Cama</t>
  </si>
  <si>
    <t>Nogal</t>
  </si>
  <si>
    <t>lt</t>
  </si>
  <si>
    <t>Hoja</t>
  </si>
  <si>
    <t>Buro</t>
  </si>
  <si>
    <t>Encino Rayado</t>
  </si>
  <si>
    <t>lote</t>
  </si>
  <si>
    <t>Juego</t>
  </si>
  <si>
    <t>Cabecera</t>
  </si>
  <si>
    <t>Parota</t>
  </si>
  <si>
    <t>Encino Quarter</t>
  </si>
  <si>
    <t>pza</t>
  </si>
  <si>
    <t>Litro</t>
  </si>
  <si>
    <t>Cajonera</t>
  </si>
  <si>
    <t>Tzalam</t>
  </si>
  <si>
    <t>juego</t>
  </si>
  <si>
    <t>Metro</t>
  </si>
  <si>
    <t>Escritorio</t>
  </si>
  <si>
    <t>Encino Blanco</t>
  </si>
  <si>
    <t>mt</t>
  </si>
  <si>
    <t>Pieza</t>
  </si>
  <si>
    <t>Espejo</t>
  </si>
  <si>
    <t>N/A</t>
  </si>
  <si>
    <t>charola</t>
  </si>
  <si>
    <t>PT</t>
  </si>
  <si>
    <t>Maletero</t>
  </si>
  <si>
    <t>kg</t>
  </si>
  <si>
    <t>Rollo</t>
  </si>
  <si>
    <t>Mesa</t>
  </si>
  <si>
    <t>rollo</t>
  </si>
  <si>
    <t>Saco</t>
  </si>
  <si>
    <t>Minibar</t>
  </si>
  <si>
    <t>yarda</t>
  </si>
  <si>
    <t>Tambor</t>
  </si>
  <si>
    <t>Multifuncional</t>
  </si>
  <si>
    <t>Tramo</t>
  </si>
  <si>
    <t>Mueble de Baño</t>
  </si>
  <si>
    <t>Yarda</t>
  </si>
  <si>
    <t>Panel TV</t>
  </si>
  <si>
    <t>Silla</t>
  </si>
  <si>
    <t>NO GENERICO (Cubiertas, Tela, Maquila, Espejos, Material Electrico)</t>
  </si>
  <si>
    <t>Nombre</t>
  </si>
  <si>
    <t>Precio</t>
  </si>
  <si>
    <t>Cantidad compra</t>
  </si>
  <si>
    <t>Unidad compra</t>
  </si>
  <si>
    <t>Manejo</t>
  </si>
  <si>
    <t>prueba pata metal 2 xls</t>
  </si>
  <si>
    <t>*Si el cliente proveerá un material, sea cual sea, se tendrá que agregar. Tanto en Categoría como en Manejo seleccionar "Cliente proveerá"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</si>
  <si>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</si>
  <si>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</si>
  <si>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</si>
  <si>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</si>
  <si>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</si>
  <si>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</si>
  <si>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</si>
  <si>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</si>
  <si>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</si>
  <si>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</si>
  <si>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</si>
  <si>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</si>
  <si>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</si>
  <si>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</si>
  <si>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</si>
  <si>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</si>
  <si>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</si>
  <si>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</si>
  <si>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</si>
  <si>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</si>
  <si>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</si>
  <si>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</si>
  <si>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</si>
  <si>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</si>
  <si>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</si>
  <si>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</si>
  <si>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</si>
  <si>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</si>
  <si>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</si>
  <si>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</si>
  <si>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</si>
  <si>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</si>
  <si>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</si>
  <si>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</si>
  <si>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</si>
  <si>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</si>
  <si>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</si>
  <si>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</si>
  <si>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</si>
  <si>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</si>
  <si>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</si>
  <si>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</si>
  <si>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</si>
  <si>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</si>
  <si>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</si>
  <si>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</si>
  <si>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</si>
  <si>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</si>
  <si>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</si>
  <si>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</si>
  <si>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</si>
  <si>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</si>
  <si>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</si>
  <si>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</si>
  <si>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</si>
  <si>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</si>
  <si>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</si>
  <si>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</si>
  <si>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</si>
  <si>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</si>
  <si>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</si>
  <si>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</si>
  <si>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</si>
  <si>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</si>
  <si>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</si>
  <si>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</si>
  <si>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</si>
  <si>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</si>
  <si>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</si>
  <si>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</si>
  <si>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</si>
  <si>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</si>
  <si>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</si>
  <si>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</si>
  <si>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</si>
  <si>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</si>
  <si>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</si>
  <si>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</si>
  <si>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</si>
  <si>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</si>
  <si>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</si>
  <si>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</si>
  <si>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</si>
  <si>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</si>
  <si>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</si>
  <si>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</si>
  <si>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</si>
  <si>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</si>
  <si>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</si>
  <si>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</si>
  <si>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</si>
  <si>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</si>
  <si>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</si>
  <si>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</si>
  <si>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</si>
  <si>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</si>
  <si>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</si>
  <si>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</si>
  <si>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</si>
  <si>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</si>
  <si>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</si>
  <si>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</si>
  <si>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</si>
  <si>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</si>
  <si>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</si>
  <si>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</si>
  <si>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</si>
  <si>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</si>
  <si>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</si>
  <si>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</si>
  <si>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</si>
  <si>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</si>
  <si>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</si>
  <si>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</si>
  <si>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</si>
  <si>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</si>
  <si>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</si>
  <si>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</si>
  <si>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</si>
  <si>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</si>
  <si>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</si>
  <si>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</si>
  <si>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</si>
  <si>
    <t>asdasdasdasd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</si>
</sst>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92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558ED5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FF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55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0" fontId="1" fillId="0" borderId="120" xfId="0" applyFont="1" applyBorder="1"/>
    <xf numFmtId="4" fontId="1" fillId="0" borderId="120" xfId="0" applyNumberFormat="1" applyFont="1" applyBorder="1"/>
    <xf numFmtId="0" fontId="0" fillId="0" borderId="59" xfId="0" applyBorder="1"/>
    <xf numFmtId="4" fontId="0" fillId="0" borderId="59" xfId="0" applyNumberFormat="1" applyBorder="1"/>
    <xf numFmtId="0" fontId="1" fillId="0" borderId="60" xfId="0" applyFont="1" applyBorder="1" applyAlignment="1">
      <alignment horizontal="center"/>
    </xf>
    <xf numFmtId="0" fontId="0" fillId="89" borderId="124" xfId="0" applyFill="1" applyBorder="1"/>
    <xf numFmtId="0" fontId="0" fillId="0" borderId="75" xfId="0" applyBorder="1"/>
    <xf numFmtId="0" fontId="1" fillId="0" borderId="76" xfId="0" applyFont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61" xfId="0" applyBorder="1" applyAlignment="1">
      <alignment horizontal="left"/>
    </xf>
    <xf numFmtId="0" fontId="0" fillId="0" borderId="62" xfId="0" applyBorder="1"/>
    <xf numFmtId="4" fontId="0" fillId="0" borderId="62" xfId="0" applyNumberFormat="1" applyBorder="1" applyAlignment="1">
      <alignment horizontal="center"/>
    </xf>
    <xf numFmtId="0" fontId="0" fillId="0" borderId="76" xfId="0" applyBorder="1"/>
    <xf numFmtId="0" fontId="0" fillId="0" borderId="62" xfId="0" applyBorder="1" applyAlignment="1">
      <alignment horizontal="center"/>
    </xf>
    <xf numFmtId="0" fontId="0" fillId="0" borderId="78" xfId="0" applyBorder="1"/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5" borderId="64" xfId="0" applyFont="1" applyFill="1" applyBorder="1" applyAlignment="1">
      <alignment horizontal="center"/>
    </xf>
    <xf numFmtId="0" fontId="1" fillId="86" borderId="121" xfId="0" applyFont="1" applyFill="1" applyBorder="1" applyAlignment="1">
      <alignment horizontal="center"/>
    </xf>
    <xf numFmtId="0" fontId="1" fillId="87" borderId="122" xfId="0" applyFont="1" applyFill="1" applyBorder="1" applyAlignment="1">
      <alignment horizontal="center"/>
    </xf>
    <xf numFmtId="0" fontId="1" fillId="88" borderId="123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  <xf numFmtId="4" fontId="0" fillId="90" borderId="49" xfId="0" applyNumberFormat="1" applyFill="1" applyBorder="1" applyAlignment="1">
      <alignment horizontal="center" vertical="center"/>
    </xf>
    <xf numFmtId="4" fontId="0" fillId="90" borderId="58" xfId="0" applyNumberFormat="1" applyFill="1" applyBorder="1" applyAlignment="1">
      <alignment horizontal="center" vertical="center"/>
    </xf>
    <xf numFmtId="4" fontId="0" fillId="90" borderId="67" xfId="0" applyNumberFormat="1" applyFill="1" applyBorder="1" applyAlignment="1">
      <alignment horizontal="center" vertical="center"/>
    </xf>
    <xf numFmtId="166" fontId="0" fillId="90" borderId="49" xfId="0" applyNumberFormat="1" applyFill="1" applyBorder="1" applyAlignment="1">
      <alignment horizontal="center" vertical="center"/>
    </xf>
    <xf numFmtId="0" fontId="1" fillId="91" borderId="51" xfId="0" applyFont="1" applyFill="1" applyBorder="1" applyAlignment="1">
      <alignment horizontal="center"/>
    </xf>
    <xf numFmtId="0" fontId="1" fillId="91" borderId="68" xfId="0" applyFont="1" applyFill="1" applyBorder="1" applyAlignment="1">
      <alignment horizontal="center"/>
    </xf>
    <xf numFmtId="0" fontId="1" fillId="91" borderId="69" xfId="0" applyFont="1" applyFill="1" applyBorder="1" applyAlignment="1">
      <alignment horizontal="center"/>
    </xf>
    <xf numFmtId="0" fontId="1" fillId="91" borderId="51" xfId="0" applyFont="1" applyFill="1" applyBorder="1" applyAlignment="1">
      <alignment horizontal="center"/>
    </xf>
    <xf numFmtId="4" fontId="0" fillId="90" borderId="60" xfId="0" applyNumberFormat="1" applyFill="1" applyBorder="1" applyAlignment="1">
      <alignment horizontal="center" vertical="center" wrapText="1"/>
    </xf>
    <xf numFmtId="4" fontId="0" fillId="90" borderId="0" xfId="0" applyNumberFormat="1" applyFill="1" applyAlignment="1">
      <alignment horizontal="center" vertical="center" wrapText="1"/>
    </xf>
    <xf numFmtId="4" fontId="0" fillId="90" borderId="76" xfId="0" applyNumberFormat="1" applyFill="1" applyBorder="1" applyAlignment="1">
      <alignment horizontal="center" vertical="center" wrapText="1"/>
    </xf>
    <xf numFmtId="0" fontId="0" fillId="90" borderId="60" xfId="0" applyFill="1" applyBorder="1" applyAlignment="1">
      <alignment horizontal="center" wrapText="1"/>
    </xf>
    <xf numFmtId="0" fontId="0" fillId="90" borderId="0" xfId="0" applyFill="1" applyAlignment="1">
      <alignment horizontal="center" wrapText="1"/>
    </xf>
    <xf numFmtId="0" fontId="0" fillId="90" borderId="76" xfId="0" applyFill="1" applyBorder="1" applyAlignment="1">
      <alignment horizontal="center" wrapText="1"/>
    </xf>
    <xf numFmtId="0" fontId="0" fillId="90" borderId="61" xfId="0" applyFill="1" applyBorder="1" applyAlignment="1">
      <alignment horizontal="center" wrapText="1"/>
    </xf>
    <xf numFmtId="0" fontId="0" fillId="90" borderId="62" xfId="0" applyFill="1" applyBorder="1" applyAlignment="1">
      <alignment horizontal="center" wrapText="1"/>
    </xf>
    <xf numFmtId="0" fontId="0" fillId="90" borderId="78" xfId="0" applyFill="1" applyBorder="1" applyAlignment="1">
      <alignment horizontal="center" wrapText="1"/>
    </xf>
    <xf numFmtId="167" fontId="1" fillId="91" borderId="57" xfId="42" applyFont="1" applyFill="1" applyBorder="1"/>
    <xf numFmtId="0" fontId="1" fillId="91" borderId="57" xfId="0" applyFont="1" applyFill="1" applyBorder="1"/>
    <xf numFmtId="4" fontId="1" fillId="91" borderId="47" xfId="0" applyNumberFormat="1" applyFont="1" applyFill="1" applyBorder="1" applyAlignment="1">
      <alignment horizontal="center"/>
    </xf>
    <xf numFmtId="4" fontId="1" fillId="91" borderId="47" xfId="0" applyNumberFormat="1" applyFont="1" applyFill="1" applyBorder="1"/>
    <xf numFmtId="0" fontId="0" fillId="91" borderId="81" xfId="0" applyFill="1" applyBorder="1" applyAlignment="1">
      <alignment horizontal="center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 xr:uid="{00000000-0005-0000-0000-000012000000}"/>
    <cellStyle name="Accent 13" xfId="1" xr:uid="{00000000-0005-0000-0000-000013000000}"/>
    <cellStyle name="Accent 2 15" xfId="2" xr:uid="{00000000-0005-0000-0000-000014000000}"/>
    <cellStyle name="Accent 3 16" xfId="3" xr:uid="{00000000-0005-0000-0000-000015000000}"/>
    <cellStyle name="Bad 10" xfId="21" xr:uid="{00000000-0005-0000-0000-000016000000}"/>
    <cellStyle name="Bueno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 xr:uid="{00000000-0005-0000-0000-00001B000000}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 xr:uid="{00000000-0005-0000-0000-000025000000}"/>
    <cellStyle name="Footnote 5" xfId="6" xr:uid="{00000000-0005-0000-0000-000026000000}"/>
    <cellStyle name="Good 8" xfId="41" xr:uid="{00000000-0005-0000-0000-000027000000}"/>
    <cellStyle name="Heading 1 1" xfId="7" xr:uid="{00000000-0005-0000-0000-000028000000}"/>
    <cellStyle name="Heading 2 2" xfId="8" xr:uid="{00000000-0005-0000-0000-000029000000}"/>
    <cellStyle name="Hipervínculo" xfId="65" builtinId="8" customBuiltin="1"/>
    <cellStyle name="Hipervínculo visitado" xfId="59" builtinId="9" customBuiltin="1"/>
    <cellStyle name="Hyperlink 6" xfId="10" xr:uid="{00000000-0005-0000-0000-00002C000000}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 xr:uid="{00000000-0005-0000-0000-000033000000}"/>
    <cellStyle name="Normal" xfId="0" builtinId="0" customBuiltin="1"/>
    <cellStyle name="Notas" xfId="44" builtinId="10" customBuiltin="1"/>
    <cellStyle name="Note 4" xfId="9" xr:uid="{00000000-0005-0000-0000-000036000000}"/>
    <cellStyle name="Porcentaje" xfId="64" builtinId="5" customBuiltin="1"/>
    <cellStyle name="Salida" xfId="40" builtinId="21" customBuiltin="1"/>
    <cellStyle name="Status 7" xfId="11" xr:uid="{00000000-0005-0000-0000-000039000000}"/>
    <cellStyle name="Text 3" xfId="12" xr:uid="{00000000-0005-0000-0000-00003A000000}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 xr:uid="{00000000-0005-0000-0000-00004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>
          <a:extLst>
            <a:ext uri="{FF2B5EF4-FFF2-40B4-BE49-F238E27FC236}">
              <a16:creationId xmlns:a16="http://schemas.microsoft.com/office/drawing/2014/main" id="{00000000-0008-0000-0A00-000003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>
          <a:extLst>
            <a:ext uri="{FF2B5EF4-FFF2-40B4-BE49-F238E27FC236}">
              <a16:creationId xmlns:a16="http://schemas.microsoft.com/office/drawing/2014/main" id="{00000000-0008-0000-0B00-0000032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>
          <a:extLst>
            <a:ext uri="{FF2B5EF4-FFF2-40B4-BE49-F238E27FC236}">
              <a16:creationId xmlns:a16="http://schemas.microsoft.com/office/drawing/2014/main" id="{00000000-0008-0000-0C00-0000033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>
          <a:extLst>
            <a:ext uri="{FF2B5EF4-FFF2-40B4-BE49-F238E27FC236}">
              <a16:creationId xmlns:a16="http://schemas.microsoft.com/office/drawing/2014/main" id="{00000000-0008-0000-0D00-0000033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>
          <a:extLst>
            <a:ext uri="{FF2B5EF4-FFF2-40B4-BE49-F238E27FC236}">
              <a16:creationId xmlns:a16="http://schemas.microsoft.com/office/drawing/2014/main" id="{00000000-0008-0000-0E00-000003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>
          <a:extLst>
            <a:ext uri="{FF2B5EF4-FFF2-40B4-BE49-F238E27FC236}">
              <a16:creationId xmlns:a16="http://schemas.microsoft.com/office/drawing/2014/main" id="{00000000-0008-0000-0F00-0000033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>
          <a:extLst>
            <a:ext uri="{FF2B5EF4-FFF2-40B4-BE49-F238E27FC236}">
              <a16:creationId xmlns:a16="http://schemas.microsoft.com/office/drawing/2014/main" id="{00000000-0008-0000-1000-0000034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>
          <a:extLst>
            <a:ext uri="{FF2B5EF4-FFF2-40B4-BE49-F238E27FC236}">
              <a16:creationId xmlns:a16="http://schemas.microsoft.com/office/drawing/2014/main" id="{00000000-0008-0000-1100-0000034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>
          <a:extLst>
            <a:ext uri="{FF2B5EF4-FFF2-40B4-BE49-F238E27FC236}">
              <a16:creationId xmlns:a16="http://schemas.microsoft.com/office/drawing/2014/main" id="{00000000-0008-0000-0700-000003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>
          <a:extLst>
            <a:ext uri="{FF2B5EF4-FFF2-40B4-BE49-F238E27FC236}">
              <a16:creationId xmlns:a16="http://schemas.microsoft.com/office/drawing/2014/main" id="{00000000-0008-0000-0800-000003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>
          <a:extLst>
            <a:ext uri="{FF2B5EF4-FFF2-40B4-BE49-F238E27FC236}">
              <a16:creationId xmlns:a16="http://schemas.microsoft.com/office/drawing/2014/main" id="{00000000-0008-0000-0900-000003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zoomScale="90" workbookViewId="0">
      <selection activeCell="A6" sqref="A6:D6"/>
    </sheetView>
  </sheetViews>
  <sheetFormatPr baseColWidth="10" defaultColWidth="9.140625" defaultRowHeight="12.75" x14ac:dyDescent="0.2"/>
  <cols>
    <col min="1" max="1" width="38.7109375" customWidth="1"/>
    <col min="2" max="2" width="20.5703125" customWidth="1"/>
    <col min="3" max="3" width="18" style="6" customWidth="1"/>
    <col min="4" max="4" width="18.140625" style="6" customWidth="1"/>
    <col min="5" max="5" width="20" customWidth="1"/>
    <col min="6" max="6" width="14.85546875" customWidth="1"/>
    <col min="7" max="7" width="15.42578125" customWidth="1"/>
    <col min="8" max="8" width="11.42578125" customWidth="1"/>
    <col min="9" max="9" width="25.28515625" customWidth="1"/>
    <col min="10" max="1025" width="11.42578125" customWidth="1"/>
  </cols>
  <sheetData>
    <row r="1" spans="1:13" s="178" customFormat="1" x14ac:dyDescent="0.2">
      <c r="A1" s="178" t="s">
        <v>0</v>
      </c>
      <c r="B1" s="178" t="s">
        <v>1</v>
      </c>
      <c r="C1" s="179" t="s">
        <v>2</v>
      </c>
      <c r="D1" s="179"/>
    </row>
    <row r="2" spans="1:13" s="2" customFormat="1" x14ac:dyDescent="0.2">
      <c r="A2" s="2">
        <v>1</v>
      </c>
      <c r="B2" s="2">
        <v>2</v>
      </c>
      <c r="C2" s="37"/>
      <c r="D2" s="37"/>
    </row>
    <row r="3" spans="1:13" s="2" customFormat="1" x14ac:dyDescent="0.2">
      <c r="A3" s="2" t="s">
        <v>3</v>
      </c>
      <c r="B3" s="2" t="s">
        <v>4</v>
      </c>
      <c r="C3" s="6">
        <v>32</v>
      </c>
      <c r="D3" s="37"/>
    </row>
    <row r="4" spans="1:13" s="2" customFormat="1" x14ac:dyDescent="0.2">
      <c r="A4" s="2" t="s">
        <v>5</v>
      </c>
      <c r="B4" s="2" t="s">
        <v>6</v>
      </c>
      <c r="C4" s="6"/>
      <c r="D4" s="6">
        <v>5.5</v>
      </c>
    </row>
    <row r="6" spans="1:13" x14ac:dyDescent="0.2">
      <c r="A6" s="196" t="s">
        <v>7</v>
      </c>
      <c r="B6" s="196"/>
      <c r="C6" s="196"/>
      <c r="D6" s="196"/>
      <c r="G6" s="183" t="s">
        <v>8</v>
      </c>
      <c r="I6" s="4" t="s">
        <v>9</v>
      </c>
      <c r="M6" s="160" t="s">
        <v>10</v>
      </c>
    </row>
    <row r="7" spans="1:13" x14ac:dyDescent="0.2">
      <c r="A7" t="s">
        <v>11</v>
      </c>
      <c r="B7" t="s">
        <v>12</v>
      </c>
      <c r="D7" s="6">
        <v>22.035</v>
      </c>
      <c r="G7" t="s">
        <v>10</v>
      </c>
      <c r="I7" t="s">
        <v>13</v>
      </c>
      <c r="M7" s="160" t="s">
        <v>14</v>
      </c>
    </row>
    <row r="8" spans="1:13" x14ac:dyDescent="0.2">
      <c r="A8" t="s">
        <v>15</v>
      </c>
      <c r="B8" t="s">
        <v>12</v>
      </c>
      <c r="D8" s="6">
        <v>26.13</v>
      </c>
      <c r="I8" t="s">
        <v>16</v>
      </c>
    </row>
    <row r="9" spans="1:13" x14ac:dyDescent="0.2">
      <c r="A9" t="s">
        <v>17</v>
      </c>
      <c r="B9" t="s">
        <v>12</v>
      </c>
      <c r="D9" s="6">
        <v>27.885000000000002</v>
      </c>
      <c r="G9" s="183" t="s">
        <v>18</v>
      </c>
      <c r="I9" t="s">
        <v>19</v>
      </c>
    </row>
    <row r="10" spans="1:13" x14ac:dyDescent="0.2">
      <c r="A10" t="s">
        <v>20</v>
      </c>
      <c r="B10" t="s">
        <v>21</v>
      </c>
      <c r="D10" s="6">
        <v>14.6</v>
      </c>
      <c r="G10">
        <v>17.5</v>
      </c>
      <c r="I10" t="s">
        <v>22</v>
      </c>
    </row>
    <row r="11" spans="1:13" x14ac:dyDescent="0.2">
      <c r="A11" t="s">
        <v>23</v>
      </c>
      <c r="I11" t="s">
        <v>24</v>
      </c>
    </row>
    <row r="12" spans="1:13" x14ac:dyDescent="0.2">
      <c r="I12" t="s">
        <v>25</v>
      </c>
    </row>
    <row r="14" spans="1:13" x14ac:dyDescent="0.2">
      <c r="B14" t="s">
        <v>26</v>
      </c>
    </row>
    <row r="15" spans="1:13" x14ac:dyDescent="0.2">
      <c r="A15" s="196" t="s">
        <v>27</v>
      </c>
      <c r="B15" s="196"/>
      <c r="C15" s="196"/>
      <c r="D15" s="196"/>
    </row>
    <row r="16" spans="1:13" x14ac:dyDescent="0.2">
      <c r="A16" t="s">
        <v>28</v>
      </c>
      <c r="B16" t="s">
        <v>29</v>
      </c>
      <c r="C16" s="6">
        <v>700</v>
      </c>
      <c r="D16" s="6">
        <f t="shared" ref="D16:D26" si="0">(C16/32)</f>
        <v>21.875</v>
      </c>
      <c r="I16" s="4" t="s">
        <v>30</v>
      </c>
    </row>
    <row r="17" spans="1:9" x14ac:dyDescent="0.2">
      <c r="A17" t="s">
        <v>31</v>
      </c>
      <c r="B17" t="s">
        <v>29</v>
      </c>
      <c r="C17" s="6">
        <v>633</v>
      </c>
      <c r="D17" s="6">
        <f t="shared" si="0"/>
        <v>19.78125</v>
      </c>
      <c r="I17" t="s">
        <v>32</v>
      </c>
    </row>
    <row r="18" spans="1:9" x14ac:dyDescent="0.2">
      <c r="A18" t="s">
        <v>33</v>
      </c>
      <c r="B18" t="s">
        <v>29</v>
      </c>
      <c r="C18" s="6">
        <v>565</v>
      </c>
      <c r="D18" s="6">
        <f t="shared" si="0"/>
        <v>17.65625</v>
      </c>
    </row>
    <row r="19" spans="1:9" x14ac:dyDescent="0.2">
      <c r="A19" t="s">
        <v>34</v>
      </c>
      <c r="B19" t="s">
        <v>29</v>
      </c>
      <c r="C19" s="6">
        <v>306</v>
      </c>
      <c r="D19" s="6">
        <f t="shared" si="0"/>
        <v>9.5625</v>
      </c>
    </row>
    <row r="20" spans="1:9" x14ac:dyDescent="0.2">
      <c r="A20" t="s">
        <v>35</v>
      </c>
      <c r="B20" t="s">
        <v>29</v>
      </c>
      <c r="C20" s="6">
        <v>257</v>
      </c>
      <c r="D20" s="6">
        <f t="shared" si="0"/>
        <v>8.03125</v>
      </c>
      <c r="I20" s="4" t="s">
        <v>36</v>
      </c>
    </row>
    <row r="21" spans="1:9" x14ac:dyDescent="0.2">
      <c r="A21" t="s">
        <v>37</v>
      </c>
      <c r="B21" t="s">
        <v>29</v>
      </c>
      <c r="C21" s="6">
        <v>189</v>
      </c>
      <c r="D21" s="6">
        <f t="shared" si="0"/>
        <v>5.90625</v>
      </c>
      <c r="I21" t="s">
        <v>32</v>
      </c>
    </row>
    <row r="22" spans="1:9" x14ac:dyDescent="0.2">
      <c r="A22" t="s">
        <v>38</v>
      </c>
      <c r="B22" t="s">
        <v>29</v>
      </c>
      <c r="C22" s="6">
        <v>138</v>
      </c>
      <c r="D22" s="6">
        <f t="shared" si="0"/>
        <v>4.3125</v>
      </c>
      <c r="I22" t="s">
        <v>39</v>
      </c>
    </row>
    <row r="23" spans="1:9" x14ac:dyDescent="0.2">
      <c r="A23" t="s">
        <v>40</v>
      </c>
      <c r="B23" t="s">
        <v>29</v>
      </c>
      <c r="C23" s="6">
        <v>845</v>
      </c>
      <c r="D23" s="6">
        <f t="shared" si="0"/>
        <v>26.40625</v>
      </c>
    </row>
    <row r="24" spans="1:9" x14ac:dyDescent="0.2">
      <c r="A24" t="s">
        <v>41</v>
      </c>
      <c r="B24" t="s">
        <v>29</v>
      </c>
      <c r="C24" s="6">
        <v>778</v>
      </c>
      <c r="D24" s="6">
        <f t="shared" si="0"/>
        <v>24.3125</v>
      </c>
    </row>
    <row r="25" spans="1:9" x14ac:dyDescent="0.2">
      <c r="A25" t="s">
        <v>42</v>
      </c>
      <c r="B25" t="s">
        <v>29</v>
      </c>
      <c r="C25" s="6">
        <v>420</v>
      </c>
      <c r="D25" s="6">
        <f t="shared" si="0"/>
        <v>13.125</v>
      </c>
      <c r="I25" s="4" t="s">
        <v>43</v>
      </c>
    </row>
    <row r="26" spans="1:9" x14ac:dyDescent="0.2">
      <c r="A26" t="s">
        <v>44</v>
      </c>
      <c r="B26" t="s">
        <v>29</v>
      </c>
      <c r="C26" s="6">
        <v>325</v>
      </c>
      <c r="D26" s="6">
        <f t="shared" si="0"/>
        <v>10.15625</v>
      </c>
      <c r="I26" t="s">
        <v>45</v>
      </c>
    </row>
    <row r="29" spans="1:9" x14ac:dyDescent="0.2">
      <c r="I29" s="4" t="s">
        <v>46</v>
      </c>
    </row>
    <row r="30" spans="1:9" x14ac:dyDescent="0.2">
      <c r="I30" s="85">
        <v>1</v>
      </c>
    </row>
    <row r="31" spans="1:9" x14ac:dyDescent="0.2">
      <c r="I31" s="85">
        <v>0</v>
      </c>
    </row>
    <row r="32" spans="1:9" x14ac:dyDescent="0.2">
      <c r="A32" s="196" t="s">
        <v>27</v>
      </c>
      <c r="B32" s="196"/>
      <c r="C32" s="196"/>
      <c r="D32" s="196"/>
    </row>
    <row r="33" spans="1:7" x14ac:dyDescent="0.2">
      <c r="A33" t="s">
        <v>47</v>
      </c>
      <c r="C33" s="6">
        <v>350</v>
      </c>
    </row>
    <row r="34" spans="1:7" x14ac:dyDescent="0.2">
      <c r="A34" t="s">
        <v>48</v>
      </c>
      <c r="C34" s="6">
        <v>850</v>
      </c>
    </row>
    <row r="35" spans="1:7" x14ac:dyDescent="0.2">
      <c r="A35" t="s">
        <v>49</v>
      </c>
      <c r="C35" s="6">
        <v>600</v>
      </c>
    </row>
    <row r="40" spans="1:7" x14ac:dyDescent="0.2">
      <c r="A40" s="197" t="s">
        <v>50</v>
      </c>
      <c r="B40" s="198"/>
      <c r="C40" s="198"/>
      <c r="D40" s="198"/>
      <c r="E40" s="198"/>
      <c r="F40" s="198"/>
      <c r="G40" s="198"/>
    </row>
    <row r="42" spans="1:7" x14ac:dyDescent="0.2">
      <c r="A42" s="2" t="s">
        <v>51</v>
      </c>
      <c r="B42" s="2" t="s">
        <v>52</v>
      </c>
      <c r="C42" s="37" t="s">
        <v>53</v>
      </c>
      <c r="D42" s="37" t="s">
        <v>54</v>
      </c>
      <c r="E42" s="37" t="s">
        <v>55</v>
      </c>
      <c r="F42" s="93" t="s">
        <v>56</v>
      </c>
      <c r="G42" s="2" t="s">
        <v>57</v>
      </c>
    </row>
    <row r="43" spans="1:7" x14ac:dyDescent="0.2">
      <c r="A43" t="s">
        <v>58</v>
      </c>
      <c r="B43" t="s">
        <v>59</v>
      </c>
      <c r="C43" s="6" t="s">
        <v>60</v>
      </c>
      <c r="D43" s="6" t="s">
        <v>61</v>
      </c>
      <c r="E43" t="s">
        <v>62</v>
      </c>
      <c r="F43" s="85" t="s">
        <v>63</v>
      </c>
      <c r="G43" s="85" t="s">
        <v>64</v>
      </c>
    </row>
    <row r="44" spans="1:7" x14ac:dyDescent="0.2">
      <c r="A44" t="s">
        <v>65</v>
      </c>
      <c r="B44" t="s">
        <v>66</v>
      </c>
      <c r="C44" s="6" t="s">
        <v>67</v>
      </c>
      <c r="D44" s="6" t="s">
        <v>67</v>
      </c>
      <c r="E44" t="s">
        <v>68</v>
      </c>
      <c r="F44" s="85" t="s">
        <v>69</v>
      </c>
      <c r="G44" s="85" t="s">
        <v>70</v>
      </c>
    </row>
    <row r="45" spans="1:7" x14ac:dyDescent="0.2">
      <c r="B45" t="s">
        <v>71</v>
      </c>
      <c r="C45" s="6" t="s">
        <v>61</v>
      </c>
      <c r="D45" s="6" t="s">
        <v>72</v>
      </c>
      <c r="E45" t="s">
        <v>25</v>
      </c>
      <c r="F45" s="85" t="s">
        <v>73</v>
      </c>
      <c r="G45" s="85" t="s">
        <v>74</v>
      </c>
    </row>
    <row r="46" spans="1:7" x14ac:dyDescent="0.2">
      <c r="B46" t="s">
        <v>75</v>
      </c>
      <c r="C46" s="6" t="s">
        <v>72</v>
      </c>
      <c r="D46" s="6" t="s">
        <v>76</v>
      </c>
      <c r="F46" s="85" t="s">
        <v>77</v>
      </c>
      <c r="G46" s="85" t="s">
        <v>78</v>
      </c>
    </row>
    <row r="47" spans="1:7" x14ac:dyDescent="0.2">
      <c r="B47" t="s">
        <v>79</v>
      </c>
      <c r="C47" s="6" t="s">
        <v>80</v>
      </c>
      <c r="D47" s="6" t="s">
        <v>81</v>
      </c>
      <c r="F47" s="85" t="s">
        <v>82</v>
      </c>
      <c r="G47" s="85" t="s">
        <v>83</v>
      </c>
    </row>
    <row r="48" spans="1:7" x14ac:dyDescent="0.2">
      <c r="B48" t="s">
        <v>84</v>
      </c>
      <c r="C48" s="6" t="s">
        <v>85</v>
      </c>
      <c r="D48" s="6" t="s">
        <v>80</v>
      </c>
      <c r="F48" s="85" t="s">
        <v>86</v>
      </c>
      <c r="G48" s="85" t="s">
        <v>87</v>
      </c>
    </row>
    <row r="49" spans="1:7" x14ac:dyDescent="0.2">
      <c r="B49" t="s">
        <v>88</v>
      </c>
      <c r="C49" s="6" t="s">
        <v>89</v>
      </c>
      <c r="D49" s="6" t="s">
        <v>85</v>
      </c>
      <c r="F49" s="85" t="s">
        <v>90</v>
      </c>
      <c r="G49" s="85" t="s">
        <v>91</v>
      </c>
    </row>
    <row r="50" spans="1:7" x14ac:dyDescent="0.2">
      <c r="B50" t="s">
        <v>92</v>
      </c>
      <c r="C50" s="6" t="s">
        <v>93</v>
      </c>
      <c r="D50" s="6" t="s">
        <v>93</v>
      </c>
      <c r="F50" s="85" t="s">
        <v>94</v>
      </c>
      <c r="G50" s="85" t="s">
        <v>95</v>
      </c>
    </row>
    <row r="51" spans="1:7" x14ac:dyDescent="0.2">
      <c r="B51" t="s">
        <v>96</v>
      </c>
      <c r="F51" s="85" t="s">
        <v>97</v>
      </c>
      <c r="G51" s="85" t="s">
        <v>98</v>
      </c>
    </row>
    <row r="52" spans="1:7" x14ac:dyDescent="0.2">
      <c r="B52" t="s">
        <v>99</v>
      </c>
      <c r="F52" s="85" t="s">
        <v>100</v>
      </c>
      <c r="G52" s="85" t="s">
        <v>101</v>
      </c>
    </row>
    <row r="53" spans="1:7" x14ac:dyDescent="0.2">
      <c r="B53" t="s">
        <v>102</v>
      </c>
      <c r="F53" s="85" t="s">
        <v>103</v>
      </c>
      <c r="G53" s="85" t="s">
        <v>104</v>
      </c>
    </row>
    <row r="54" spans="1:7" x14ac:dyDescent="0.2">
      <c r="B54" t="s">
        <v>105</v>
      </c>
      <c r="F54" s="85"/>
      <c r="G54" s="85" t="s">
        <v>106</v>
      </c>
    </row>
    <row r="55" spans="1:7" x14ac:dyDescent="0.2">
      <c r="B55" t="s">
        <v>107</v>
      </c>
      <c r="F55" s="85"/>
      <c r="G55" s="85" t="s">
        <v>108</v>
      </c>
    </row>
    <row r="56" spans="1:7" x14ac:dyDescent="0.2">
      <c r="B56" t="s">
        <v>109</v>
      </c>
    </row>
    <row r="57" spans="1:7" x14ac:dyDescent="0.2">
      <c r="B57" t="s">
        <v>110</v>
      </c>
    </row>
    <row r="62" spans="1:7" x14ac:dyDescent="0.2">
      <c r="A62" s="199" t="s">
        <v>111</v>
      </c>
      <c r="B62" s="200"/>
      <c r="C62" s="200"/>
      <c r="D62" s="200"/>
      <c r="E62" s="200"/>
      <c r="F62" s="200"/>
      <c r="G62" s="200"/>
    </row>
    <row r="63" spans="1:7" x14ac:dyDescent="0.2">
      <c r="A63" s="21"/>
      <c r="B63" s="180"/>
      <c r="C63" s="181"/>
      <c r="D63" s="181"/>
      <c r="E63" s="180"/>
      <c r="F63" s="180"/>
      <c r="G63" s="184"/>
    </row>
    <row r="64" spans="1:7" x14ac:dyDescent="0.2">
      <c r="A64" s="182" t="s">
        <v>112</v>
      </c>
      <c r="B64" s="93" t="s">
        <v>52</v>
      </c>
      <c r="C64" s="93" t="s">
        <v>113</v>
      </c>
      <c r="D64" s="93" t="s">
        <v>56</v>
      </c>
      <c r="E64" s="93" t="s">
        <v>114</v>
      </c>
      <c r="F64" s="93" t="s">
        <v>115</v>
      </c>
      <c r="G64" s="185" t="s">
        <v>116</v>
      </c>
    </row>
    <row r="65" spans="1:11" x14ac:dyDescent="0.2">
      <c r="A65" s="23" t="s">
        <v>117</v>
      </c>
      <c r="B65" t="s">
        <v>13</v>
      </c>
      <c r="C65" s="65">
        <v>25</v>
      </c>
      <c r="D65" s="65" t="s">
        <v>82</v>
      </c>
      <c r="E65">
        <v>1</v>
      </c>
      <c r="F65" s="85" t="s">
        <v>91</v>
      </c>
      <c r="G65" s="191" t="s">
        <v>62</v>
      </c>
      <c r="I65" s="195" t="s">
        <v>118</v>
      </c>
      <c r="J65" s="195"/>
      <c r="K65" s="195"/>
    </row>
    <row r="66" spans="1:11" x14ac:dyDescent="0.2">
      <c r="A66" s="186" t="s">
        <v>119</v>
      </c>
      <c r="B66" t="s">
        <v>16</v>
      </c>
      <c r="C66" s="65">
        <v>250</v>
      </c>
      <c r="D66" s="65" t="s">
        <v>86</v>
      </c>
      <c r="E66">
        <v>2</v>
      </c>
      <c r="F66" s="85" t="s">
        <v>78</v>
      </c>
      <c r="G66" s="191" t="s">
        <v>68</v>
      </c>
      <c r="I66" s="195"/>
      <c r="J66" s="195"/>
      <c r="K66" s="195"/>
    </row>
    <row r="67" spans="1:11" x14ac:dyDescent="0.2">
      <c r="A67" s="186" t="s">
        <v>120</v>
      </c>
      <c r="B67" t="s">
        <v>19</v>
      </c>
      <c r="C67" s="65">
        <v>100</v>
      </c>
      <c r="D67" s="65" t="s">
        <v>82</v>
      </c>
      <c r="E67">
        <v>1</v>
      </c>
      <c r="F67" s="85" t="s">
        <v>91</v>
      </c>
      <c r="G67" s="191" t="s">
        <v>68</v>
      </c>
      <c r="I67" s="195"/>
      <c r="J67" s="195"/>
      <c r="K67" s="195"/>
    </row>
    <row r="68" spans="1:11" x14ac:dyDescent="0.2">
      <c r="A68" s="186" t="s">
        <v>121</v>
      </c>
      <c r="B68" t="s">
        <v>13</v>
      </c>
      <c r="C68" s="65">
        <v>100</v>
      </c>
      <c r="D68" s="65" t="s">
        <v>90</v>
      </c>
      <c r="E68">
        <v>100</v>
      </c>
      <c r="F68" s="85" t="s">
        <v>98</v>
      </c>
      <c r="G68" s="191" t="s">
        <v>68</v>
      </c>
      <c r="I68" s="195"/>
      <c r="J68" s="195"/>
      <c r="K68" s="195"/>
    </row>
    <row r="69" spans="1:11" x14ac:dyDescent="0.2">
      <c r="A69" s="186" t="s">
        <v>122</v>
      </c>
      <c r="B69" t="s">
        <v>16</v>
      </c>
      <c r="C69" s="65">
        <v>250</v>
      </c>
      <c r="D69" s="65" t="s">
        <v>86</v>
      </c>
      <c r="E69">
        <v>2</v>
      </c>
      <c r="F69" s="85" t="s">
        <v>78</v>
      </c>
      <c r="G69" s="191" t="s">
        <v>62</v>
      </c>
    </row>
    <row r="70" spans="1:11" x14ac:dyDescent="0.2">
      <c r="A70" s="186" t="s">
        <v>123</v>
      </c>
      <c r="B70" t="s">
        <v>13</v>
      </c>
      <c r="C70" s="65">
        <v>100</v>
      </c>
      <c r="D70" s="65" t="s">
        <v>90</v>
      </c>
      <c r="E70">
        <v>100</v>
      </c>
      <c r="F70" s="85" t="s">
        <v>98</v>
      </c>
      <c r="G70" s="191" t="s">
        <v>62</v>
      </c>
    </row>
    <row r="71" spans="1:11" x14ac:dyDescent="0.2">
      <c r="A71" s="23" t="s">
        <v>124</v>
      </c>
      <c r="B71" t="s">
        <v>13</v>
      </c>
      <c r="C71" s="65">
        <v>25</v>
      </c>
      <c r="D71" s="65" t="s">
        <v>82</v>
      </c>
      <c r="E71">
        <v>1</v>
      </c>
      <c r="F71" s="85" t="s">
        <v>91</v>
      </c>
      <c r="G71" s="191" t="s">
        <v>68</v>
      </c>
    </row>
    <row r="72" spans="1:11" x14ac:dyDescent="0.2">
      <c r="A72" s="186" t="s">
        <v>125</v>
      </c>
      <c r="B72" t="s">
        <v>19</v>
      </c>
      <c r="C72" s="65">
        <v>100</v>
      </c>
      <c r="D72" s="65" t="s">
        <v>82</v>
      </c>
      <c r="E72">
        <v>1</v>
      </c>
      <c r="F72" s="85" t="s">
        <v>91</v>
      </c>
      <c r="G72" s="191" t="s">
        <v>62</v>
      </c>
    </row>
    <row r="73" spans="1:11" x14ac:dyDescent="0.2">
      <c r="A73" s="187" t="s">
        <v>126</v>
      </c>
      <c r="B73" t="s">
        <v>25</v>
      </c>
      <c r="C73" s="65">
        <v>250</v>
      </c>
      <c r="D73" s="65" t="s">
        <v>86</v>
      </c>
      <c r="E73">
        <v>2</v>
      </c>
      <c r="F73" s="85" t="s">
        <v>78</v>
      </c>
      <c r="G73" s="191" t="s">
        <v>25</v>
      </c>
    </row>
    <row r="74" spans="1:11" x14ac:dyDescent="0.2">
      <c r="A74" s="186" t="s">
        <v>127</v>
      </c>
      <c r="B74" t="s">
        <v>25</v>
      </c>
      <c r="C74" s="65">
        <v>100</v>
      </c>
      <c r="D74" s="65" t="s">
        <v>90</v>
      </c>
      <c r="E74">
        <v>100</v>
      </c>
      <c r="F74" s="85" t="s">
        <v>98</v>
      </c>
      <c r="G74" s="191" t="s">
        <v>25</v>
      </c>
    </row>
    <row r="75" spans="1:11" x14ac:dyDescent="0.2">
      <c r="A75" s="23" t="s">
        <v>128</v>
      </c>
      <c r="B75" t="s">
        <v>25</v>
      </c>
      <c r="C75" s="65">
        <v>25</v>
      </c>
      <c r="D75" s="65" t="s">
        <v>82</v>
      </c>
      <c r="E75">
        <v>1</v>
      </c>
      <c r="F75" s="85" t="s">
        <v>91</v>
      </c>
      <c r="G75" s="191" t="s">
        <v>25</v>
      </c>
    </row>
    <row r="76" spans="1:11" x14ac:dyDescent="0.2">
      <c r="A76" s="186"/>
      <c r="C76" s="65"/>
      <c r="D76" s="65"/>
      <c r="E76" s="85"/>
      <c r="F76" s="85"/>
      <c r="G76" s="191"/>
    </row>
    <row r="77" spans="1:11" x14ac:dyDescent="0.2">
      <c r="A77" s="186"/>
      <c r="C77" s="65"/>
      <c r="D77" s="65"/>
      <c r="E77" s="85"/>
      <c r="F77" s="85"/>
      <c r="G77" s="191"/>
    </row>
    <row r="78" spans="1:11" x14ac:dyDescent="0.2">
      <c r="A78" s="186"/>
      <c r="C78" s="65"/>
      <c r="D78" s="65"/>
      <c r="E78" s="85"/>
      <c r="F78" s="85"/>
      <c r="G78" s="191"/>
    </row>
    <row r="79" spans="1:11" x14ac:dyDescent="0.2">
      <c r="A79" s="186"/>
      <c r="C79" s="65"/>
      <c r="D79" s="65"/>
      <c r="E79" s="85"/>
      <c r="F79" s="85"/>
      <c r="G79" s="191"/>
    </row>
    <row r="80" spans="1:11" x14ac:dyDescent="0.2">
      <c r="A80" s="186"/>
      <c r="C80" s="65"/>
      <c r="D80" s="65"/>
      <c r="E80" s="85"/>
      <c r="F80" s="85"/>
      <c r="G80" s="191"/>
    </row>
    <row r="81" spans="1:7" x14ac:dyDescent="0.2">
      <c r="A81" s="186"/>
      <c r="C81" s="65"/>
      <c r="D81" s="65"/>
      <c r="E81" s="85"/>
      <c r="F81" s="85"/>
      <c r="G81" s="191"/>
    </row>
    <row r="82" spans="1:7" x14ac:dyDescent="0.2">
      <c r="A82" s="186"/>
      <c r="C82" s="65"/>
      <c r="D82" s="65"/>
      <c r="E82" s="85"/>
      <c r="F82" s="85"/>
      <c r="G82" s="191"/>
    </row>
    <row r="83" spans="1:7" x14ac:dyDescent="0.2">
      <c r="A83" s="186"/>
      <c r="C83" s="65"/>
      <c r="D83" s="65"/>
      <c r="E83" s="85"/>
      <c r="F83" s="85"/>
      <c r="G83" s="191"/>
    </row>
    <row r="84" spans="1:7" x14ac:dyDescent="0.2">
      <c r="A84" s="186"/>
      <c r="C84" s="65"/>
      <c r="D84" s="65"/>
      <c r="E84" s="85"/>
      <c r="F84" s="85"/>
      <c r="G84" s="191"/>
    </row>
    <row r="85" spans="1:7" x14ac:dyDescent="0.2">
      <c r="A85" s="188"/>
      <c r="B85" s="189"/>
      <c r="C85" s="190"/>
      <c r="D85" s="190"/>
      <c r="E85" s="192"/>
      <c r="F85" s="192"/>
      <c r="G85" s="193"/>
    </row>
  </sheetData>
  <mergeCells count="6">
    <mergeCell ref="I65:K68"/>
    <mergeCell ref="A6:D6"/>
    <mergeCell ref="A15:D15"/>
    <mergeCell ref="A32:D32"/>
    <mergeCell ref="A40:G40"/>
    <mergeCell ref="A62:G62"/>
  </mergeCells>
  <dataValidations count="5">
    <dataValidation type="list" allowBlank="1" showInputMessage="1" showErrorMessage="1" sqref="G7" xr:uid="{00000000-0002-0000-0000-000000000000}">
      <formula1>$M$6:$M$7</formula1>
    </dataValidation>
    <dataValidation type="list" allowBlank="1" showInputMessage="1" showErrorMessage="1" sqref="B65:B85" xr:uid="{00000000-0002-0000-0000-000001000000}">
      <formula1>$I$7:$I$12</formula1>
    </dataValidation>
    <dataValidation type="list" allowBlank="1" showInputMessage="1" showErrorMessage="1" sqref="D65:D85" xr:uid="{00000000-0002-0000-0000-000002000000}">
      <formula1>$F$43:$F$53</formula1>
    </dataValidation>
    <dataValidation type="list" allowBlank="1" showErrorMessage="1" sqref="F65:F85" xr:uid="{00000000-0002-0000-0000-000003000000}">
      <formula1>$G$43:$G$55</formula1>
    </dataValidation>
    <dataValidation type="list" allowBlank="1" showInputMessage="1" showErrorMessage="1" sqref="G65:G85" xr:uid="{00000000-0002-0000-0000-000004000000}">
      <formula1>$E$43:$E$45</formula1>
    </dataValidation>
  </dataValidations>
  <pageMargins left="0.75" right="0.75" top="1" bottom="1" header="0.51180599999999998" footer="0.51180599999999998"/>
  <pageSetup paperSize="9" fitToWidth="0"/>
  <extLs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2388.6454773505952</v>
      </c>
      <c r="O2" s="1">
        <f>IF('Material Costs'!G7="Nacional",((N2-D177)/0.8)+(D177/0.83),IF('Material Costs'!G7="Extranjero",(((N2-D177)/0.85)+(D177/0.85))/'Material Costs'!G10,0))</f>
        <v>2969.9935936761954</v>
      </c>
      <c r="P2" s="95">
        <f>IF('Material Costs'!G7="Nacional",(O2-N2)/O2,IF('Material Costs'!G7="Extranjero",((O2*'Material Costs'!G10)-N2)/('Material Costs'!G10*O2),0))</f>
        <v>0.19574052872148445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1644.2281591161618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 xml:space="preserve">Okume 12 mm </v>
      </c>
      <c r="J117" s="32" t="str">
        <f>'mueble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E135+E134*B134+E133*B133+E132</f>
        <v>625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120</v>
      </c>
      <c r="D135" s="135" t="str">
        <f>VLOOKUP(C135,'Material Costs'!$A$64:$C$85,2,0)</f>
        <v>Cubiertas</v>
      </c>
      <c r="E135" s="144">
        <f>VLOOKUP(C135,'Material Costs'!$A$64:$C$85,3,0)</f>
        <v>100</v>
      </c>
      <c r="F135" s="85" t="str">
        <f>VLOOKUP(C135,'Material Costs'!$A$64:$G$85,7,0)</f>
        <v>A Precio Final</v>
      </c>
      <c r="G135" s="65" t="str">
        <f>VLOOKUP(C135,'Material Costs'!$A$64:$D$85,4,0)</f>
        <v>pza</v>
      </c>
      <c r="H135" s="5">
        <f>VLOOKUP(C135,'Material Costs'!$A$64:$E$85,5,0)</f>
        <v>1</v>
      </c>
      <c r="I135" s="161" t="str">
        <f>VLOOKUP(C135,'Material Costs'!$A$64:$F$85,6,0)</f>
        <v>Pieza</v>
      </c>
      <c r="J135" s="159">
        <f t="shared" si="20"/>
        <v>100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275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9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9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9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9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9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9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9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9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9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9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9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9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1075.5649987500001</v>
      </c>
      <c r="N2" s="94">
        <v>1613.8884355355699</v>
      </c>
      <c r="O2" s="1">
        <f>IF('Material Costs'!G7="Nacional",((N2-D177)/0.8)+(D177/0.83),IF('Material Costs'!G7="Extranjero",(((N2-D177)/0.85)+(D177/0.85))/'Material Costs'!G10,0))</f>
        <v>2017.3605444194623</v>
      </c>
      <c r="P2" s="95">
        <f>IF('Material Costs'!G7="Nacional",(O2-N2)/O2,IF('Material Costs'!G7="Extranjero",((O2*'Material Costs'!G10)-N2)/('Material Costs'!G10*O2),0))</f>
        <v>0.19999999999999996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229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2.7777777777777776E-2</v>
      </c>
      <c r="E10" s="6">
        <f>D10/$M$5</f>
        <v>5.0505050505050497E-2</v>
      </c>
      <c r="F10" s="47">
        <f>VLOOKUP(C10,LISTADOMADERAS,4,0)</f>
        <v>26.13</v>
      </c>
      <c r="G10" s="1">
        <f t="shared" si="0"/>
        <v>1.3196969696969694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2.7777777777777776E-2</v>
      </c>
      <c r="E11" s="6">
        <f>D11/$M$5</f>
        <v>5.0505050505050497E-2</v>
      </c>
      <c r="F11" s="47">
        <f>VLOOKUP(C11,LISTADOMADERAS,4,0)</f>
        <v>27.885000000000002</v>
      </c>
      <c r="G11" s="1">
        <f t="shared" si="0"/>
        <v>1.4083333333333332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0.50505050505050497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0.50505050505050497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977.78636250000011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97.778636250000019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1075.5649987500001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6.9444444444444441E-3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 xml:space="preserve">Okume 12 mm </v>
      </c>
      <c r="J117" s="32" t="str">
        <f>'mueble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16</v>
      </c>
      <c r="F162" s="221">
        <f>L47</f>
        <v>16</v>
      </c>
      <c r="G162" s="221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9.6179138321995516</v>
      </c>
      <c r="M168" s="176">
        <f>F168*M160</f>
        <v>15.014739229024944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98.30895691609976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A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A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A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A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A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A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A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A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A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A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A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A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2267.86814467673</v>
      </c>
      <c r="O2" s="1">
        <f>IF('Material Costs'!G7="Nacional",((N2-D177)/0.8)+(D177/0.83),IF('Material Costs'!G7="Extranjero",(((N2-D177)/0.85)+(D177/0.85))/'Material Costs'!G10,0))</f>
        <v>2825.7990362675991</v>
      </c>
      <c r="P2" s="95">
        <f>IF('Material Costs'!G7="Nacional",(O2-N2)/O2,IF('Material Costs'!G7="Extranjero",((O2*'Material Costs'!G10)-N2)/('Material Costs'!G10*O2),0))</f>
        <v>0.19744181536978692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 xml:space="preserve">Okume 12 mm </v>
      </c>
      <c r="J117" s="32" t="str">
        <f>'mueble completo'!$C$17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169.10795776643988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B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B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B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B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B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B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B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B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B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B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B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B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1869.8052012243493</v>
      </c>
      <c r="O2" s="1">
        <f>IF('Material Costs'!G7="Nacional",((N2-D177)/0.8)+(D177/0.83),IF('Material Costs'!G7="Extranjero",(((N2-D177)/0.85)+(D177/0.85))/'Material Costs'!G10,0))</f>
        <v>2328.220356952123</v>
      </c>
      <c r="P2" s="95">
        <f>IF('Material Costs'!G7="Nacional",(O2-N2)/O2,IF('Material Costs'!G7="Extranjero",((O2*'Material Costs'!G10)-N2)/('Material Costs'!G10*O2),0))</f>
        <v>0.19689508957300147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 xml:space="preserve">Okume 12 mm </v>
      </c>
      <c r="J117" s="32" t="str">
        <f>'mueble sin pintar'!$C$17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88.345308956916114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C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C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C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C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C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C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C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C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C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C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C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C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1155.6188424375</v>
      </c>
      <c r="O2" s="1">
        <v>1444.5235530468799</v>
      </c>
      <c r="P2" s="95">
        <f>IF('Material Costs'!G7="Nacional",(O2-N2)/O2,IF('Material Costs'!G7="Extranjero",((O2*'Material Costs'!G10)-N2)/('Material Costs'!G10*O2),0))</f>
        <v>0.2000000000000027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236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1002.8085215909092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 xml:space="preserve">Okume 12 mm </v>
      </c>
      <c r="J117" s="32" t="str">
        <f>'mueble sin deptos'!$C$17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94">
        <f>E132</f>
        <v>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25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D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D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D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D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D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D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D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D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D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D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D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D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1694.3166223931403</v>
      </c>
      <c r="O2" s="1">
        <f>IF('Material Costs'!G7="Nacional",((N2-D177)/0.8)+(D177/0.83),IF('Material Costs'!G7="Extranjero",(((N2-D177)/0.85)+(D177/0.85))/'Material Costs'!G10,0))</f>
        <v>2112.2481876299794</v>
      </c>
      <c r="P2" s="95">
        <f>IF('Material Costs'!G7="Nacional",(O2-N2)/O2,IF('Material Costs'!G7="Extranjero",((O2*'Material Costs'!G10)-N2)/('Material Costs'!G10*O2),0))</f>
        <v>0.19786101258572922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 xml:space="preserve">Okume 12 mm </v>
      </c>
      <c r="J117" s="32" t="str">
        <f>'parte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124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no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24.159226190476168</v>
      </c>
      <c r="R168" s="176">
        <f>IF(O29="x",SUM(R162:R167),0)</f>
        <v>9.6636904761904674</v>
      </c>
      <c r="S168" s="94">
        <f>SUM(L168:R168)</f>
        <v>92.280895691609942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E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E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E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E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E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E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E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E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E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E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E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E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1883.6069985836161</v>
      </c>
      <c r="O2" s="1">
        <f>IF('Material Costs'!G7="Nacional",((N2-D177)/0.8)+(D177/0.83),IF('Material Costs'!G7="Extranjero",(((N2-D177)/0.85)+(D177/0.85))/'Material Costs'!G10,0))</f>
        <v>2354.5087482295198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 xml:space="preserve">Okume 12 mm </v>
      </c>
      <c r="J117" s="32" t="str">
        <f>'parte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125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129.41780045351467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125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F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F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F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F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F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F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F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F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F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F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F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F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1122.5115305833333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1020.4650278030304</v>
      </c>
      <c r="H42" s="6">
        <f>'parte ng M'!G42+'parte ng F'!G42</f>
        <v>1929.8399025252525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102.04650278030304</v>
      </c>
      <c r="H43" s="6">
        <f>H42+'parte ng M'!I128+'parte ng F'!I128</f>
        <v>2179.8399025252525</v>
      </c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1122.5115305833333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 xml:space="preserve">Okume 12 mm </v>
      </c>
      <c r="J117" s="32" t="str">
        <f>'item con partes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0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0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0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0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0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0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0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0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0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0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0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0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1749.8954773505952</v>
      </c>
      <c r="O2" s="1">
        <f>IF('Material Costs'!G7="Nacional",((N2-D177)/0.8)+(D177/0.83),IF('Material Costs'!G7="Extranjero",(((N2-D177)/0.85)+(D177/0.85))/'Material Costs'!G10,0))</f>
        <v>2187.3693466882437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240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241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 xml:space="preserve">Okume 12 mm </v>
      </c>
      <c r="J117" s="32" t="str">
        <f>'mueble ng C'!$C$17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126</v>
      </c>
      <c r="D132" s="132" t="str">
        <f>VLOOKUP(C132,'Material Costs'!$A$64:$C$85,2,0)</f>
        <v>Cliente proveerá</v>
      </c>
      <c r="E132" s="140">
        <f>VLOOKUP(C132,'Material Costs'!$A$64:$C$85,3,0)</f>
        <v>250</v>
      </c>
      <c r="F132" s="141" t="str">
        <f>VLOOKUP(C132,'Material Costs'!$A$64:$G$85,7,0)</f>
        <v>Cliente proveerá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127</v>
      </c>
      <c r="D133" s="135" t="str">
        <f>VLOOKUP(C133,'Material Costs'!$A$64:$C$85,2,0)</f>
        <v>Cliente proveerá</v>
      </c>
      <c r="E133" s="144">
        <f>VLOOKUP(C133,'Material Costs'!$A$64:$C$85,3,0)</f>
        <v>100</v>
      </c>
      <c r="F133" s="85" t="str">
        <f>VLOOKUP(C133,'Material Costs'!$A$64:$G$85,7,0)</f>
        <v>Cliente proveerá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128</v>
      </c>
      <c r="D134" s="135" t="str">
        <f>VLOOKUP(C134,'Material Costs'!$A$65:$C$85,2,0)</f>
        <v>Cliente proveerá</v>
      </c>
      <c r="E134" s="144">
        <f>VLOOKUP(C134,'Material Costs'!$A$64:$C$85,3,0)</f>
        <v>25</v>
      </c>
      <c r="F134" s="85" t="str">
        <f>VLOOKUP(C134,'Material Costs'!$A$64:$G$85,7,0)</f>
        <v>Cliente proveerá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zoomScale="80" workbookViewId="0">
      <selection activeCell="J8" sqref="J8:O1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1:24" s="2" customFormat="1" x14ac:dyDescent="0.2">
      <c r="A1" s="2">
        <v>1</v>
      </c>
      <c r="B1" s="2">
        <v>2</v>
      </c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1:24" x14ac:dyDescent="0.2">
      <c r="A2">
        <v>4</v>
      </c>
      <c r="B2">
        <v>3</v>
      </c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v>1372.5933427729601</v>
      </c>
      <c r="O2" s="1">
        <f>IF('Material Costs'!G7="Nacional",((N2-D177)/0.8)+(D177/0.83),IF('Material Costs'!G7="Extranjero",(((N2-D177)/0.85)+(D177/0.85))/'Material Costs'!G10,0))</f>
        <v>1715.7416784662</v>
      </c>
      <c r="P2" s="95">
        <f>IF('Material Costs'!G7="Nacional",(O2-N2)/O2,IF('Material Costs'!G7="Extranjero",((O2*'Material Costs'!G10)-N2)/('Material Costs'!G10*O2),0))</f>
        <v>0.19999999999999996</v>
      </c>
    </row>
    <row r="3" spans="1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1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1:24" x14ac:dyDescent="0.2">
      <c r="J5" s="202" t="s">
        <v>138</v>
      </c>
      <c r="K5" s="202"/>
      <c r="L5" s="202"/>
      <c r="M5" s="74">
        <v>0.55000000000000004</v>
      </c>
    </row>
    <row r="6" spans="1:24" x14ac:dyDescent="0.2">
      <c r="B6" s="11" t="s">
        <v>139</v>
      </c>
    </row>
    <row r="7" spans="1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1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 t="s">
        <v>242</v>
      </c>
      <c r="K8" s="207"/>
      <c r="L8" s="207"/>
      <c r="M8" s="207"/>
      <c r="N8" s="207"/>
      <c r="O8" s="207"/>
      <c r="P8" s="6"/>
      <c r="Q8" s="6"/>
    </row>
    <row r="9" spans="1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1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1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1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1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1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1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1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(G46/1.1)-G39-G40</f>
        <v>880.15271515151494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 xml:space="preserve">Okume 12 mm </v>
      </c>
      <c r="J117" s="32" t="str">
        <f>'parte sola'!$C$17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12</v>
      </c>
      <c r="F162" s="221">
        <f>L47</f>
        <v>12</v>
      </c>
      <c r="G162" s="221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7.2134353741496637</v>
      </c>
      <c r="M168" s="176">
        <f>F168*M160</f>
        <v>11.261054421768709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4.8318452380952337</v>
      </c>
      <c r="R168" s="176">
        <f>IF(O29="x",SUM(R162:R167),0)</f>
        <v>0</v>
      </c>
      <c r="S168" s="94">
        <f>SUM(L168:R168)</f>
        <v>52.367878401360549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1910.5891896550449</v>
      </c>
      <c r="O2" s="1">
        <f>IF('Material Costs'!G7="Nacional",((N2-D177)/0.8)+(D177/0.83),IF('Material Costs'!G7="Extranjero",(((N2-D177)/0.85)+(D177/0.85))/'Material Costs'!G10,0))</f>
        <v>2383.7184147796497</v>
      </c>
      <c r="P2" s="95">
        <f>IF('Material Costs'!G7="Nacional",(O2-N2)/O2,IF('Material Costs'!G7="Extranjero",((O2*'Material Costs'!G10)-N2)/('Material Costs'!G10*O2),0))</f>
        <v>0.19848368926089818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G46-K128</f>
        <v>936.41194638888874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(H46/1.1)-G39-G40</f>
        <v>766.51635151515131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 xml:space="preserve">Okume 12 mm </v>
      </c>
      <c r="J117" s="32" t="str">
        <f>'parte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>
        <f>E132+E133</f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135.90663973922898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100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2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2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2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2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2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2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2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2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2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2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2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975.98028875</v>
      </c>
      <c r="N2" s="94">
        <v>1291.7606849051901</v>
      </c>
      <c r="O2" s="1">
        <f>IF('Material Costs'!G7="Nacional",((N2-D177)/0.8)+(D177/0.83),IF('Material Costs'!G7="Extranjero",(((N2-D177)/0.85)+(D177/0.85))/'Material Costs'!G10,0))</f>
        <v>1614.7008561314876</v>
      </c>
      <c r="P2" s="95">
        <f>IF('Material Costs'!G7="Nacional",(O2-N2)/O2,IF('Material Costs'!G7="Extranjero",((O2*'Material Costs'!G10)-N2)/('Material Costs'!G10*O2),0))</f>
        <v>0.19999999999999998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2.7777777777777776E-2</v>
      </c>
      <c r="E9" s="6">
        <f>D9/$M$5</f>
        <v>5.0505050505050497E-2</v>
      </c>
      <c r="F9" s="46">
        <f>VLOOKUP(C9,LISTADOMADERAS,4,0)</f>
        <v>22.035</v>
      </c>
      <c r="G9" s="1">
        <f t="shared" ref="G9:G40" si="0">E9*F9</f>
        <v>1.1128787878787878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887.25480795454541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88.725480795454544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975.98028875</v>
      </c>
      <c r="H46" s="6">
        <f>(G46/1.1)-G39-G40</f>
        <v>834.53549545454541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 xml:space="preserve">Okume 12 mm </v>
      </c>
      <c r="J117" s="32" t="str">
        <f>'parte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9</v>
      </c>
      <c r="F162" s="221">
        <f>L47</f>
        <v>9</v>
      </c>
      <c r="G162" s="221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5.4100765306122476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54.167623299319693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3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3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3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3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3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3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3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3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3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3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1"/>
  <sheetViews>
    <sheetView topLeftCell="A19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978.10643458333323</v>
      </c>
      <c r="N2" s="94">
        <f>((D178+G46)*1.05)+(S168*1.22)+(S168*1.22*3.04)+D177</f>
        <v>1721.5038617546768</v>
      </c>
      <c r="O2" s="1">
        <f>IF('Material Costs'!G7="Nacional",((N2-D177)/0.8)+(D177/0.83),IF('Material Costs'!G7="Extranjero",(((N2-D177)/0.85)+(D177/0.85))/'Material Costs'!G10,0))</f>
        <v>2136.0665741812977</v>
      </c>
      <c r="P2" s="95">
        <f>IF('Material Costs'!G7="Nacional",(O2-N2)/O2,IF('Material Costs'!G7="Extranjero",((O2*'Material Costs'!G10)-N2)/('Material Costs'!G10*O2),0))</f>
        <v>0.19407761791577713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889.18766780303019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88.918766780303031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978.10643458333323</v>
      </c>
      <c r="H46" s="6">
        <f>G46-J128</f>
        <v>628.10643458333323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(H46/1.1)-G40-G39</f>
        <v>518.02299545454537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 xml:space="preserve">Okume 12 mm </v>
      </c>
      <c r="J117" s="32" t="str">
        <f>'parte todo'!$C$17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121</v>
      </c>
      <c r="D132" s="132" t="str">
        <f>VLOOKUP(C132,'Material Costs'!$A$64:$C$85,2,0)</f>
        <v>Maquila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mt</v>
      </c>
      <c r="H132" s="143">
        <f>VLOOKUP(C132,'Material Costs'!$A$64:$E$85,5,0)</f>
        <v>100</v>
      </c>
      <c r="I132" s="158" t="str">
        <f>VLOOKUP(C132,'Material Costs'!$A$64:$F$85,6,0)</f>
        <v>Rollo</v>
      </c>
      <c r="J132" s="159">
        <f t="shared" ref="J132:J152" si="20">B132*E132</f>
        <v>100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119</v>
      </c>
      <c r="D133" s="135" t="str">
        <f>VLOOKUP(C133,'Material Costs'!$A$64:$C$85,2,0)</f>
        <v>Material Electrico</v>
      </c>
      <c r="E133" s="144">
        <f>VLOOKUP(C133,'Material Costs'!$A$64:$C$85,3,0)</f>
        <v>250</v>
      </c>
      <c r="F133" s="85" t="str">
        <f>VLOOKUP(C133,'Material Costs'!$A$64:$G$85,7,0)</f>
        <v>A Precio Final</v>
      </c>
      <c r="G133" s="65" t="str">
        <f>VLOOKUP(C133,'Material Costs'!$A$64:$D$85,4,0)</f>
        <v>juego</v>
      </c>
      <c r="H133" s="5">
        <f>VLOOKUP(C133,'Material Costs'!$A$64:$E$85,5,0)</f>
        <v>2</v>
      </c>
      <c r="I133" s="161" t="str">
        <f>VLOOKUP(C133,'Material Costs'!$A$64:$F$85,6,0)</f>
        <v>Juego</v>
      </c>
      <c r="J133" s="159">
        <f t="shared" si="20"/>
        <v>250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4.8318452380952337</v>
      </c>
      <c r="R168" s="176">
        <f>IF(O29="x",SUM(R162:R167),0)</f>
        <v>9.6636904761904674</v>
      </c>
      <c r="S168" s="94">
        <f>SUM(L168:R168)</f>
        <v>69.893707482993165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4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4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4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4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4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4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4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4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4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4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4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4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1"/>
  <sheetViews>
    <sheetView tabSelected="1" zoomScale="80" workbookViewId="0">
      <selection activeCell="G46" sqref="G46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254" t="s">
        <v>32</v>
      </c>
      <c r="M2" s="1">
        <f>G46</f>
        <v>0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233">
        <v>140</v>
      </c>
      <c r="E3" s="233">
        <v>60</v>
      </c>
      <c r="F3" s="234">
        <v>101</v>
      </c>
      <c r="G3" s="235" t="s">
        <v>58</v>
      </c>
      <c r="H3" s="233" t="s">
        <v>59</v>
      </c>
      <c r="I3" s="73"/>
      <c r="O3" s="96"/>
      <c r="U3" s="110"/>
      <c r="V3" s="85"/>
    </row>
    <row r="4" spans="2:24" x14ac:dyDescent="0.2">
      <c r="C4" s="9" t="s">
        <v>136</v>
      </c>
      <c r="D4" s="236">
        <f>D3*2.54</f>
        <v>355.6</v>
      </c>
      <c r="E4" s="236">
        <f>E3*2.54</f>
        <v>152.4</v>
      </c>
      <c r="F4" s="236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240">
        <v>5</v>
      </c>
      <c r="C7" s="203" t="s">
        <v>140</v>
      </c>
      <c r="D7" s="203"/>
      <c r="E7" s="237" t="s">
        <v>141</v>
      </c>
      <c r="F7" s="238"/>
      <c r="G7" s="239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41" t="s">
        <v>217</v>
      </c>
      <c r="K8" s="242"/>
      <c r="L8" s="242"/>
      <c r="M8" s="242"/>
      <c r="N8" s="242"/>
      <c r="O8" s="243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41"/>
      <c r="K9" s="242"/>
      <c r="L9" s="242"/>
      <c r="M9" s="242"/>
      <c r="N9" s="242"/>
      <c r="O9" s="24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41"/>
      <c r="K10" s="242"/>
      <c r="L10" s="242"/>
      <c r="M10" s="242"/>
      <c r="N10" s="242"/>
      <c r="O10" s="24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41"/>
      <c r="K11" s="242"/>
      <c r="L11" s="242"/>
      <c r="M11" s="242"/>
      <c r="N11" s="242"/>
      <c r="O11" s="243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44" t="s">
        <v>218</v>
      </c>
      <c r="K13" s="245"/>
      <c r="L13" s="245"/>
      <c r="M13" s="245"/>
      <c r="N13" s="245"/>
      <c r="O13" s="246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47"/>
      <c r="K14" s="248"/>
      <c r="L14" s="248"/>
      <c r="M14" s="248"/>
      <c r="N14" s="248"/>
      <c r="O14" s="24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51" t="s">
        <v>182</v>
      </c>
      <c r="D36" s="17"/>
      <c r="E36" s="6">
        <v>1</v>
      </c>
      <c r="F36" s="250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>
        <f>'parte todo'!G42+'parte cajas'!G42+'parte ng'!G42+'parte sola'!G42</f>
        <v>3706.2823782828282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52" t="s">
        <v>195</v>
      </c>
      <c r="F46" s="252"/>
      <c r="G46" s="253">
        <f>SUM(G42:G45)</f>
        <v>0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 xml:space="preserve">Okume 12 mm </v>
      </c>
      <c r="J117" s="32" t="str">
        <f>'item con partes de todo tipo'!$C$17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0</v>
      </c>
      <c r="D162" s="85" t="str">
        <f t="shared" si="20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5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5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5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5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5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5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5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5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5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5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5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5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996.25885138888896</v>
      </c>
      <c r="N2" s="94">
        <f>((D178+G46)*1.05)+(S168*1.22)+(S168*1.22*3.04)+D177</f>
        <v>1738.689737495748</v>
      </c>
      <c r="O2" s="1">
        <v>2173.36217186968</v>
      </c>
      <c r="P2" s="95">
        <f>IF('Material Costs'!G7="Nacional",(O2-N2)/O2,IF('Material Costs'!G7="Extranjero",((O2*'Material Costs'!G10)-N2)/('Material Costs'!G10*O2),0))</f>
        <v>0.19999999999999815</v>
      </c>
    </row>
    <row r="3" spans="2:24" ht="15" x14ac:dyDescent="0.25">
      <c r="C3" s="7" t="s">
        <v>135</v>
      </c>
      <c r="D3" s="8">
        <v>80</v>
      </c>
      <c r="E3" s="8">
        <v>40</v>
      </c>
      <c r="F3" s="40">
        <v>40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219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1.3888888888888888E-2</v>
      </c>
      <c r="E9" s="6">
        <f>D9/$M$5</f>
        <v>2.5252525252525249E-2</v>
      </c>
      <c r="F9" s="46">
        <f>VLOOKUP(C9,LISTADOMADERAS,4,0)</f>
        <v>22.035</v>
      </c>
      <c r="G9" s="1">
        <f t="shared" ref="G9:G40" si="0">E9*F9</f>
        <v>0.5564393939393939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905.68986489898998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90.568986489899004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996.25885138888896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6.9444444444444441E-3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6.9444444444444441E-3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 xml:space="preserve">Okume 12 mm </v>
      </c>
      <c r="J117" s="32" t="str">
        <f>'mueble solo'!$C$17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18</v>
      </c>
      <c r="F162" s="221">
        <f>L47</f>
        <v>18</v>
      </c>
      <c r="G162" s="221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10.820153061224495</v>
      </c>
      <c r="M168" s="176">
        <f>F168*M160</f>
        <v>16.891581632653061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49.962797619047507</v>
      </c>
      <c r="Q168" s="176">
        <f>IF(N29="x",SUM(Q162:Q167),0)</f>
        <v>24.159226190476168</v>
      </c>
      <c r="R168" s="176">
        <f>IF(O29="x",SUM(R162:R167),0)</f>
        <v>19.327380952380935</v>
      </c>
      <c r="S168" s="94">
        <f>SUM(L168:R168)</f>
        <v>140.52465986394546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6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6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6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6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6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6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6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6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6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6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6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6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2048.4504321124996</v>
      </c>
      <c r="O2" s="1">
        <f>IF('Material Costs'!G7="Nacional",((N2-D177)/0.8)+(D177/0.83),IF('Material Costs'!G7="Extranjero",(((N2-D177)/0.85)+(D177/0.85))/'Material Costs'!G10,0))</f>
        <v>2560.5630401406243</v>
      </c>
      <c r="P2" s="95">
        <f>IF('Material Costs'!G7="Nacional",(O2-N2)/O2,IF('Material Costs'!G7="Extranjero",((O2*'Material Costs'!G10)-N2)/('Material Costs'!G10*O2),0))</f>
        <v>0.19999999999999993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1419.2281591161618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 xml:space="preserve">Okume 12 mm </v>
      </c>
      <c r="J117" s="32" t="str">
        <f>'mueble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E134*B134+E133+E132</f>
        <v>400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122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Materiales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50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91.552083333333258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400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7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7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7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7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7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7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7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7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7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7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7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7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v>2274.8954773505998</v>
      </c>
      <c r="O2" s="1">
        <f>IF('Material Costs'!G7="Nacional",((N2-D177)/0.8)+(D177/0.83),IF('Material Costs'!G7="Extranjero",(((N2-D177)/0.85)+(D177/0.85))/'Material Costs'!G10,0))</f>
        <v>2819.8994671701776</v>
      </c>
      <c r="P2" s="95">
        <f>IF('Material Costs'!G7="Nacional",(O2-N2)/O2,IF('Material Costs'!G7="Extranjero",((O2*'Material Costs'!G10)-N2)/('Material Costs'!G10*O2),0))</f>
        <v>0.19327071626652689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1544.2281591161618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>
        <f>(G42*0.9)+I128</f>
        <v>1442.3053432045456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 xml:space="preserve">Okume 12 mm </v>
      </c>
      <c r="J117" s="32" t="str">
        <f>'mueble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>
        <f>(E134*B134)+(E133*B133)+E132</f>
        <v>525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121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124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Precio Final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525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8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8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8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8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8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8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8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8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8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8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8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8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</vt:i4>
      </vt:variant>
    </vt:vector>
  </HeadingPairs>
  <TitlesOfParts>
    <vt:vector size="24" baseType="lpstr">
      <vt:lpstr>Material Costs</vt:lpstr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  <vt:lpstr>LISTADOLAMINADOS</vt:lpstr>
      <vt:lpstr>LISTADOMADERA</vt:lpstr>
      <vt:lpstr>LISTADOMADERAS</vt:lpstr>
      <vt:lpstr>LISTADOMATERIALES</vt:lpstr>
      <vt:lpstr>LISTADOTABLEROS</vt:lpstr>
      <vt:lpstr>LISTADOTABLEROSS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jaime garcia garcia</cp:lastModifiedBy>
  <cp:revision>0</cp:revision>
  <cp:lastPrinted>2006-03-05T19:17:00Z</cp:lastPrinted>
  <dcterms:created xsi:type="dcterms:W3CDTF">1998-10-05T10:14:00Z</dcterms:created>
  <dcterms:modified xsi:type="dcterms:W3CDTF">2021-02-11T19:41:31Z</dcterms:modified>
</cp:coreProperties>
</file>