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EE\data\"/>
    </mc:Choice>
  </mc:AlternateContent>
  <xr:revisionPtr revIDLastSave="0" documentId="13_ncr:1_{C1455808-46BC-43FA-8589-49D230CC8F49}" xr6:coauthVersionLast="47" xr6:coauthVersionMax="47" xr10:uidLastSave="{00000000-0000-0000-0000-000000000000}"/>
  <bookViews>
    <workbookView xWindow="-98" yWindow="-98" windowWidth="22695" windowHeight="14595" xr2:uid="{E50DB139-ECCD-4E91-A91E-091909AD5F16}"/>
  </bookViews>
  <sheets>
    <sheet name="basic-without-losses" sheetId="2" r:id="rId1"/>
    <sheet name="oee-with-los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3" l="1"/>
  <c r="C6" i="3"/>
  <c r="C16" i="3" s="1"/>
  <c r="B6" i="3"/>
  <c r="E16" i="3" s="1"/>
  <c r="C11" i="3" l="1"/>
  <c r="B11" i="3"/>
  <c r="B16" i="3"/>
  <c r="G16" i="3" s="1"/>
  <c r="G11" i="3" l="1"/>
  <c r="B11" i="2"/>
  <c r="D11" i="2" s="1"/>
  <c r="E11" i="2"/>
  <c r="E16" i="2" s="1"/>
  <c r="D16" i="2" l="1"/>
  <c r="B16" i="2"/>
  <c r="F16" i="2" l="1"/>
</calcChain>
</file>

<file path=xl/sharedStrings.xml><?xml version="1.0" encoding="utf-8"?>
<sst xmlns="http://schemas.openxmlformats.org/spreadsheetml/2006/main" count="50" uniqueCount="43">
  <si>
    <t>OEE</t>
  </si>
  <si>
    <t>DownTime</t>
  </si>
  <si>
    <t>Good Units</t>
  </si>
  <si>
    <t>Availability</t>
  </si>
  <si>
    <t>Performace</t>
  </si>
  <si>
    <t>(Shift length - Breaks)</t>
  </si>
  <si>
    <t>(Planned production time - DownTime</t>
  </si>
  <si>
    <t>(Total Units - Rejected Units)</t>
  </si>
  <si>
    <t>(Run Time / Planned Production Time)</t>
  </si>
  <si>
    <t>Planned Production Time</t>
  </si>
  <si>
    <t xml:space="preserve">Runtime </t>
  </si>
  <si>
    <t>Total Units</t>
  </si>
  <si>
    <t>Rejected Units</t>
  </si>
  <si>
    <t>(Total Units / Run Time) / Ideal Run Rate)</t>
  </si>
  <si>
    <t>Ideal Run Rate</t>
  </si>
  <si>
    <t>(Parts per minute)</t>
  </si>
  <si>
    <t>Shift Length</t>
  </si>
  <si>
    <t>Break Time</t>
  </si>
  <si>
    <t>(1 hr)</t>
  </si>
  <si>
    <t>(8 hrs)</t>
  </si>
  <si>
    <t>(Planned or Unplanned stops)</t>
  </si>
  <si>
    <t>*time unit = minutes</t>
  </si>
  <si>
    <t>Quality</t>
  </si>
  <si>
    <t>(Good Units / Total Units)</t>
  </si>
  <si>
    <t>(Availability * Performance * Quality)</t>
  </si>
  <si>
    <t>*time unit = seconds</t>
  </si>
  <si>
    <t>Total Time</t>
  </si>
  <si>
    <t>Downtime</t>
  </si>
  <si>
    <t>Cycle time</t>
  </si>
  <si>
    <t>Defective Units</t>
  </si>
  <si>
    <t>(Time to produce 1 unit)</t>
  </si>
  <si>
    <t>Performance</t>
  </si>
  <si>
    <t>(Total time - Downtime) / Total time</t>
  </si>
  <si>
    <t>((Good units + Defective units) * Cycle time)/(Totaltime - Downtime)</t>
  </si>
  <si>
    <t>Good units / (Good Units + Defective Units)</t>
  </si>
  <si>
    <t>Availability * Performance * Quality</t>
  </si>
  <si>
    <t>Availability Losses</t>
  </si>
  <si>
    <t>Quality Losses</t>
  </si>
  <si>
    <t>Speed Losses</t>
  </si>
  <si>
    <t>Good Units/(Total Time/CycleTime)</t>
  </si>
  <si>
    <t>(Downtime / Cycle time)/ (Total time / Cycle time)</t>
  </si>
  <si>
    <t>Defective Units / (Total time / Cycle time)</t>
  </si>
  <si>
    <t>100 - Availability losses - Quality losses - OEE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</si>
</sst>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D93-8BF5-4695-BE31-6EB658F9DD7D}">
  <dimension ref="B2:G16"/>
  <sheetViews>
    <sheetView showGridLines="0" tabSelected="1" workbookViewId="0">
      <selection activeCell="D22" sqref="D22"/>
    </sheetView>
  </sheetViews>
  <sheetFormatPr defaultRowHeight="14.25" x14ac:dyDescent="0.45"/>
  <cols>
    <col min="1" max="1" width="9.06640625" style="1"/>
    <col min="2" max="2" width="12.73046875" style="1" customWidth="1"/>
    <col min="3" max="3" width="19.59765625" style="1" customWidth="1"/>
    <col min="4" max="4" width="34.6640625" style="1" bestFit="1" customWidth="1"/>
    <col min="5" max="5" width="25.86328125" style="1" customWidth="1"/>
    <col min="6" max="6" width="34.6640625" style="1" bestFit="1" customWidth="1"/>
    <col min="7" max="7" width="14.19921875" style="1" customWidth="1"/>
    <col min="8" max="8" width="31.265625" style="1" bestFit="1" customWidth="1"/>
    <col min="9" max="10" width="33.1328125" style="1" customWidth="1"/>
    <col min="11" max="11" width="35.265625" style="1" bestFit="1" customWidth="1"/>
    <col min="12" max="16384" width="9.06640625" style="1"/>
  </cols>
  <sheetData>
    <row r="2" spans="2:7" x14ac:dyDescent="0.45">
      <c r="B2" s="3" t="s">
        <v>21</v>
      </c>
    </row>
    <row r="4" spans="2:7" s="2" customFormat="1" x14ac:dyDescent="0.45">
      <c r="B4" s="5" t="s">
        <v>16</v>
      </c>
      <c r="C4" s="5" t="s">
        <v>17</v>
      </c>
      <c r="D4" s="6" t="s">
        <v>1</v>
      </c>
      <c r="E4" s="6" t="s">
        <v>14</v>
      </c>
      <c r="F4" s="6" t="s">
        <v>11</v>
      </c>
      <c r="G4" s="6" t="s">
        <v>12</v>
      </c>
    </row>
    <row r="5" spans="2:7" s="10" customFormat="1" x14ac:dyDescent="0.45">
      <c r="B5" s="12" t="s">
        <v>19</v>
      </c>
      <c r="C5" s="12" t="s">
        <v>18</v>
      </c>
      <c r="D5" s="13" t="s">
        <v>20</v>
      </c>
      <c r="E5" s="13" t="s">
        <v>15</v>
      </c>
      <c r="F5" s="13"/>
      <c r="G5" s="13"/>
    </row>
    <row r="6" spans="2:7" s="4" customFormat="1" ht="18" x14ac:dyDescent="0.55000000000000004">
      <c r="B6" s="14">
        <v>480</v>
      </c>
      <c r="C6" s="14">
        <v>60</v>
      </c>
      <c r="D6" s="14">
        <v>47</v>
      </c>
      <c r="E6" s="14">
        <v>60</v>
      </c>
      <c r="F6" s="14">
        <v>19271</v>
      </c>
      <c r="G6" s="14">
        <v>423</v>
      </c>
    </row>
    <row r="9" spans="2:7" x14ac:dyDescent="0.45">
      <c r="B9" s="22" t="s">
        <v>9</v>
      </c>
      <c r="C9" s="22"/>
      <c r="D9" s="7" t="s">
        <v>10</v>
      </c>
      <c r="E9" s="7" t="s">
        <v>2</v>
      </c>
    </row>
    <row r="10" spans="2:7" s="10" customFormat="1" x14ac:dyDescent="0.45">
      <c r="B10" s="23" t="s">
        <v>5</v>
      </c>
      <c r="C10" s="23"/>
      <c r="D10" s="9" t="s">
        <v>6</v>
      </c>
      <c r="E10" s="9" t="s">
        <v>7</v>
      </c>
    </row>
    <row r="11" spans="2:7" s="4" customFormat="1" ht="18" x14ac:dyDescent="0.55000000000000004">
      <c r="B11" s="21">
        <f>B6-C6</f>
        <v>420</v>
      </c>
      <c r="C11" s="21"/>
      <c r="D11" s="15">
        <f>B11-D6</f>
        <v>373</v>
      </c>
      <c r="E11" s="15">
        <f>F6-G6</f>
        <v>18848</v>
      </c>
    </row>
    <row r="14" spans="2:7" s="2" customFormat="1" x14ac:dyDescent="0.45">
      <c r="B14" s="22" t="s">
        <v>3</v>
      </c>
      <c r="C14" s="22"/>
      <c r="D14" s="8" t="s">
        <v>4</v>
      </c>
      <c r="E14" s="8" t="s">
        <v>22</v>
      </c>
      <c r="F14" s="8" t="s">
        <v>0</v>
      </c>
    </row>
    <row r="15" spans="2:7" s="10" customFormat="1" ht="14.25" customHeight="1" x14ac:dyDescent="0.45">
      <c r="B15" s="23" t="s">
        <v>8</v>
      </c>
      <c r="C15" s="23"/>
      <c r="D15" s="11" t="s">
        <v>13</v>
      </c>
      <c r="E15" s="11" t="s">
        <v>23</v>
      </c>
      <c r="F15" s="11" t="s">
        <v>24</v>
      </c>
    </row>
    <row r="16" spans="2:7" s="4" customFormat="1" ht="18" x14ac:dyDescent="0.55000000000000004">
      <c r="B16" s="21">
        <f>D11/B11</f>
        <v>0.88809523809523805</v>
      </c>
      <c r="C16" s="21"/>
      <c r="D16" s="15">
        <f>(F6/D11)/E6</f>
        <v>0.86108132260947268</v>
      </c>
      <c r="E16" s="15">
        <f>E11/F6</f>
        <v>0.97804991956826315</v>
      </c>
      <c r="F16" s="15">
        <f>B16*D16*E16</f>
        <v>0.74793650793650779</v>
      </c>
    </row>
  </sheetData>
  <mergeCells count="6">
    <mergeCell ref="B16:C16"/>
    <mergeCell ref="B9:C9"/>
    <mergeCell ref="B10:C10"/>
    <mergeCell ref="B11:C11"/>
    <mergeCell ref="B15:C15"/>
    <mergeCell ref="B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4F16-52F1-4DF2-9196-6577B8534C9A}">
  <dimension ref="B2:H16"/>
  <sheetViews>
    <sheetView showGridLines="0" workbookViewId="0">
      <selection activeCell="D26" sqref="D26"/>
    </sheetView>
  </sheetViews>
  <sheetFormatPr defaultRowHeight="14.25" x14ac:dyDescent="0.45"/>
  <cols>
    <col min="2" max="2" width="29.796875" bestFit="1" customWidth="1"/>
    <col min="3" max="3" width="24.265625" bestFit="1" customWidth="1"/>
    <col min="4" max="4" width="31.86328125" customWidth="1"/>
    <col min="5" max="5" width="16.53125" customWidth="1"/>
    <col min="6" max="6" width="22.1328125" customWidth="1"/>
    <col min="7" max="8" width="29.33203125" bestFit="1" customWidth="1"/>
  </cols>
  <sheetData>
    <row r="2" spans="2:8" x14ac:dyDescent="0.45">
      <c r="B2" t="s">
        <v>25</v>
      </c>
    </row>
    <row r="4" spans="2:8" s="17" customFormat="1" x14ac:dyDescent="0.45">
      <c r="B4" s="5" t="s">
        <v>26</v>
      </c>
      <c r="C4" s="5" t="s">
        <v>27</v>
      </c>
      <c r="D4" s="5" t="s">
        <v>28</v>
      </c>
      <c r="E4" s="5" t="s">
        <v>2</v>
      </c>
      <c r="F4" s="5" t="s">
        <v>29</v>
      </c>
    </row>
    <row r="5" spans="2:8" x14ac:dyDescent="0.45">
      <c r="B5" s="18" t="s">
        <v>5</v>
      </c>
      <c r="C5" s="18" t="s">
        <v>20</v>
      </c>
      <c r="D5" s="18" t="s">
        <v>30</v>
      </c>
      <c r="E5" s="18"/>
      <c r="F5" s="18"/>
    </row>
    <row r="6" spans="2:8" s="4" customFormat="1" ht="18" x14ac:dyDescent="0.55000000000000004">
      <c r="B6" s="14">
        <f>(480-60)*60</f>
        <v>25200</v>
      </c>
      <c r="C6" s="14">
        <f>47*60</f>
        <v>2820</v>
      </c>
      <c r="D6" s="14">
        <v>1</v>
      </c>
      <c r="E6" s="14">
        <v>18848</v>
      </c>
      <c r="F6" s="14">
        <v>423</v>
      </c>
    </row>
    <row r="9" spans="2:8" s="19" customFormat="1" x14ac:dyDescent="0.45">
      <c r="B9" s="8" t="s">
        <v>3</v>
      </c>
      <c r="C9" s="24" t="s">
        <v>31</v>
      </c>
      <c r="D9" s="24"/>
      <c r="E9" s="24" t="s">
        <v>22</v>
      </c>
      <c r="F9" s="24"/>
      <c r="G9" s="8" t="s">
        <v>0</v>
      </c>
    </row>
    <row r="10" spans="2:8" s="4" customFormat="1" ht="14.25" customHeight="1" x14ac:dyDescent="0.45">
      <c r="B10" s="20" t="s">
        <v>32</v>
      </c>
      <c r="C10" s="25" t="s">
        <v>33</v>
      </c>
      <c r="D10" s="25"/>
      <c r="E10" s="25" t="s">
        <v>34</v>
      </c>
      <c r="F10" s="25"/>
      <c r="G10" s="20" t="s">
        <v>35</v>
      </c>
    </row>
    <row r="11" spans="2:8" s="4" customFormat="1" ht="18" x14ac:dyDescent="0.55000000000000004">
      <c r="B11" s="16">
        <f>(B6-C6)/B6</f>
        <v>0.88809523809523805</v>
      </c>
      <c r="C11" s="26">
        <f>((E6+F6)*D6)/(B6-C6)</f>
        <v>0.86108132260947279</v>
      </c>
      <c r="D11" s="27"/>
      <c r="E11" s="26">
        <f>E6/(E6+F6)</f>
        <v>0.97804991956826315</v>
      </c>
      <c r="F11" s="27"/>
      <c r="G11" s="16">
        <f>B11*C11*E11</f>
        <v>0.7479365079365079</v>
      </c>
    </row>
    <row r="14" spans="2:8" x14ac:dyDescent="0.45">
      <c r="B14" s="8" t="s">
        <v>0</v>
      </c>
      <c r="C14" s="24" t="s">
        <v>36</v>
      </c>
      <c r="D14" s="24"/>
      <c r="E14" s="24" t="s">
        <v>37</v>
      </c>
      <c r="F14" s="24"/>
      <c r="G14" s="24" t="s">
        <v>38</v>
      </c>
      <c r="H14" s="24"/>
    </row>
    <row r="15" spans="2:8" x14ac:dyDescent="0.45">
      <c r="B15" s="20" t="s">
        <v>39</v>
      </c>
      <c r="C15" s="25" t="s">
        <v>40</v>
      </c>
      <c r="D15" s="25"/>
      <c r="E15" s="25" t="s">
        <v>41</v>
      </c>
      <c r="F15" s="25"/>
      <c r="G15" s="25" t="s">
        <v>42</v>
      </c>
      <c r="H15" s="25"/>
    </row>
    <row r="16" spans="2:8" ht="18" x14ac:dyDescent="0.55000000000000004">
      <c r="B16" s="16">
        <f>E6/(B6/D6)</f>
        <v>0.7479365079365079</v>
      </c>
      <c r="C16" s="21">
        <f>(C6/D6)/(B6/D6)</f>
        <v>0.11190476190476191</v>
      </c>
      <c r="D16" s="21"/>
      <c r="E16" s="21">
        <f>F6/(B6/D6)</f>
        <v>1.6785714285714286E-2</v>
      </c>
      <c r="F16" s="21"/>
      <c r="G16" s="21">
        <f>1-C16-E16-B16</f>
        <v>0.12337301587301586</v>
      </c>
      <c r="H16" s="21"/>
    </row>
  </sheetData>
  <mergeCells count="15">
    <mergeCell ref="C9:D9"/>
    <mergeCell ref="E9:F9"/>
    <mergeCell ref="C10:D10"/>
    <mergeCell ref="E10:F10"/>
    <mergeCell ref="C11:D11"/>
    <mergeCell ref="E11:F11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basic-without-losses</vt:lpstr>
      <vt:lpstr>oee-with-losses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Jomit Vaghela</dc:creator>
  <cp:lastModifiedBy>Jomit Vaghela</cp:lastModifiedBy>
  <dcterms:created xsi:type="dcterms:W3CDTF">2020-09-11T23:31:50Z</dcterms:created>
  <dcterms:modified xsi:type="dcterms:W3CDTF">2021-05-24T17:38:54Z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2020-09-11T23:31:50Z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6057116b-c417-4aa1-ace6-9fc33e0f2229</vt:lpwstr>
  </property>
  <property fmtid="{D5CDD505-2E9C-101B-9397-08002B2CF9AE}" pid="8" name="MSIP_Label_f42aa342-8706-4288-bd11-ebb85995028c_ContentBits">
    <vt:lpwstr>0</vt:lpwstr>
  </property>
</Properties>
</file>