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ES_examen\"/>
    </mc:Choice>
  </mc:AlternateContent>
  <xr:revisionPtr revIDLastSave="0" documentId="13_ncr:1_{AC204463-A9CC-4F8A-AD4A-5DDE65E590F7}" xr6:coauthVersionLast="47" xr6:coauthVersionMax="47" xr10:uidLastSave="{00000000-0000-0000-0000-000000000000}"/>
  <bookViews>
    <workbookView xWindow="-108" yWindow="-108" windowWidth="23256" windowHeight="12576" activeTab="1" xr2:uid="{12FC4C48-9020-4573-80C9-A75F30B4CC35}"/>
  </bookViews>
  <sheets>
    <sheet name="PL8_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8" i="2" s="1"/>
  <c r="B11" i="2" l="1"/>
  <c r="B9" i="2"/>
  <c r="B8" i="2"/>
  <c r="B7" i="2"/>
  <c r="B6" i="2"/>
  <c r="B10" i="2"/>
  <c r="J25" i="1"/>
  <c r="J22" i="1"/>
  <c r="J18" i="1"/>
  <c r="I18" i="1"/>
  <c r="G3" i="1"/>
  <c r="F7" i="1" s="1"/>
  <c r="F11" i="1" s="1"/>
  <c r="C20" i="1"/>
  <c r="C19" i="1"/>
  <c r="F9" i="1" l="1"/>
  <c r="F13" i="1" s="1"/>
  <c r="F8" i="1"/>
  <c r="F12" i="1" s="1"/>
  <c r="I25" i="1" s="1"/>
  <c r="I27" i="1" s="1"/>
  <c r="J26" i="1"/>
  <c r="J29" i="1"/>
  <c r="J28" i="1"/>
  <c r="J27" i="1"/>
  <c r="A32" i="1"/>
  <c r="I28" i="1" l="1"/>
  <c r="I26" i="1"/>
  <c r="I29" i="1"/>
</calcChain>
</file>

<file path=xl/sharedStrings.xml><?xml version="1.0" encoding="utf-8"?>
<sst xmlns="http://schemas.openxmlformats.org/spreadsheetml/2006/main" count="78" uniqueCount="65">
  <si>
    <t>Datos conocidos sistema</t>
  </si>
  <si>
    <t>T ser</t>
  </si>
  <si>
    <t>T ser CPU</t>
  </si>
  <si>
    <t>Razones de visita</t>
  </si>
  <si>
    <t>V CPU</t>
  </si>
  <si>
    <t>V DIS</t>
  </si>
  <si>
    <t>V RED</t>
  </si>
  <si>
    <t>Índices de prestaciones</t>
  </si>
  <si>
    <t>Núcleos base</t>
  </si>
  <si>
    <t>Nº Cores</t>
  </si>
  <si>
    <t>Parámetros sistema</t>
  </si>
  <si>
    <t>Escrituras</t>
  </si>
  <si>
    <t>% Escrituras</t>
  </si>
  <si>
    <t>% Lecturas</t>
  </si>
  <si>
    <t>Tiempos de reflexión (Z)</t>
  </si>
  <si>
    <t>Objetivos y restricciones</t>
  </si>
  <si>
    <t>Usuarios</t>
  </si>
  <si>
    <t>Utilización</t>
  </si>
  <si>
    <t>T. Objetivo</t>
  </si>
  <si>
    <t>T ser DIS</t>
  </si>
  <si>
    <t>T ser RED</t>
  </si>
  <si>
    <t>Ipb CPU</t>
  </si>
  <si>
    <t>Ipb DIS</t>
  </si>
  <si>
    <t>Ipb RED</t>
  </si>
  <si>
    <t>T. reflexión</t>
  </si>
  <si>
    <t>Lecturas</t>
  </si>
  <si>
    <t>Cálculos</t>
  </si>
  <si>
    <t>Productividad</t>
  </si>
  <si>
    <t>X Sistema</t>
  </si>
  <si>
    <t>Cadencias necesarias</t>
  </si>
  <si>
    <t>Índices necesarios</t>
  </si>
  <si>
    <t>Nueva configuración</t>
  </si>
  <si>
    <t>CPU</t>
  </si>
  <si>
    <t>IP' n</t>
  </si>
  <si>
    <t>Nº Chips</t>
  </si>
  <si>
    <t>RED</t>
  </si>
  <si>
    <t>Nº Tarjetas</t>
  </si>
  <si>
    <t>Disco</t>
  </si>
  <si>
    <t>IP' n Disco Simp</t>
  </si>
  <si>
    <t>RAID 0 (P)</t>
  </si>
  <si>
    <t>RAID 1 (P)</t>
  </si>
  <si>
    <t>RAID 5 (P)</t>
  </si>
  <si>
    <t>RAID 6 (P)</t>
  </si>
  <si>
    <t>Nº Servers</t>
  </si>
  <si>
    <t>Tpo Servicio</t>
  </si>
  <si>
    <t>Nº Discos</t>
  </si>
  <si>
    <t>T. res. mín. alcanzable</t>
  </si>
  <si>
    <t>Resultados inicial</t>
  </si>
  <si>
    <t>T. res (seg)</t>
  </si>
  <si>
    <t>Utilizaciones</t>
  </si>
  <si>
    <t>Red</t>
  </si>
  <si>
    <t xml:space="preserve">MTTF </t>
  </si>
  <si>
    <t>MTTR</t>
  </si>
  <si>
    <t>Nº discos</t>
  </si>
  <si>
    <t>RAID0</t>
  </si>
  <si>
    <t>RAID1</t>
  </si>
  <si>
    <t>RAID3</t>
  </si>
  <si>
    <t>RAID4</t>
  </si>
  <si>
    <t>RAID5</t>
  </si>
  <si>
    <t>RAID6</t>
  </si>
  <si>
    <t>Disponibilidad</t>
  </si>
  <si>
    <t>Horas</t>
  </si>
  <si>
    <t>Indisponibilidad</t>
  </si>
  <si>
    <t>Horas no disponibles</t>
  </si>
  <si>
    <t>Minutos no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</si>
</sst>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CD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1" applyFill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6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2" xfId="0" applyFill="1" applyBorder="1"/>
    <xf numFmtId="0" fontId="1" fillId="0" borderId="1" xfId="0" applyFont="1" applyBorder="1"/>
    <xf numFmtId="0" fontId="0" fillId="4" borderId="3" xfId="0" applyFill="1" applyBorder="1"/>
    <xf numFmtId="0" fontId="1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10" borderId="2" xfId="0" applyFill="1" applyBorder="1"/>
    <xf numFmtId="0" fontId="0" fillId="10" borderId="0" xfId="0" applyFill="1"/>
    <xf numFmtId="0" fontId="0" fillId="10" borderId="5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7" xfId="0" applyFill="1" applyBorder="1"/>
    <xf numFmtId="0" fontId="0" fillId="14" borderId="9" xfId="0" applyFill="1" applyBorder="1"/>
    <xf numFmtId="0" fontId="0" fillId="14" borderId="11" xfId="0" applyFill="1" applyBorder="1"/>
    <xf numFmtId="0" fontId="1" fillId="15" borderId="6" xfId="0" applyFont="1" applyFill="1" applyBorder="1"/>
    <xf numFmtId="0" fontId="1" fillId="15" borderId="8" xfId="0" applyFont="1" applyFill="1" applyBorder="1"/>
    <xf numFmtId="0" fontId="1" fillId="15" borderId="10" xfId="0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3" borderId="10" xfId="0" applyFont="1" applyFill="1" applyBorder="1"/>
    <xf numFmtId="0" fontId="0" fillId="16" borderId="7" xfId="0" applyFill="1" applyBorder="1"/>
    <xf numFmtId="0" fontId="0" fillId="16" borderId="9" xfId="0" applyFill="1" applyBorder="1"/>
    <xf numFmtId="0" fontId="0" fillId="16" borderId="11" xfId="0" applyFill="1" applyBorder="1"/>
    <xf numFmtId="0" fontId="1" fillId="8" borderId="6" xfId="0" applyFont="1" applyFill="1" applyBorder="1"/>
    <xf numFmtId="0" fontId="1" fillId="8" borderId="10" xfId="0" applyFont="1" applyFill="1" applyBorder="1"/>
    <xf numFmtId="0" fontId="0" fillId="9" borderId="7" xfId="0" applyFill="1" applyBorder="1"/>
    <xf numFmtId="0" fontId="0" fillId="9" borderId="11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11" xfId="0" applyFill="1" applyBorder="1"/>
    <xf numFmtId="0" fontId="1" fillId="17" borderId="6" xfId="0" applyFont="1" applyFill="1" applyBorder="1"/>
    <xf numFmtId="0" fontId="1" fillId="17" borderId="8" xfId="0" applyFont="1" applyFill="1" applyBorder="1"/>
    <xf numFmtId="0" fontId="1" fillId="17" borderId="10" xfId="0" applyFont="1" applyFill="1" applyBorder="1"/>
  </cellXfs>
  <cellStyles count="2">
    <cellStyle name="Normal" xfId="0" builtinId="0"/>
    <cellStyle name="Normal 2" xfId="1" xr:uid="{4998BAF5-39A5-4288-AD45-E60CB5D08651}"/>
  </cellStyles>
  <dxfs count="0"/>
  <tableStyles count="0" defaultTableStyle="TableStyleMedium2" defaultPivotStyle="PivotStyleLight16"/>
  <colors>
    <mruColors>
      <color rgb="FFFFECD1"/>
      <color rgb="FFFFE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279023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F4AC5C-15C0-2675-B9E3-5867C353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28599"/>
          <a:ext cx="238404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781358</xdr:colOff>
      <xdr:row>8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4BA408-1E7E-E645-0CAE-FB5776DC2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228724"/>
          <a:ext cx="205770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609600</xdr:colOff>
      <xdr:row>14</xdr:row>
      <xdr:rowOff>88288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6A21C3-59D7-5E03-4E01-572273C5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2305051"/>
          <a:ext cx="2695575" cy="45023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541272</xdr:colOff>
      <xdr:row>19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C316BA-69F2-BF18-04C0-F205C6C03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3124200"/>
          <a:ext cx="1937637" cy="504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11</xdr:col>
      <xdr:colOff>935356</xdr:colOff>
      <xdr:row>24</xdr:row>
      <xdr:rowOff>88814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B065B8-2950-1D97-7465-99D688F4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6201" y="4086225"/>
          <a:ext cx="1371600" cy="57458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422910</xdr:colOff>
      <xdr:row>28</xdr:row>
      <xdr:rowOff>141624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5C8EADE-FFAA-E9AE-55E1-2C7CA9B9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4300" y="4943476"/>
          <a:ext cx="2543175" cy="53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B26D-41A7-441C-B019-07D543BB2C69}">
  <dimension ref="A1:M32"/>
  <sheetViews>
    <sheetView zoomScale="90" zoomScaleNormal="90" workbookViewId="0">
      <selection activeCell="G30" sqref="G30"/>
    </sheetView>
  </sheetViews>
  <sheetFormatPr baseColWidth="10" defaultRowHeight="14.4" x14ac:dyDescent="0.3"/>
  <cols>
    <col min="5" max="5" width="3" customWidth="1"/>
    <col min="6" max="6" width="15.33203125" customWidth="1"/>
    <col min="7" max="7" width="12.5546875" customWidth="1"/>
    <col min="8" max="8" width="11" customWidth="1"/>
    <col min="10" max="10" width="12" customWidth="1"/>
    <col min="12" max="12" width="14" customWidth="1"/>
  </cols>
  <sheetData>
    <row r="1" spans="1:13" x14ac:dyDescent="0.3">
      <c r="A1" s="6" t="s">
        <v>0</v>
      </c>
      <c r="B1" s="1"/>
      <c r="C1" s="1"/>
      <c r="F1" s="7" t="s">
        <v>26</v>
      </c>
      <c r="G1" s="9"/>
      <c r="L1" s="23" t="s">
        <v>47</v>
      </c>
      <c r="M1" s="23"/>
    </row>
    <row r="2" spans="1:13" x14ac:dyDescent="0.3">
      <c r="A2" s="4" t="s">
        <v>1</v>
      </c>
      <c r="B2" s="4"/>
      <c r="C2" s="4"/>
      <c r="F2" s="8" t="s">
        <v>27</v>
      </c>
      <c r="G2" s="8"/>
      <c r="L2" s="3" t="s">
        <v>27</v>
      </c>
      <c r="M2" s="18">
        <v>0</v>
      </c>
    </row>
    <row r="3" spans="1:13" x14ac:dyDescent="0.3">
      <c r="A3" s="3" t="s">
        <v>2</v>
      </c>
      <c r="B3" s="13"/>
      <c r="C3" s="5">
        <v>0</v>
      </c>
      <c r="F3" s="13" t="s">
        <v>28</v>
      </c>
      <c r="G3" s="3" t="e">
        <f>C26/(C28+C22)</f>
        <v>#DIV/0!</v>
      </c>
      <c r="L3" s="3" t="s">
        <v>48</v>
      </c>
      <c r="M3" s="18">
        <v>0</v>
      </c>
    </row>
    <row r="4" spans="1:13" x14ac:dyDescent="0.3">
      <c r="A4" s="3" t="s">
        <v>19</v>
      </c>
      <c r="B4" s="13"/>
      <c r="C4" s="5">
        <v>0</v>
      </c>
      <c r="F4" s="13"/>
      <c r="G4" s="3"/>
      <c r="L4" s="24" t="s">
        <v>49</v>
      </c>
      <c r="M4" s="24"/>
    </row>
    <row r="5" spans="1:13" x14ac:dyDescent="0.3">
      <c r="A5" s="3" t="s">
        <v>20</v>
      </c>
      <c r="B5" s="13"/>
      <c r="C5" s="5">
        <v>0</v>
      </c>
      <c r="F5" s="13"/>
      <c r="G5" s="3"/>
      <c r="L5" s="3" t="s">
        <v>32</v>
      </c>
      <c r="M5" s="18">
        <v>0</v>
      </c>
    </row>
    <row r="6" spans="1:13" x14ac:dyDescent="0.3">
      <c r="A6" s="4" t="s">
        <v>3</v>
      </c>
      <c r="B6" s="4"/>
      <c r="C6" s="4"/>
      <c r="F6" s="8" t="s">
        <v>29</v>
      </c>
      <c r="G6" s="8"/>
      <c r="L6" s="3" t="s">
        <v>37</v>
      </c>
      <c r="M6" s="18">
        <v>0</v>
      </c>
    </row>
    <row r="7" spans="1:13" x14ac:dyDescent="0.3">
      <c r="A7" s="3" t="s">
        <v>4</v>
      </c>
      <c r="B7" s="13"/>
      <c r="C7" s="3">
        <v>0</v>
      </c>
      <c r="F7" s="3" t="e">
        <f>$G$3*C7/$C$27</f>
        <v>#DIV/0!</v>
      </c>
      <c r="G7" s="3" t="s">
        <v>32</v>
      </c>
      <c r="L7" s="3" t="s">
        <v>35</v>
      </c>
      <c r="M7" s="18">
        <v>0</v>
      </c>
    </row>
    <row r="8" spans="1:13" x14ac:dyDescent="0.3">
      <c r="A8" s="3" t="s">
        <v>5</v>
      </c>
      <c r="B8" s="13"/>
      <c r="C8" s="3">
        <v>0</v>
      </c>
      <c r="F8" s="3" t="e">
        <f t="shared" ref="F8:F9" si="0">$G$3*C8/$C$27</f>
        <v>#DIV/0!</v>
      </c>
      <c r="G8" s="3" t="s">
        <v>37</v>
      </c>
    </row>
    <row r="9" spans="1:13" x14ac:dyDescent="0.3">
      <c r="A9" s="3" t="s">
        <v>6</v>
      </c>
      <c r="B9" s="13"/>
      <c r="C9">
        <v>0</v>
      </c>
      <c r="F9" s="3" t="e">
        <f t="shared" si="0"/>
        <v>#DIV/0!</v>
      </c>
      <c r="G9" s="3" t="s">
        <v>50</v>
      </c>
    </row>
    <row r="10" spans="1:13" x14ac:dyDescent="0.3">
      <c r="A10" s="4" t="s">
        <v>7</v>
      </c>
      <c r="B10" s="4"/>
      <c r="C10" s="4"/>
      <c r="F10" s="8" t="s">
        <v>30</v>
      </c>
      <c r="G10" s="8"/>
    </row>
    <row r="11" spans="1:13" x14ac:dyDescent="0.3">
      <c r="A11" s="3" t="s">
        <v>21</v>
      </c>
      <c r="B11" s="13"/>
      <c r="C11" s="3">
        <v>0</v>
      </c>
      <c r="F11" s="3" t="e">
        <f>C11*F7*C3/C15</f>
        <v>#DIV/0!</v>
      </c>
      <c r="G11" s="18" t="s">
        <v>32</v>
      </c>
    </row>
    <row r="12" spans="1:13" x14ac:dyDescent="0.3">
      <c r="A12" s="3" t="s">
        <v>22</v>
      </c>
      <c r="B12" s="13"/>
      <c r="C12" s="3">
        <v>0</v>
      </c>
      <c r="F12" s="3" t="e">
        <f>C12*F8*C4</f>
        <v>#DIV/0!</v>
      </c>
      <c r="G12" s="18" t="s">
        <v>37</v>
      </c>
    </row>
    <row r="13" spans="1:13" x14ac:dyDescent="0.3">
      <c r="A13" s="3" t="s">
        <v>23</v>
      </c>
      <c r="B13" s="13"/>
      <c r="C13" s="3">
        <v>0</v>
      </c>
      <c r="F13" s="3" t="e">
        <f>C13*F9*C5</f>
        <v>#DIV/0!</v>
      </c>
      <c r="G13" s="18" t="s">
        <v>50</v>
      </c>
    </row>
    <row r="14" spans="1:13" x14ac:dyDescent="0.3">
      <c r="A14" s="4" t="s">
        <v>8</v>
      </c>
      <c r="B14" s="4"/>
      <c r="C14" s="4"/>
    </row>
    <row r="15" spans="1:13" x14ac:dyDescent="0.3">
      <c r="A15" s="3" t="s">
        <v>9</v>
      </c>
      <c r="B15" s="13"/>
      <c r="C15" s="3">
        <v>0</v>
      </c>
    </row>
    <row r="16" spans="1:13" x14ac:dyDescent="0.3">
      <c r="A16" s="4" t="s">
        <v>10</v>
      </c>
      <c r="B16" s="4"/>
      <c r="C16" s="4"/>
      <c r="F16" s="10" t="s">
        <v>31</v>
      </c>
      <c r="G16" s="11"/>
    </row>
    <row r="17" spans="1:10" x14ac:dyDescent="0.3">
      <c r="A17" s="3" t="s">
        <v>25</v>
      </c>
      <c r="B17" s="13"/>
      <c r="C17" s="3">
        <v>0</v>
      </c>
      <c r="F17" s="12" t="s">
        <v>32</v>
      </c>
      <c r="G17" s="12"/>
      <c r="I17" s="14" t="s">
        <v>43</v>
      </c>
      <c r="J17" s="14" t="s">
        <v>44</v>
      </c>
    </row>
    <row r="18" spans="1:10" x14ac:dyDescent="0.3">
      <c r="A18" s="3" t="s">
        <v>11</v>
      </c>
      <c r="B18" s="13"/>
      <c r="C18" s="3">
        <v>0</v>
      </c>
      <c r="F18" s="13" t="s">
        <v>33</v>
      </c>
      <c r="G18" s="3">
        <v>0</v>
      </c>
      <c r="I18" s="15">
        <f>G19*G20</f>
        <v>0</v>
      </c>
      <c r="J18" s="3" t="e">
        <f>(G19*C11)/(C15*G18)*C3</f>
        <v>#DIV/0!</v>
      </c>
    </row>
    <row r="19" spans="1:10" x14ac:dyDescent="0.3">
      <c r="A19" s="3" t="s">
        <v>13</v>
      </c>
      <c r="B19" s="13"/>
      <c r="C19" s="3" t="e">
        <f>(C17/($C$17+$C$18))</f>
        <v>#DIV/0!</v>
      </c>
      <c r="F19" s="13" t="s">
        <v>9</v>
      </c>
      <c r="G19" s="3">
        <v>0</v>
      </c>
    </row>
    <row r="20" spans="1:10" x14ac:dyDescent="0.3">
      <c r="A20" s="3" t="s">
        <v>12</v>
      </c>
      <c r="B20" s="13"/>
      <c r="C20" s="3" t="e">
        <f>(C18/($C$17+$C$18))</f>
        <v>#DIV/0!</v>
      </c>
      <c r="F20" s="13" t="s">
        <v>34</v>
      </c>
      <c r="G20" s="3">
        <v>0</v>
      </c>
    </row>
    <row r="21" spans="1:10" x14ac:dyDescent="0.3">
      <c r="A21" s="4" t="s">
        <v>14</v>
      </c>
      <c r="B21" s="4"/>
      <c r="C21" s="4"/>
      <c r="F21" s="12" t="s">
        <v>35</v>
      </c>
      <c r="G21" s="12"/>
      <c r="I21" s="16"/>
      <c r="J21" s="14" t="s">
        <v>44</v>
      </c>
    </row>
    <row r="22" spans="1:10" x14ac:dyDescent="0.3">
      <c r="A22" s="3" t="s">
        <v>24</v>
      </c>
      <c r="B22" s="13"/>
      <c r="C22" s="3">
        <v>0</v>
      </c>
      <c r="F22" s="13" t="s">
        <v>33</v>
      </c>
      <c r="G22" s="3">
        <v>0</v>
      </c>
      <c r="J22" s="3" t="e">
        <f>(C13*C5)/G22</f>
        <v>#DIV/0!</v>
      </c>
    </row>
    <row r="23" spans="1:10" x14ac:dyDescent="0.3">
      <c r="F23" s="13" t="s">
        <v>36</v>
      </c>
      <c r="G23" s="3">
        <v>0</v>
      </c>
    </row>
    <row r="24" spans="1:10" x14ac:dyDescent="0.3">
      <c r="F24" s="12" t="s">
        <v>37</v>
      </c>
      <c r="G24" s="12"/>
      <c r="I24" s="14" t="s">
        <v>45</v>
      </c>
      <c r="J24" s="14" t="s">
        <v>44</v>
      </c>
    </row>
    <row r="25" spans="1:10" x14ac:dyDescent="0.3">
      <c r="A25" s="2" t="s">
        <v>15</v>
      </c>
      <c r="B25" s="2"/>
      <c r="C25" s="2"/>
      <c r="F25" s="13" t="s">
        <v>38</v>
      </c>
      <c r="G25" s="3">
        <v>0</v>
      </c>
      <c r="I25" s="3" t="e">
        <f>ROUNDUP(F12/G25,0)</f>
        <v>#DIV/0!</v>
      </c>
      <c r="J25" s="17" t="e">
        <f>(C12*C4)/G25</f>
        <v>#DIV/0!</v>
      </c>
    </row>
    <row r="26" spans="1:10" x14ac:dyDescent="0.3">
      <c r="A26" s="3" t="s">
        <v>16</v>
      </c>
      <c r="B26" s="13"/>
      <c r="C26" s="3">
        <v>0</v>
      </c>
      <c r="F26" s="19" t="s">
        <v>39</v>
      </c>
      <c r="G26" s="20">
        <v>1</v>
      </c>
      <c r="I26" s="20" t="e">
        <f>ROUNDUP($I$25*($C$19+$C$20*G26),0)</f>
        <v>#DIV/0!</v>
      </c>
      <c r="J26" s="21" t="e">
        <f>($C$12*$C$4*($C$19+$C$20*G26))/$G$25</f>
        <v>#DIV/0!</v>
      </c>
    </row>
    <row r="27" spans="1:10" x14ac:dyDescent="0.3">
      <c r="A27" s="3" t="s">
        <v>17</v>
      </c>
      <c r="B27" s="13"/>
      <c r="C27" s="3">
        <v>0</v>
      </c>
      <c r="F27" s="13" t="s">
        <v>40</v>
      </c>
      <c r="G27" s="3">
        <v>2</v>
      </c>
      <c r="I27" s="3" t="e">
        <f t="shared" ref="I27:I29" si="1">ROUNDUP($I$25*($C$19+$C$20*G27),0)</f>
        <v>#DIV/0!</v>
      </c>
      <c r="J27" s="18" t="e">
        <f t="shared" ref="J27:J29" si="2">($C$12*$C$4*($C$19+$C$20*G27))/$G$25</f>
        <v>#DIV/0!</v>
      </c>
    </row>
    <row r="28" spans="1:10" x14ac:dyDescent="0.3">
      <c r="A28" s="3" t="s">
        <v>18</v>
      </c>
      <c r="B28" s="13"/>
      <c r="C28" s="3">
        <v>0</v>
      </c>
      <c r="F28" s="13" t="s">
        <v>41</v>
      </c>
      <c r="G28" s="3">
        <v>4</v>
      </c>
      <c r="I28" s="3" t="e">
        <f t="shared" si="1"/>
        <v>#DIV/0!</v>
      </c>
      <c r="J28" s="18" t="e">
        <f t="shared" si="2"/>
        <v>#DIV/0!</v>
      </c>
    </row>
    <row r="29" spans="1:10" x14ac:dyDescent="0.3">
      <c r="F29" s="13" t="s">
        <v>42</v>
      </c>
      <c r="G29" s="3">
        <v>6</v>
      </c>
      <c r="I29" s="3" t="e">
        <f t="shared" si="1"/>
        <v>#DIV/0!</v>
      </c>
      <c r="J29" s="18" t="e">
        <f t="shared" si="2"/>
        <v>#DIV/0!</v>
      </c>
    </row>
    <row r="31" spans="1:10" x14ac:dyDescent="0.3">
      <c r="A31" s="22" t="s">
        <v>46</v>
      </c>
      <c r="B31" s="22"/>
      <c r="C31" s="22"/>
    </row>
    <row r="32" spans="1:10" x14ac:dyDescent="0.3">
      <c r="A32" t="e">
        <f>J18*C7+J25*C8+J22*C9</f>
        <v>#DIV/0!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74A1-0C94-4BBD-B1EA-2CE670B0D48E}">
  <dimension ref="A1:F11"/>
  <sheetViews>
    <sheetView tabSelected="1" workbookViewId="0">
      <selection activeCell="G18" sqref="G18"/>
    </sheetView>
  </sheetViews>
  <sheetFormatPr baseColWidth="10" defaultRowHeight="14.4" x14ac:dyDescent="0.3"/>
  <cols>
    <col min="2" max="2" width="12.33203125" customWidth="1"/>
    <col min="5" max="5" width="20.44140625" customWidth="1"/>
  </cols>
  <sheetData>
    <row r="1" spans="1:6" ht="15" thickBot="1" x14ac:dyDescent="0.35"/>
    <row r="2" spans="1:6" x14ac:dyDescent="0.3">
      <c r="B2" s="31" t="s">
        <v>51</v>
      </c>
      <c r="C2" s="34">
        <v>0</v>
      </c>
      <c r="E2" s="37" t="s">
        <v>60</v>
      </c>
      <c r="F2" s="39">
        <v>0</v>
      </c>
    </row>
    <row r="3" spans="1:6" ht="15" thickBot="1" x14ac:dyDescent="0.35">
      <c r="B3" s="32" t="s">
        <v>52</v>
      </c>
      <c r="C3" s="35">
        <v>0</v>
      </c>
      <c r="E3" s="38" t="s">
        <v>61</v>
      </c>
      <c r="F3" s="40">
        <v>0</v>
      </c>
    </row>
    <row r="4" spans="1:6" ht="15" thickBot="1" x14ac:dyDescent="0.35">
      <c r="B4" s="33" t="s">
        <v>53</v>
      </c>
      <c r="C4" s="36">
        <v>0</v>
      </c>
    </row>
    <row r="5" spans="1:6" ht="15" thickBot="1" x14ac:dyDescent="0.35"/>
    <row r="6" spans="1:6" x14ac:dyDescent="0.3">
      <c r="A6" s="28" t="s">
        <v>54</v>
      </c>
      <c r="B6" s="25" t="e">
        <f>C2/C4</f>
        <v>#DIV/0!</v>
      </c>
      <c r="E6" s="44" t="s">
        <v>62</v>
      </c>
      <c r="F6" s="41">
        <f>1-F2</f>
        <v>1</v>
      </c>
    </row>
    <row r="7" spans="1:6" x14ac:dyDescent="0.3">
      <c r="A7" s="29" t="s">
        <v>55</v>
      </c>
      <c r="B7" s="26" t="e">
        <f>C2^2/(2*C4*C3)</f>
        <v>#DIV/0!</v>
      </c>
      <c r="E7" s="45" t="s">
        <v>63</v>
      </c>
      <c r="F7" s="42">
        <f>F3*F6</f>
        <v>0</v>
      </c>
    </row>
    <row r="8" spans="1:6" ht="15" thickBot="1" x14ac:dyDescent="0.35">
      <c r="A8" s="29" t="s">
        <v>56</v>
      </c>
      <c r="B8" s="26" t="e">
        <f>C2^2/(C4*(C4+1)*C3)</f>
        <v>#DIV/0!</v>
      </c>
      <c r="E8" s="46" t="s">
        <v>64</v>
      </c>
      <c r="F8" s="43">
        <f>60*F7</f>
        <v>0</v>
      </c>
    </row>
    <row r="9" spans="1:6" x14ac:dyDescent="0.3">
      <c r="A9" s="29" t="s">
        <v>57</v>
      </c>
      <c r="B9" s="26" t="e">
        <f>C2^2/(C4*(C4+1)*C3)</f>
        <v>#DIV/0!</v>
      </c>
    </row>
    <row r="10" spans="1:6" x14ac:dyDescent="0.3">
      <c r="A10" s="29" t="s">
        <v>58</v>
      </c>
      <c r="B10" s="26" t="e">
        <f>C2^2/(C4*(C4+1)*C3)</f>
        <v>#DIV/0!</v>
      </c>
    </row>
    <row r="11" spans="1:6" ht="15" thickBot="1" x14ac:dyDescent="0.35">
      <c r="A11" s="30" t="s">
        <v>59</v>
      </c>
      <c r="B11" s="27" t="e">
        <f>C2^3/(C4*(C4+1)*(C4+2)*(C3^2))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PL8_A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Iglesias Manzano</dc:creator>
  <cp:lastModifiedBy>Pelayo Iglesias Manzano</cp:lastModifiedBy>
  <dcterms:created xsi:type="dcterms:W3CDTF">2024-11-18T08:58:35Z</dcterms:created>
  <dcterms:modified xsi:type="dcterms:W3CDTF">2025-01-09T10:55:42Z</dcterms:modified>
</cp:coreProperties>
</file>