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O292393\Desktop\CES_Ordinaria_2023-24\"/>
    </mc:Choice>
  </mc:AlternateContent>
  <xr:revisionPtr revIDLastSave="0" documentId="13_ncr:1_{9D612EC6-8845-41DB-B968-28A7E27AAE82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Hoja1" sheetId="11" r:id="rId1"/>
    <sheet name="Hoja2" sheetId="12" r:id="rId2"/>
    <sheet name="Hoja3" sheetId="6" r:id="rId3"/>
    <sheet name="Hoja4" sheetId="3" r:id="rId4"/>
    <sheet name="Hoja5" sheetId="14" r:id="rId5"/>
    <sheet name="usar la hoja de la PL8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3" l="1"/>
  <c r="C39" i="13"/>
  <c r="C38" i="13"/>
  <c r="D32" i="13"/>
  <c r="D31" i="14" l="1"/>
  <c r="F29" i="14"/>
  <c r="D29" i="14"/>
  <c r="E29" i="14"/>
  <c r="G33" i="14"/>
  <c r="D32" i="14" s="1"/>
  <c r="G32" i="14"/>
  <c r="F27" i="14"/>
  <c r="E27" i="14"/>
  <c r="D27" i="14"/>
</calcChain>
</file>

<file path=xl/sharedStrings.xml><?xml version="1.0" encoding="utf-8"?>
<sst xmlns="http://schemas.openxmlformats.org/spreadsheetml/2006/main" count="93" uniqueCount="86">
  <si>
    <t>Plantilla de recogida de datos para la práctica 3 de CES</t>
  </si>
  <si>
    <t>Parámetros de la máquina</t>
  </si>
  <si>
    <t>CPU</t>
  </si>
  <si>
    <t>Modelo:</t>
  </si>
  <si>
    <t>i5 6500 CPU</t>
  </si>
  <si>
    <t>Núcleos</t>
  </si>
  <si>
    <t>Frecuencia</t>
  </si>
  <si>
    <t>2.20 GHz</t>
  </si>
  <si>
    <t>Memoria</t>
  </si>
  <si>
    <t>M. instalada</t>
  </si>
  <si>
    <t>16 GB</t>
  </si>
  <si>
    <t>Red</t>
  </si>
  <si>
    <t>Ancho banda</t>
  </si>
  <si>
    <t>1000000000 bits/s</t>
  </si>
  <si>
    <t>Parámetros de la carga</t>
  </si>
  <si>
    <t>Parámetros</t>
  </si>
  <si>
    <t>Grupo</t>
  </si>
  <si>
    <t>Equipo</t>
  </si>
  <si>
    <t>Lectura</t>
  </si>
  <si>
    <t>Escritura</t>
  </si>
  <si>
    <t>Z</t>
  </si>
  <si>
    <t>Punto nominal:</t>
  </si>
  <si>
    <t>Tabla de resultados:</t>
  </si>
  <si>
    <t>Nº Usuarios</t>
  </si>
  <si>
    <r>
      <t>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</si>
  <si>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90 Per. 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</si>
  <si>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X (</t>
    </r>
    <r>
      <rPr>
        <b/>
        <sz val="10"/>
        <color indexed="10"/>
        <rFont val="Arial"/>
        <family val="2"/>
      </rPr>
      <t>pet/seg</t>
    </r>
    <r>
      <rPr>
        <b/>
        <sz val="10"/>
        <rFont val="Arial"/>
        <family val="2"/>
      </rPr>
      <t>)</t>
    </r>
  </si>
  <si>
    <t>% CPU</t>
  </si>
  <si>
    <t xml:space="preserve">% Disco </t>
  </si>
  <si>
    <t>% Red</t>
  </si>
  <si>
    <t>% Memoria</t>
  </si>
  <si>
    <t>Productividad (pet/seg)</t>
  </si>
  <si>
    <t>T. Respuesta (seg)</t>
  </si>
  <si>
    <t>Réplica 1</t>
  </si>
  <si>
    <t>Réplica 2</t>
  </si>
  <si>
    <t>Réplica 3</t>
  </si>
  <si>
    <t>Réplica 4</t>
  </si>
  <si>
    <t>Réplica 5</t>
  </si>
  <si>
    <t>Réplica 6</t>
  </si>
  <si>
    <t>Réplica 7</t>
  </si>
  <si>
    <t>Datos de la configuración del equipo</t>
  </si>
  <si>
    <t>Procesador</t>
  </si>
  <si>
    <t>Modelo</t>
  </si>
  <si>
    <t>i3-2100</t>
  </si>
  <si>
    <t>Nº Núcleos</t>
  </si>
  <si>
    <t>IP</t>
  </si>
  <si>
    <t>Disco</t>
  </si>
  <si>
    <t>Western Digital Blue 3D SSD 500 GB  (WDS500G2B0A)</t>
  </si>
  <si>
    <t>Nº Discos</t>
  </si>
  <si>
    <t>Interfaz red</t>
  </si>
  <si>
    <t>Fast Ethernet 3C905CX de 3COM</t>
  </si>
  <si>
    <t>Nº Interfaces</t>
  </si>
  <si>
    <t>Ancho de banda (Mbps)</t>
  </si>
  <si>
    <t>Razón de visitas</t>
  </si>
  <si>
    <t>Datos del experimento</t>
  </si>
  <si>
    <t>Tiempo entre peticiones (Z) sec</t>
  </si>
  <si>
    <t>Resultados del experimento</t>
  </si>
  <si>
    <t>N</t>
  </si>
  <si>
    <t>Tpo. Resp. (sec)</t>
  </si>
  <si>
    <t>X (pet/sec)</t>
  </si>
  <si>
    <t>%CPU</t>
  </si>
  <si>
    <t>%Disco</t>
  </si>
  <si>
    <t>%Red</t>
  </si>
  <si>
    <t>%Memoria</t>
  </si>
  <si>
    <t>Xdisco (trans/sec)</t>
  </si>
  <si>
    <t>Tasa de Lecturas</t>
  </si>
  <si>
    <t>Tasa de Escrituras</t>
  </si>
  <si>
    <t>Calcular las demandas y las razones de visita</t>
  </si>
  <si>
    <t>tserv inyector</t>
  </si>
  <si>
    <t>demandas</t>
  </si>
  <si>
    <t>Vdisco</t>
  </si>
  <si>
    <t>Vcpu</t>
  </si>
  <si>
    <t>Vred</t>
  </si>
  <si>
    <t>PCPU-Disco</t>
  </si>
  <si>
    <t>PCPU-Red</t>
  </si>
  <si>
    <t>T servicio</t>
  </si>
  <si>
    <t>Mttf disco</t>
  </si>
  <si>
    <t>mttr disco</t>
  </si>
  <si>
    <t>disco de datos</t>
  </si>
  <si>
    <t>mttfraid</t>
  </si>
  <si>
    <t>MTTFd^2/(N*(N+1)*MMTR)</t>
  </si>
  <si>
    <t>indisponibilidad</t>
  </si>
  <si>
    <t>Horas no disponibles</t>
  </si>
  <si>
    <t>Minutos no disponibles</t>
  </si>
  <si>
    <t>Disponibilidad</t>
  </si>
  <si>
    <t>Horas de un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</si>
</sst>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59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39">
    <xf numFmtId="0" fontId="0" fillId="0" borderId="0" xfId="0"/>
    <xf numFmtId="0" fontId="0" fillId="0" borderId="0" xfId="0" applyFont="1" applyFill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0" fontId="20" fillId="0" borderId="0" xfId="0" applyFont="1"/>
    <xf numFmtId="0" fontId="19" fillId="0" borderId="0" xfId="0" applyFont="1"/>
    <xf numFmtId="0" fontId="21" fillId="0" borderId="0" xfId="0" applyFont="1"/>
    <xf numFmtId="0" fontId="0" fillId="0" borderId="10" xfId="0" applyBorder="1"/>
    <xf numFmtId="0" fontId="0" fillId="0" borderId="11" xfId="0" applyBorder="1"/>
    <xf numFmtId="0" fontId="21" fillId="33" borderId="12" xfId="0" applyFont="1" applyFill="1" applyBorder="1"/>
    <xf numFmtId="0" fontId="0" fillId="33" borderId="11" xfId="0" applyFill="1" applyBorder="1"/>
    <xf numFmtId="0" fontId="0" fillId="33" borderId="13" xfId="0" applyFill="1" applyBorder="1"/>
    <xf numFmtId="0" fontId="0" fillId="33" borderId="14" xfId="0" applyFill="1" applyBorder="1"/>
    <xf numFmtId="0" fontId="21" fillId="34" borderId="15" xfId="0" applyFont="1" applyFill="1" applyBorder="1"/>
    <xf numFmtId="0" fontId="21" fillId="34" borderId="16" xfId="0" applyFont="1" applyFill="1" applyBorder="1"/>
    <xf numFmtId="0" fontId="21" fillId="33" borderId="16" xfId="0" applyFont="1" applyFill="1" applyBorder="1"/>
    <xf numFmtId="0" fontId="21" fillId="33" borderId="17" xfId="0" applyFont="1" applyFill="1" applyBorder="1"/>
    <xf numFmtId="0" fontId="21" fillId="33" borderId="18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2" fillId="0" borderId="0" xfId="0" applyFont="1"/>
    <xf numFmtId="0" fontId="21" fillId="0" borderId="0" xfId="0" applyFont="1" applyAlignment="1">
      <alignment horizontal="center"/>
    </xf>
    <xf numFmtId="0" fontId="0" fillId="0" borderId="0" xfId="0" applyFill="1" applyBorder="1"/>
    <xf numFmtId="0" fontId="24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7" fontId="0" fillId="0" borderId="0" xfId="0" applyNumberFormat="1" applyFill="1"/>
    <xf numFmtId="0" fontId="25" fillId="0" borderId="0" xfId="0" applyFont="1" applyFill="1"/>
    <xf numFmtId="0" fontId="26" fillId="0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0" borderId="0" xfId="0" applyFont="1" applyFill="1"/>
    <xf numFmtId="0" fontId="0" fillId="38" borderId="0" xfId="0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34" sqref="B34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7" sqref="D37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0"/>
  <sheetViews>
    <sheetView zoomScaleNormal="100" workbookViewId="0">
      <selection activeCell="J13" sqref="J13"/>
    </sheetView>
  </sheetViews>
  <sheetFormatPr baseColWidth="10" defaultColWidth="11.42578125" defaultRowHeight="15" x14ac:dyDescent="0.25"/>
  <cols>
    <col min="1" max="16384" width="11.42578125" style="5"/>
  </cols>
  <sheetData>
    <row r="1" spans="1:8" ht="15.75" x14ac:dyDescent="0.25">
      <c r="A1" s="6" t="s">
        <v>0</v>
      </c>
      <c r="B1" s="4"/>
      <c r="C1" s="4"/>
      <c r="D1" s="4"/>
      <c r="E1" s="4"/>
      <c r="F1" s="4"/>
      <c r="G1" s="4"/>
      <c r="H1" s="4"/>
    </row>
    <row r="2" spans="1:8" ht="15.75" x14ac:dyDescent="0.25">
      <c r="A2" s="6"/>
      <c r="B2" s="4"/>
      <c r="C2" s="4"/>
      <c r="D2" s="4"/>
      <c r="E2" s="4"/>
      <c r="F2" s="4"/>
      <c r="G2" s="4"/>
      <c r="H2" s="4"/>
    </row>
    <row r="3" spans="1:8" ht="15.75" x14ac:dyDescent="0.25">
      <c r="A3" s="6" t="s">
        <v>1</v>
      </c>
      <c r="B3" s="4"/>
      <c r="C3" s="4"/>
      <c r="D3" s="4"/>
      <c r="E3" s="4"/>
      <c r="F3" s="4"/>
      <c r="G3" s="4"/>
      <c r="H3" s="4"/>
    </row>
    <row r="4" spans="1:8" ht="15.75" x14ac:dyDescent="0.25">
      <c r="A4" s="6" t="s">
        <v>2</v>
      </c>
      <c r="B4" s="4" t="s">
        <v>3</v>
      </c>
      <c r="C4" s="7" t="s">
        <v>4</v>
      </c>
      <c r="D4" s="4"/>
      <c r="E4" s="4"/>
      <c r="F4" s="4"/>
      <c r="G4" s="4"/>
      <c r="H4" s="4"/>
    </row>
    <row r="5" spans="1:8" ht="15.75" x14ac:dyDescent="0.25">
      <c r="A5" s="4"/>
      <c r="B5" s="6" t="s">
        <v>5</v>
      </c>
      <c r="C5" s="4"/>
      <c r="D5" s="4"/>
      <c r="E5" s="4"/>
      <c r="F5" s="4"/>
      <c r="G5" s="4"/>
      <c r="H5" s="4"/>
    </row>
    <row r="6" spans="1:8" ht="15.75" x14ac:dyDescent="0.25">
      <c r="A6" s="6"/>
      <c r="B6" s="4" t="s">
        <v>6</v>
      </c>
      <c r="C6" s="7" t="s">
        <v>7</v>
      </c>
      <c r="D6" s="7"/>
      <c r="E6" s="4"/>
      <c r="F6" s="4"/>
      <c r="G6" s="4"/>
      <c r="H6" s="4"/>
    </row>
    <row r="7" spans="1:8" ht="15.75" x14ac:dyDescent="0.25">
      <c r="A7" s="6"/>
      <c r="B7" s="4"/>
      <c r="C7" s="4"/>
      <c r="D7" s="4"/>
      <c r="E7" s="4"/>
      <c r="F7" s="4"/>
      <c r="G7" s="4"/>
      <c r="H7" s="4"/>
    </row>
    <row r="8" spans="1:8" ht="15.75" x14ac:dyDescent="0.25">
      <c r="A8" s="6" t="s">
        <v>8</v>
      </c>
      <c r="B8" s="4" t="s">
        <v>9</v>
      </c>
      <c r="C8" s="7" t="s">
        <v>10</v>
      </c>
      <c r="D8" s="4"/>
      <c r="E8" s="4"/>
      <c r="F8" s="4"/>
      <c r="G8" s="4"/>
      <c r="H8" s="4"/>
    </row>
    <row r="9" spans="1:8" ht="15.75" x14ac:dyDescent="0.25">
      <c r="A9" s="6"/>
      <c r="B9" s="4"/>
      <c r="C9" s="4"/>
      <c r="D9" s="4"/>
      <c r="E9" s="4"/>
      <c r="F9" s="4"/>
      <c r="G9" s="4"/>
      <c r="H9" s="4"/>
    </row>
    <row r="10" spans="1:8" ht="15.75" x14ac:dyDescent="0.25">
      <c r="A10" s="6" t="s">
        <v>11</v>
      </c>
      <c r="B10" s="8" t="s">
        <v>12</v>
      </c>
      <c r="C10" s="4" t="s">
        <v>13</v>
      </c>
      <c r="D10" s="4"/>
      <c r="E10" s="4"/>
      <c r="F10" s="4"/>
      <c r="G10" s="4"/>
      <c r="H10" s="4"/>
    </row>
    <row r="11" spans="1:8" ht="15.75" x14ac:dyDescent="0.25">
      <c r="A11" s="6"/>
      <c r="B11" s="4"/>
      <c r="C11" s="4"/>
      <c r="D11" s="4"/>
      <c r="E11" s="4"/>
      <c r="F11" s="4"/>
      <c r="G11" s="4"/>
      <c r="H11" s="4"/>
    </row>
    <row r="12" spans="1:8" ht="15.75" x14ac:dyDescent="0.25">
      <c r="A12" s="6"/>
      <c r="B12" s="4"/>
      <c r="C12" s="4"/>
      <c r="D12" s="4"/>
      <c r="E12" s="4"/>
      <c r="F12" s="4"/>
      <c r="G12" s="4"/>
      <c r="H12" s="4"/>
    </row>
    <row r="13" spans="1:8" ht="15.75" x14ac:dyDescent="0.25">
      <c r="A13" s="6" t="s">
        <v>14</v>
      </c>
      <c r="B13" s="4"/>
      <c r="C13" s="4"/>
      <c r="D13" s="4"/>
      <c r="E13" s="4"/>
      <c r="F13" s="4"/>
      <c r="G13" s="4"/>
      <c r="H13" s="4"/>
    </row>
    <row r="14" spans="1:8" ht="15.75" thickBot="1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25">
      <c r="A15" s="9"/>
      <c r="B15" s="10"/>
      <c r="C15" s="11" t="s">
        <v>15</v>
      </c>
      <c r="D15" s="12"/>
      <c r="E15" s="12"/>
      <c r="F15" s="13"/>
      <c r="G15" s="14"/>
      <c r="H15" s="4"/>
    </row>
    <row r="16" spans="1:8" x14ac:dyDescent="0.25">
      <c r="A16" s="15" t="s">
        <v>16</v>
      </c>
      <c r="B16" s="16" t="s">
        <v>17</v>
      </c>
      <c r="C16" s="17" t="s">
        <v>2</v>
      </c>
      <c r="D16" s="17" t="s">
        <v>18</v>
      </c>
      <c r="E16" s="17" t="s">
        <v>19</v>
      </c>
      <c r="F16" s="18" t="s">
        <v>8</v>
      </c>
      <c r="G16" s="19" t="s">
        <v>20</v>
      </c>
      <c r="H16" s="4"/>
    </row>
    <row r="17" spans="1:8" ht="15.75" thickBot="1" x14ac:dyDescent="0.3">
      <c r="A17" s="20"/>
      <c r="B17" s="21"/>
      <c r="C17" s="21"/>
      <c r="D17" s="21"/>
      <c r="E17" s="21"/>
      <c r="F17" s="21"/>
      <c r="G17" s="22"/>
      <c r="H17" s="4"/>
    </row>
    <row r="18" spans="1:8" x14ac:dyDescent="0.25">
      <c r="A18" s="4"/>
      <c r="B18" s="4"/>
      <c r="C18" s="4"/>
      <c r="D18" s="4"/>
      <c r="E18" s="4"/>
      <c r="F18" s="4"/>
      <c r="G18" s="4"/>
      <c r="H18" s="4"/>
    </row>
    <row r="19" spans="1:8" x14ac:dyDescent="0.25">
      <c r="A19" s="4"/>
      <c r="B19" s="4"/>
      <c r="C19" s="4"/>
      <c r="D19" s="4"/>
      <c r="E19" s="4"/>
      <c r="F19" s="4"/>
      <c r="G19" s="4"/>
      <c r="H19" s="4"/>
    </row>
    <row r="20" spans="1:8" ht="15.75" x14ac:dyDescent="0.25">
      <c r="A20" s="23" t="s">
        <v>21</v>
      </c>
      <c r="B20" s="4"/>
      <c r="C20" s="4"/>
      <c r="D20" s="4"/>
      <c r="E20" s="4"/>
      <c r="F20" s="4"/>
      <c r="G20" s="4"/>
      <c r="H20" s="4"/>
    </row>
    <row r="21" spans="1:8" x14ac:dyDescent="0.25">
      <c r="A21" s="4"/>
      <c r="B21" s="4"/>
      <c r="C21" s="4"/>
      <c r="D21" s="4"/>
      <c r="E21" s="4"/>
      <c r="F21" s="4"/>
      <c r="G21" s="4"/>
      <c r="H21" s="4"/>
    </row>
    <row r="22" spans="1:8" x14ac:dyDescent="0.25">
      <c r="A22" s="4"/>
      <c r="B22" s="4"/>
      <c r="C22" s="4"/>
      <c r="D22" s="4"/>
      <c r="E22" s="4"/>
      <c r="F22" s="4"/>
      <c r="G22" s="4"/>
      <c r="H22" s="4"/>
    </row>
    <row r="23" spans="1:8" ht="15.75" x14ac:dyDescent="0.25">
      <c r="A23" s="23" t="s">
        <v>22</v>
      </c>
      <c r="B23" s="4"/>
      <c r="C23" s="4"/>
      <c r="D23" s="4"/>
      <c r="E23" s="4"/>
      <c r="F23" s="4"/>
      <c r="G23" s="4"/>
      <c r="H23" s="4"/>
    </row>
    <row r="24" spans="1:8" x14ac:dyDescent="0.25">
      <c r="A24" s="24" t="s">
        <v>23</v>
      </c>
      <c r="B24" s="24" t="s">
        <v>24</v>
      </c>
      <c r="C24" s="24" t="s">
        <v>25</v>
      </c>
      <c r="D24" s="24" t="s">
        <v>26</v>
      </c>
      <c r="E24" s="24" t="s">
        <v>27</v>
      </c>
      <c r="F24" s="24" t="s">
        <v>28</v>
      </c>
      <c r="G24" s="24" t="s">
        <v>29</v>
      </c>
      <c r="H24" s="24" t="s">
        <v>30</v>
      </c>
    </row>
    <row r="25" spans="1:8" x14ac:dyDescent="0.25">
      <c r="A25" s="25">
        <v>5</v>
      </c>
      <c r="B25" s="25">
        <v>6.0347708999999999E-2</v>
      </c>
      <c r="C25" s="26">
        <v>8.1662499999999999E-2</v>
      </c>
      <c r="D25" s="25">
        <v>3.6633330000000002</v>
      </c>
      <c r="E25" s="27">
        <v>8.3163424357275808</v>
      </c>
      <c r="F25" s="26">
        <v>2.6599658085382076</v>
      </c>
      <c r="G25" s="25">
        <v>9.7463165247808911E-5</v>
      </c>
      <c r="H25" s="25">
        <v>7.1278854858043621</v>
      </c>
    </row>
    <row r="26" spans="1:8" x14ac:dyDescent="0.25">
      <c r="A26" s="25">
        <v>20</v>
      </c>
      <c r="B26" s="25">
        <v>6.2699275999999998E-2</v>
      </c>
      <c r="C26" s="28">
        <v>8.861875000000001E-2</v>
      </c>
      <c r="D26" s="25">
        <v>14.93</v>
      </c>
      <c r="E26" s="25">
        <v>33.253651763097906</v>
      </c>
      <c r="F26" s="28">
        <v>7.6399212979180087</v>
      </c>
      <c r="G26" s="25">
        <v>3.9669589164906624E-4</v>
      </c>
      <c r="H26" s="25">
        <v>7.2591123390831456</v>
      </c>
    </row>
    <row r="27" spans="1:8" x14ac:dyDescent="0.25">
      <c r="A27" s="25">
        <v>40</v>
      </c>
      <c r="B27" s="25">
        <v>9.2169861000000006E-2</v>
      </c>
      <c r="C27" s="28">
        <v>0.15440624999999999</v>
      </c>
      <c r="D27" s="25">
        <v>29.07</v>
      </c>
      <c r="E27" s="25">
        <v>65.513151369872574</v>
      </c>
      <c r="F27" s="28">
        <v>11.473701587856009</v>
      </c>
      <c r="G27" s="25">
        <v>7.9438098488713628E-4</v>
      </c>
      <c r="H27" s="25">
        <v>7.6827970454067112</v>
      </c>
    </row>
    <row r="28" spans="1:8" x14ac:dyDescent="0.25">
      <c r="A28" s="25">
        <v>50</v>
      </c>
      <c r="B28" s="25">
        <v>0.124520515</v>
      </c>
      <c r="C28" s="28">
        <v>0.22746875</v>
      </c>
      <c r="D28" s="25">
        <v>35.506667999999998</v>
      </c>
      <c r="E28" s="25">
        <v>81.545100074810506</v>
      </c>
      <c r="F28" s="28">
        <v>13.23843075762163</v>
      </c>
      <c r="G28" s="25">
        <v>1.0047647801710055E-3</v>
      </c>
      <c r="H28" s="25">
        <v>7.3360432025998152</v>
      </c>
    </row>
    <row r="29" spans="1:8" x14ac:dyDescent="0.25">
      <c r="A29" s="25">
        <v>60</v>
      </c>
      <c r="B29" s="25">
        <v>0.18903775</v>
      </c>
      <c r="C29" s="28">
        <v>0.36311874999999999</v>
      </c>
      <c r="D29" s="25">
        <v>40.816665999999998</v>
      </c>
      <c r="E29" s="25">
        <v>90.159362715757283</v>
      </c>
      <c r="F29" s="28">
        <v>16.836118084122045</v>
      </c>
      <c r="G29" s="25">
        <v>1.3877861289400472E-3</v>
      </c>
      <c r="H29" s="25">
        <v>7.3533866888660926</v>
      </c>
    </row>
    <row r="30" spans="1:8" x14ac:dyDescent="0.25">
      <c r="A30" s="25">
        <v>70</v>
      </c>
      <c r="B30" s="25">
        <v>0.33332635500000002</v>
      </c>
      <c r="C30" s="28">
        <v>0.60847187500000022</v>
      </c>
      <c r="D30" s="25">
        <v>43.383335000000002</v>
      </c>
      <c r="E30" s="25">
        <v>95.900365798692505</v>
      </c>
      <c r="F30" s="28">
        <v>22.255409612780454</v>
      </c>
      <c r="G30" s="25">
        <v>1.4778649974877857E-3</v>
      </c>
      <c r="H30" s="25">
        <v>7.3739949254894519</v>
      </c>
    </row>
    <row r="31" spans="1:8" x14ac:dyDescent="0.25">
      <c r="A31" s="25">
        <v>75</v>
      </c>
      <c r="B31" s="25">
        <v>0.43866876199999999</v>
      </c>
      <c r="C31" s="28">
        <v>0.75945312499999995</v>
      </c>
      <c r="D31" s="25">
        <v>43.786667000000001</v>
      </c>
      <c r="E31" s="25">
        <v>96.511494214187977</v>
      </c>
      <c r="F31" s="28">
        <v>15.210120057277985</v>
      </c>
      <c r="G31" s="25">
        <v>1.4887776509307094E-3</v>
      </c>
      <c r="H31" s="25">
        <v>7.3778000384866216</v>
      </c>
    </row>
    <row r="32" spans="1:8" x14ac:dyDescent="0.25">
      <c r="A32" s="25">
        <v>80</v>
      </c>
      <c r="B32" s="25">
        <v>0.55691027800000004</v>
      </c>
      <c r="C32" s="26">
        <v>0.93134765670000341</v>
      </c>
      <c r="D32" s="25">
        <v>43.606667000000002</v>
      </c>
      <c r="E32" s="29">
        <v>96.364288694818768</v>
      </c>
      <c r="F32" s="26">
        <v>15.147671438516076</v>
      </c>
      <c r="G32" s="25">
        <v>1.4795204388280249E-3</v>
      </c>
      <c r="H32" s="25">
        <v>7.4180365400852928</v>
      </c>
    </row>
    <row r="33" spans="1:21" x14ac:dyDescent="0.25">
      <c r="A33" s="25">
        <v>120</v>
      </c>
      <c r="B33" s="25">
        <v>1.5175700679999999</v>
      </c>
      <c r="C33" s="28">
        <v>1.8960531249999999</v>
      </c>
      <c r="D33" s="25">
        <v>42.889999000000003</v>
      </c>
      <c r="E33" s="25">
        <v>95.65954654016879</v>
      </c>
      <c r="F33" s="28">
        <v>14.589910492881485</v>
      </c>
      <c r="G33" s="25">
        <v>1.4659884238171046E-3</v>
      </c>
      <c r="H33" s="25">
        <v>7.5307002067565882</v>
      </c>
    </row>
    <row r="34" spans="1:21" x14ac:dyDescent="0.25">
      <c r="A34" s="30"/>
      <c r="B34" s="25"/>
      <c r="C34" s="25"/>
      <c r="D34" s="25"/>
      <c r="E34" s="25"/>
      <c r="F34" s="25"/>
      <c r="G34" s="25"/>
      <c r="H34" s="25"/>
    </row>
    <row r="35" spans="1:21" x14ac:dyDescent="0.25">
      <c r="A35" s="31"/>
    </row>
    <row r="36" spans="1:21" x14ac:dyDescent="0.25">
      <c r="A36" s="31"/>
      <c r="C36" s="32"/>
      <c r="F36" s="32"/>
      <c r="G36" s="33"/>
      <c r="K36" s="32"/>
      <c r="O36" s="32"/>
      <c r="U36" s="32"/>
    </row>
    <row r="37" spans="1:21" x14ac:dyDescent="0.25">
      <c r="A37" s="31"/>
    </row>
    <row r="38" spans="1:21" x14ac:dyDescent="0.25">
      <c r="A38" s="31"/>
    </row>
    <row r="39" spans="1:21" x14ac:dyDescent="0.25">
      <c r="A39" s="31"/>
    </row>
    <row r="40" spans="1:21" x14ac:dyDescent="0.25">
      <c r="A40" s="31"/>
    </row>
    <row r="41" spans="1:21" x14ac:dyDescent="0.25">
      <c r="A41" s="31"/>
    </row>
    <row r="42" spans="1:21" x14ac:dyDescent="0.25">
      <c r="A42" s="31"/>
    </row>
    <row r="43" spans="1:21" x14ac:dyDescent="0.25">
      <c r="A43" s="31"/>
    </row>
    <row r="44" spans="1:21" x14ac:dyDescent="0.25">
      <c r="A44" s="31"/>
    </row>
    <row r="45" spans="1:21" x14ac:dyDescent="0.25">
      <c r="A45" s="31"/>
    </row>
    <row r="46" spans="1:21" x14ac:dyDescent="0.25">
      <c r="A46" s="31"/>
    </row>
    <row r="47" spans="1:21" x14ac:dyDescent="0.25">
      <c r="A47" s="31"/>
    </row>
    <row r="48" spans="1:21" x14ac:dyDescent="0.25">
      <c r="A48" s="31"/>
    </row>
    <row r="49" spans="1:1" x14ac:dyDescent="0.25">
      <c r="A49" s="31"/>
    </row>
    <row r="50" spans="1:1" x14ac:dyDescent="0.25">
      <c r="A50" s="31"/>
    </row>
    <row r="51" spans="1:1" x14ac:dyDescent="0.25">
      <c r="A51" s="31"/>
    </row>
    <row r="52" spans="1:1" x14ac:dyDescent="0.25">
      <c r="A52" s="31"/>
    </row>
    <row r="53" spans="1:1" x14ac:dyDescent="0.25">
      <c r="A53" s="31"/>
    </row>
    <row r="54" spans="1:1" x14ac:dyDescent="0.25">
      <c r="A54" s="31"/>
    </row>
    <row r="55" spans="1:1" x14ac:dyDescent="0.25">
      <c r="A55" s="31"/>
    </row>
    <row r="56" spans="1:1" x14ac:dyDescent="0.25">
      <c r="A56" s="31"/>
    </row>
    <row r="57" spans="1:1" x14ac:dyDescent="0.25">
      <c r="A57" s="31"/>
    </row>
    <row r="58" spans="1:1" x14ac:dyDescent="0.25">
      <c r="A58" s="31"/>
    </row>
    <row r="59" spans="1:1" x14ac:dyDescent="0.25">
      <c r="A59" s="31"/>
    </row>
    <row r="60" spans="1:1" x14ac:dyDescent="0.25">
      <c r="A60" s="31"/>
    </row>
    <row r="61" spans="1:1" x14ac:dyDescent="0.25">
      <c r="A61" s="31"/>
    </row>
    <row r="62" spans="1:1" x14ac:dyDescent="0.25">
      <c r="A62" s="31"/>
    </row>
    <row r="63" spans="1:1" x14ac:dyDescent="0.25">
      <c r="A63" s="31"/>
    </row>
    <row r="64" spans="1:1" x14ac:dyDescent="0.25">
      <c r="A64" s="31"/>
    </row>
    <row r="65" spans="1:1" x14ac:dyDescent="0.25">
      <c r="A65" s="31"/>
    </row>
    <row r="66" spans="1:1" x14ac:dyDescent="0.25">
      <c r="A66" s="31"/>
    </row>
    <row r="67" spans="1:1" x14ac:dyDescent="0.25">
      <c r="A67" s="31"/>
    </row>
    <row r="68" spans="1:1" x14ac:dyDescent="0.25">
      <c r="A68" s="31"/>
    </row>
    <row r="69" spans="1:1" x14ac:dyDescent="0.25">
      <c r="A69" s="31"/>
    </row>
    <row r="70" spans="1:1" x14ac:dyDescent="0.25">
      <c r="A70" s="31"/>
    </row>
    <row r="71" spans="1:1" x14ac:dyDescent="0.25">
      <c r="A71" s="31"/>
    </row>
    <row r="72" spans="1:1" x14ac:dyDescent="0.25">
      <c r="A72" s="31"/>
    </row>
    <row r="73" spans="1:1" x14ac:dyDescent="0.25">
      <c r="A73" s="31"/>
    </row>
    <row r="74" spans="1:1" x14ac:dyDescent="0.25">
      <c r="A74" s="31"/>
    </row>
    <row r="75" spans="1:1" x14ac:dyDescent="0.25">
      <c r="A75" s="31"/>
    </row>
    <row r="76" spans="1:1" x14ac:dyDescent="0.25">
      <c r="A76" s="31"/>
    </row>
    <row r="77" spans="1:1" x14ac:dyDescent="0.25">
      <c r="A77" s="31"/>
    </row>
    <row r="78" spans="1:1" x14ac:dyDescent="0.25">
      <c r="A78" s="31"/>
    </row>
    <row r="79" spans="1:1" x14ac:dyDescent="0.25">
      <c r="A79" s="31"/>
    </row>
    <row r="80" spans="1:1" x14ac:dyDescent="0.25">
      <c r="A80" s="31"/>
    </row>
    <row r="81" spans="1:1" x14ac:dyDescent="0.25">
      <c r="A81" s="31"/>
    </row>
    <row r="82" spans="1:1" x14ac:dyDescent="0.25">
      <c r="A82" s="31"/>
    </row>
    <row r="83" spans="1:1" x14ac:dyDescent="0.25">
      <c r="A83" s="31"/>
    </row>
    <row r="84" spans="1:1" x14ac:dyDescent="0.25">
      <c r="A84" s="31"/>
    </row>
    <row r="85" spans="1:1" x14ac:dyDescent="0.25">
      <c r="A85" s="31"/>
    </row>
    <row r="86" spans="1:1" x14ac:dyDescent="0.25">
      <c r="A86" s="31"/>
    </row>
    <row r="87" spans="1:1" x14ac:dyDescent="0.25">
      <c r="A87" s="31"/>
    </row>
    <row r="88" spans="1:1" x14ac:dyDescent="0.25">
      <c r="A88" s="31"/>
    </row>
    <row r="89" spans="1:1" x14ac:dyDescent="0.25">
      <c r="A89" s="31"/>
    </row>
    <row r="90" spans="1:1" x14ac:dyDescent="0.25">
      <c r="A90" s="31"/>
    </row>
    <row r="91" spans="1:1" x14ac:dyDescent="0.25">
      <c r="A91" s="31"/>
    </row>
    <row r="92" spans="1:1" x14ac:dyDescent="0.25">
      <c r="A92" s="31"/>
    </row>
    <row r="93" spans="1:1" x14ac:dyDescent="0.25">
      <c r="A93" s="31"/>
    </row>
    <row r="94" spans="1:1" x14ac:dyDescent="0.25">
      <c r="A94" s="31"/>
    </row>
    <row r="95" spans="1:1" x14ac:dyDescent="0.25">
      <c r="A95" s="31"/>
    </row>
    <row r="96" spans="1:1" x14ac:dyDescent="0.25">
      <c r="A96" s="31"/>
    </row>
    <row r="97" spans="1:1" x14ac:dyDescent="0.25">
      <c r="A97" s="31"/>
    </row>
    <row r="98" spans="1:1" x14ac:dyDescent="0.25">
      <c r="A98" s="31"/>
    </row>
    <row r="99" spans="1:1" x14ac:dyDescent="0.25">
      <c r="A99" s="31"/>
    </row>
    <row r="100" spans="1:1" x14ac:dyDescent="0.25">
      <c r="A100" s="31"/>
    </row>
    <row r="101" spans="1:1" x14ac:dyDescent="0.25">
      <c r="A101" s="31"/>
    </row>
    <row r="102" spans="1:1" x14ac:dyDescent="0.25">
      <c r="A102" s="31"/>
    </row>
    <row r="103" spans="1:1" x14ac:dyDescent="0.25">
      <c r="A103" s="31"/>
    </row>
    <row r="104" spans="1:1" x14ac:dyDescent="0.25">
      <c r="A104" s="31"/>
    </row>
    <row r="105" spans="1:1" x14ac:dyDescent="0.25">
      <c r="A105" s="31"/>
    </row>
    <row r="106" spans="1:1" x14ac:dyDescent="0.25">
      <c r="A106" s="31"/>
    </row>
    <row r="107" spans="1:1" x14ac:dyDescent="0.25">
      <c r="A107" s="31"/>
    </row>
    <row r="108" spans="1:1" x14ac:dyDescent="0.25">
      <c r="A108" s="31"/>
    </row>
    <row r="109" spans="1:1" x14ac:dyDescent="0.25">
      <c r="A109" s="31"/>
    </row>
    <row r="110" spans="1:1" x14ac:dyDescent="0.25">
      <c r="A110" s="31"/>
    </row>
    <row r="111" spans="1:1" x14ac:dyDescent="0.25">
      <c r="A111" s="31"/>
    </row>
    <row r="112" spans="1:1" x14ac:dyDescent="0.25">
      <c r="A112" s="31"/>
    </row>
    <row r="113" spans="1:1" x14ac:dyDescent="0.25">
      <c r="A113" s="31"/>
    </row>
    <row r="114" spans="1:1" x14ac:dyDescent="0.25">
      <c r="A114" s="31"/>
    </row>
    <row r="115" spans="1:1" x14ac:dyDescent="0.25">
      <c r="A115" s="31"/>
    </row>
    <row r="116" spans="1:1" x14ac:dyDescent="0.25">
      <c r="A116" s="31"/>
    </row>
    <row r="117" spans="1:1" x14ac:dyDescent="0.25">
      <c r="A117" s="31"/>
    </row>
    <row r="118" spans="1:1" x14ac:dyDescent="0.25">
      <c r="A118" s="31"/>
    </row>
    <row r="119" spans="1:1" x14ac:dyDescent="0.25">
      <c r="A119" s="31"/>
    </row>
    <row r="120" spans="1:1" x14ac:dyDescent="0.25">
      <c r="A120" s="31"/>
    </row>
    <row r="121" spans="1:1" x14ac:dyDescent="0.25">
      <c r="A121" s="31"/>
    </row>
    <row r="122" spans="1:1" x14ac:dyDescent="0.25">
      <c r="A122" s="31"/>
    </row>
    <row r="123" spans="1:1" x14ac:dyDescent="0.25">
      <c r="A123" s="31"/>
    </row>
    <row r="124" spans="1:1" x14ac:dyDescent="0.25">
      <c r="A124" s="31"/>
    </row>
    <row r="125" spans="1:1" x14ac:dyDescent="0.25">
      <c r="A125" s="31"/>
    </row>
    <row r="126" spans="1:1" x14ac:dyDescent="0.25">
      <c r="A126" s="31"/>
    </row>
    <row r="127" spans="1:1" x14ac:dyDescent="0.25">
      <c r="A127" s="31"/>
    </row>
    <row r="128" spans="1:1" x14ac:dyDescent="0.25">
      <c r="A128" s="31"/>
    </row>
    <row r="129" spans="1:1" x14ac:dyDescent="0.25">
      <c r="A129" s="31"/>
    </row>
    <row r="130" spans="1:1" x14ac:dyDescent="0.25">
      <c r="A130" s="31"/>
    </row>
    <row r="131" spans="1:1" x14ac:dyDescent="0.25">
      <c r="A131" s="31"/>
    </row>
    <row r="132" spans="1:1" x14ac:dyDescent="0.25">
      <c r="A132" s="31"/>
    </row>
    <row r="133" spans="1:1" x14ac:dyDescent="0.25">
      <c r="A133" s="31"/>
    </row>
    <row r="134" spans="1:1" x14ac:dyDescent="0.25">
      <c r="A134" s="31"/>
    </row>
    <row r="135" spans="1:1" x14ac:dyDescent="0.25">
      <c r="A135" s="31"/>
    </row>
    <row r="136" spans="1:1" x14ac:dyDescent="0.25">
      <c r="A136" s="31"/>
    </row>
    <row r="137" spans="1:1" x14ac:dyDescent="0.25">
      <c r="A137" s="31"/>
    </row>
    <row r="138" spans="1:1" x14ac:dyDescent="0.25">
      <c r="A138" s="31"/>
    </row>
    <row r="139" spans="1:1" x14ac:dyDescent="0.25">
      <c r="A139" s="31"/>
    </row>
    <row r="140" spans="1:1" x14ac:dyDescent="0.25">
      <c r="A140" s="31"/>
    </row>
    <row r="141" spans="1:1" x14ac:dyDescent="0.25">
      <c r="A141" s="31"/>
    </row>
    <row r="142" spans="1:1" x14ac:dyDescent="0.25">
      <c r="A142" s="31"/>
    </row>
    <row r="143" spans="1:1" x14ac:dyDescent="0.25">
      <c r="A143" s="31"/>
    </row>
    <row r="144" spans="1:1" x14ac:dyDescent="0.25">
      <c r="A144" s="31"/>
    </row>
    <row r="145" spans="1:1" x14ac:dyDescent="0.25">
      <c r="A145" s="31"/>
    </row>
    <row r="146" spans="1:1" x14ac:dyDescent="0.25">
      <c r="A146" s="31"/>
    </row>
    <row r="147" spans="1:1" x14ac:dyDescent="0.25">
      <c r="A147" s="31"/>
    </row>
    <row r="148" spans="1:1" x14ac:dyDescent="0.25">
      <c r="A148" s="31"/>
    </row>
    <row r="149" spans="1:1" x14ac:dyDescent="0.25">
      <c r="A149" s="31"/>
    </row>
    <row r="150" spans="1:1" x14ac:dyDescent="0.25">
      <c r="A150" s="31"/>
    </row>
    <row r="151" spans="1:1" x14ac:dyDescent="0.25">
      <c r="A151" s="31"/>
    </row>
    <row r="152" spans="1:1" x14ac:dyDescent="0.25">
      <c r="A152" s="31"/>
    </row>
    <row r="153" spans="1:1" x14ac:dyDescent="0.25">
      <c r="A153" s="31"/>
    </row>
    <row r="154" spans="1:1" x14ac:dyDescent="0.25">
      <c r="A154" s="31"/>
    </row>
    <row r="155" spans="1:1" x14ac:dyDescent="0.25">
      <c r="A155" s="31"/>
    </row>
    <row r="156" spans="1:1" x14ac:dyDescent="0.25">
      <c r="A156" s="31"/>
    </row>
    <row r="157" spans="1:1" x14ac:dyDescent="0.25">
      <c r="A157" s="31"/>
    </row>
    <row r="158" spans="1:1" x14ac:dyDescent="0.25">
      <c r="A158" s="31"/>
    </row>
    <row r="159" spans="1:1" x14ac:dyDescent="0.25">
      <c r="A159" s="31"/>
    </row>
    <row r="160" spans="1:1" x14ac:dyDescent="0.25">
      <c r="A160" s="31"/>
    </row>
    <row r="161" spans="1:1" x14ac:dyDescent="0.25">
      <c r="A161" s="31"/>
    </row>
    <row r="162" spans="1:1" x14ac:dyDescent="0.25">
      <c r="A162" s="31"/>
    </row>
    <row r="163" spans="1:1" x14ac:dyDescent="0.25">
      <c r="A163" s="31"/>
    </row>
    <row r="164" spans="1:1" x14ac:dyDescent="0.25">
      <c r="A164" s="31"/>
    </row>
    <row r="165" spans="1:1" x14ac:dyDescent="0.25">
      <c r="A165" s="31"/>
    </row>
    <row r="166" spans="1:1" x14ac:dyDescent="0.25">
      <c r="A166" s="31"/>
    </row>
    <row r="167" spans="1:1" x14ac:dyDescent="0.25">
      <c r="A167" s="31"/>
    </row>
    <row r="168" spans="1:1" x14ac:dyDescent="0.25">
      <c r="A168" s="31"/>
    </row>
    <row r="169" spans="1:1" x14ac:dyDescent="0.25">
      <c r="A169" s="31"/>
    </row>
    <row r="170" spans="1:1" x14ac:dyDescent="0.25">
      <c r="A170" s="31"/>
    </row>
    <row r="171" spans="1:1" x14ac:dyDescent="0.25">
      <c r="A171" s="31"/>
    </row>
    <row r="172" spans="1:1" x14ac:dyDescent="0.25">
      <c r="A172" s="31"/>
    </row>
    <row r="173" spans="1:1" x14ac:dyDescent="0.25">
      <c r="A173" s="31"/>
    </row>
    <row r="174" spans="1:1" x14ac:dyDescent="0.25">
      <c r="A174" s="31"/>
    </row>
    <row r="175" spans="1:1" x14ac:dyDescent="0.25">
      <c r="A175" s="31"/>
    </row>
    <row r="176" spans="1:1" x14ac:dyDescent="0.25">
      <c r="A176" s="31"/>
    </row>
    <row r="177" spans="1:1" x14ac:dyDescent="0.25">
      <c r="A177" s="31"/>
    </row>
    <row r="178" spans="1:1" x14ac:dyDescent="0.25">
      <c r="A178" s="31"/>
    </row>
    <row r="179" spans="1:1" x14ac:dyDescent="0.25">
      <c r="A179" s="31"/>
    </row>
    <row r="180" spans="1:1" x14ac:dyDescent="0.25">
      <c r="A180" s="31"/>
    </row>
    <row r="181" spans="1:1" x14ac:dyDescent="0.25">
      <c r="A181" s="31"/>
    </row>
    <row r="182" spans="1:1" x14ac:dyDescent="0.25">
      <c r="A182" s="31"/>
    </row>
    <row r="183" spans="1:1" x14ac:dyDescent="0.25">
      <c r="A183" s="31"/>
    </row>
    <row r="184" spans="1:1" x14ac:dyDescent="0.25">
      <c r="A184" s="31"/>
    </row>
    <row r="185" spans="1:1" x14ac:dyDescent="0.25">
      <c r="A185" s="31"/>
    </row>
    <row r="186" spans="1:1" x14ac:dyDescent="0.25">
      <c r="A186" s="31"/>
    </row>
    <row r="187" spans="1:1" x14ac:dyDescent="0.25">
      <c r="A187" s="31"/>
    </row>
    <row r="188" spans="1:1" x14ac:dyDescent="0.25">
      <c r="A188" s="31"/>
    </row>
    <row r="189" spans="1:1" x14ac:dyDescent="0.25">
      <c r="A189" s="31"/>
    </row>
    <row r="190" spans="1:1" x14ac:dyDescent="0.25">
      <c r="A190" s="31"/>
    </row>
    <row r="191" spans="1:1" x14ac:dyDescent="0.25">
      <c r="A191" s="31"/>
    </row>
    <row r="192" spans="1:1" x14ac:dyDescent="0.25">
      <c r="A192" s="31"/>
    </row>
    <row r="193" spans="1:1" x14ac:dyDescent="0.25">
      <c r="A193" s="31"/>
    </row>
    <row r="194" spans="1:1" x14ac:dyDescent="0.25">
      <c r="A194" s="31"/>
    </row>
    <row r="195" spans="1:1" x14ac:dyDescent="0.25">
      <c r="A195" s="31"/>
    </row>
    <row r="196" spans="1:1" x14ac:dyDescent="0.25">
      <c r="A196" s="31"/>
    </row>
    <row r="197" spans="1:1" x14ac:dyDescent="0.25">
      <c r="A197" s="31"/>
    </row>
    <row r="198" spans="1:1" x14ac:dyDescent="0.25">
      <c r="A198" s="31"/>
    </row>
    <row r="199" spans="1:1" x14ac:dyDescent="0.25">
      <c r="A199" s="31"/>
    </row>
    <row r="200" spans="1:1" x14ac:dyDescent="0.25">
      <c r="A200" s="31"/>
    </row>
    <row r="201" spans="1:1" x14ac:dyDescent="0.25">
      <c r="A201" s="31"/>
    </row>
    <row r="202" spans="1:1" x14ac:dyDescent="0.25">
      <c r="A202" s="31"/>
    </row>
    <row r="203" spans="1:1" x14ac:dyDescent="0.25">
      <c r="A203" s="31"/>
    </row>
    <row r="204" spans="1:1" x14ac:dyDescent="0.25">
      <c r="A204" s="31"/>
    </row>
    <row r="205" spans="1:1" x14ac:dyDescent="0.25">
      <c r="A205" s="31"/>
    </row>
    <row r="206" spans="1:1" x14ac:dyDescent="0.25">
      <c r="A206" s="31"/>
    </row>
    <row r="207" spans="1:1" x14ac:dyDescent="0.25">
      <c r="A207" s="31"/>
    </row>
    <row r="208" spans="1:1" x14ac:dyDescent="0.25">
      <c r="A208" s="31"/>
    </row>
    <row r="209" spans="1:1" x14ac:dyDescent="0.25">
      <c r="A209" s="31"/>
    </row>
    <row r="210" spans="1:1" x14ac:dyDescent="0.25">
      <c r="A210" s="31"/>
    </row>
    <row r="211" spans="1:1" x14ac:dyDescent="0.25">
      <c r="A211" s="31"/>
    </row>
    <row r="212" spans="1:1" x14ac:dyDescent="0.25">
      <c r="A212" s="31"/>
    </row>
    <row r="213" spans="1:1" x14ac:dyDescent="0.25">
      <c r="A213" s="31"/>
    </row>
    <row r="214" spans="1:1" x14ac:dyDescent="0.25">
      <c r="A214" s="31"/>
    </row>
    <row r="215" spans="1:1" x14ac:dyDescent="0.25">
      <c r="A215" s="31"/>
    </row>
    <row r="216" spans="1:1" x14ac:dyDescent="0.25">
      <c r="A216" s="31"/>
    </row>
    <row r="217" spans="1:1" x14ac:dyDescent="0.25">
      <c r="A217" s="31"/>
    </row>
    <row r="218" spans="1:1" x14ac:dyDescent="0.25">
      <c r="A218" s="31"/>
    </row>
    <row r="219" spans="1:1" x14ac:dyDescent="0.25">
      <c r="A219" s="31"/>
    </row>
    <row r="220" spans="1:1" x14ac:dyDescent="0.25">
      <c r="A220" s="31"/>
    </row>
    <row r="221" spans="1:1" x14ac:dyDescent="0.25">
      <c r="A221" s="31"/>
    </row>
    <row r="222" spans="1:1" x14ac:dyDescent="0.25">
      <c r="A222" s="31"/>
    </row>
    <row r="223" spans="1:1" x14ac:dyDescent="0.25">
      <c r="A223" s="31"/>
    </row>
    <row r="224" spans="1:1" x14ac:dyDescent="0.25">
      <c r="A224" s="31"/>
    </row>
    <row r="225" spans="1:1" x14ac:dyDescent="0.25">
      <c r="A225" s="31"/>
    </row>
    <row r="226" spans="1:1" x14ac:dyDescent="0.25">
      <c r="A226" s="31"/>
    </row>
    <row r="227" spans="1:1" x14ac:dyDescent="0.25">
      <c r="A227" s="31"/>
    </row>
    <row r="228" spans="1:1" x14ac:dyDescent="0.25">
      <c r="A228" s="31"/>
    </row>
    <row r="229" spans="1:1" x14ac:dyDescent="0.25">
      <c r="A229" s="31"/>
    </row>
    <row r="230" spans="1:1" x14ac:dyDescent="0.25">
      <c r="A230" s="31"/>
    </row>
    <row r="231" spans="1:1" x14ac:dyDescent="0.25">
      <c r="A231" s="31"/>
    </row>
    <row r="232" spans="1:1" x14ac:dyDescent="0.25">
      <c r="A232" s="31"/>
    </row>
    <row r="233" spans="1:1" x14ac:dyDescent="0.25">
      <c r="A233" s="31"/>
    </row>
    <row r="234" spans="1:1" x14ac:dyDescent="0.25">
      <c r="A234" s="31"/>
    </row>
    <row r="235" spans="1:1" x14ac:dyDescent="0.25">
      <c r="A235" s="31"/>
    </row>
    <row r="236" spans="1:1" x14ac:dyDescent="0.25">
      <c r="A236" s="31"/>
    </row>
    <row r="237" spans="1:1" x14ac:dyDescent="0.25">
      <c r="A237" s="31"/>
    </row>
    <row r="238" spans="1:1" x14ac:dyDescent="0.25">
      <c r="A238" s="31"/>
    </row>
    <row r="239" spans="1:1" x14ac:dyDescent="0.25">
      <c r="A239" s="31"/>
    </row>
    <row r="240" spans="1:1" x14ac:dyDescent="0.25">
      <c r="A240" s="31"/>
    </row>
    <row r="241" spans="1:1" x14ac:dyDescent="0.25">
      <c r="A241" s="31"/>
    </row>
    <row r="242" spans="1:1" x14ac:dyDescent="0.25">
      <c r="A242" s="31"/>
    </row>
    <row r="243" spans="1:1" x14ac:dyDescent="0.25">
      <c r="A243" s="31"/>
    </row>
    <row r="244" spans="1:1" x14ac:dyDescent="0.25">
      <c r="A244" s="31"/>
    </row>
    <row r="245" spans="1:1" x14ac:dyDescent="0.25">
      <c r="A245" s="31"/>
    </row>
    <row r="246" spans="1:1" x14ac:dyDescent="0.25">
      <c r="A246" s="31"/>
    </row>
    <row r="247" spans="1:1" x14ac:dyDescent="0.25">
      <c r="A247" s="31"/>
    </row>
    <row r="248" spans="1:1" x14ac:dyDescent="0.25">
      <c r="A248" s="31"/>
    </row>
    <row r="249" spans="1:1" x14ac:dyDescent="0.25">
      <c r="A249" s="31"/>
    </row>
    <row r="250" spans="1:1" x14ac:dyDescent="0.25">
      <c r="A250" s="31"/>
    </row>
    <row r="251" spans="1:1" x14ac:dyDescent="0.25">
      <c r="A251" s="31"/>
    </row>
    <row r="252" spans="1:1" x14ac:dyDescent="0.25">
      <c r="A252" s="31"/>
    </row>
    <row r="253" spans="1:1" x14ac:dyDescent="0.25">
      <c r="A253" s="31"/>
    </row>
    <row r="254" spans="1:1" x14ac:dyDescent="0.25">
      <c r="A254" s="31"/>
    </row>
    <row r="255" spans="1:1" x14ac:dyDescent="0.25">
      <c r="A255" s="31"/>
    </row>
    <row r="256" spans="1:1" x14ac:dyDescent="0.25">
      <c r="A256" s="31"/>
    </row>
    <row r="257" spans="1:1" x14ac:dyDescent="0.25">
      <c r="A257" s="31"/>
    </row>
    <row r="258" spans="1:1" x14ac:dyDescent="0.25">
      <c r="A258" s="31"/>
    </row>
    <row r="259" spans="1:1" x14ac:dyDescent="0.25">
      <c r="A259" s="31"/>
    </row>
    <row r="260" spans="1:1" x14ac:dyDescent="0.25">
      <c r="A260" s="3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3"/>
  <sheetViews>
    <sheetView workbookViewId="0">
      <selection activeCell="F18" sqref="F18"/>
    </sheetView>
  </sheetViews>
  <sheetFormatPr baseColWidth="10" defaultColWidth="11.42578125" defaultRowHeight="15" x14ac:dyDescent="0.25"/>
  <cols>
    <col min="1" max="1" width="11.5703125" style="1" customWidth="1"/>
    <col min="2" max="2" width="22.28515625" style="1" bestFit="1" customWidth="1"/>
    <col min="3" max="3" width="17.140625" style="1" bestFit="1" customWidth="1"/>
    <col min="4" max="5" width="11.5703125" style="1" bestFit="1" customWidth="1"/>
    <col min="6" max="6" width="13.5703125" style="1" bestFit="1" customWidth="1"/>
    <col min="7" max="7" width="11.5703125" style="1" bestFit="1" customWidth="1"/>
    <col min="8" max="16384" width="11.42578125" style="1"/>
  </cols>
  <sheetData>
    <row r="1" spans="1:29" x14ac:dyDescent="0.25">
      <c r="A1" s="4"/>
      <c r="B1" s="4" t="s">
        <v>31</v>
      </c>
      <c r="C1" s="4" t="s">
        <v>32</v>
      </c>
    </row>
    <row r="2" spans="1:29" x14ac:dyDescent="0.25">
      <c r="A2" s="4" t="s">
        <v>33</v>
      </c>
      <c r="B2" s="4">
        <v>41.234999999999999</v>
      </c>
      <c r="C2" s="4">
        <v>0.35143000000000002</v>
      </c>
    </row>
    <row r="3" spans="1:29" x14ac:dyDescent="0.25">
      <c r="A3" s="4" t="s">
        <v>34</v>
      </c>
      <c r="B3" s="4">
        <v>42.329000000000001</v>
      </c>
      <c r="C3" s="4">
        <v>0.36102000000000001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5">
      <c r="A4" s="4" t="s">
        <v>35</v>
      </c>
      <c r="B4" s="4">
        <v>40.457999999999998</v>
      </c>
      <c r="C4" s="4">
        <v>0.35944999999999999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5">
      <c r="A5" s="4" t="s">
        <v>36</v>
      </c>
      <c r="B5" s="4">
        <v>41.561</v>
      </c>
      <c r="C5" s="4">
        <v>0.36588999999999999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5">
      <c r="A6" s="4" t="s">
        <v>37</v>
      </c>
      <c r="B6" s="4">
        <v>40.341999999999999</v>
      </c>
      <c r="C6" s="4">
        <v>0.37235600000000002</v>
      </c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5">
      <c r="A7" s="4" t="s">
        <v>38</v>
      </c>
      <c r="B7" s="4">
        <v>41.750999999999998</v>
      </c>
      <c r="C7" s="4">
        <v>0.36023500000000003</v>
      </c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5">
      <c r="A8" s="4" t="s">
        <v>39</v>
      </c>
      <c r="B8" s="4">
        <v>41.411999999999999</v>
      </c>
      <c r="C8" s="4">
        <v>0.35894100000000001</v>
      </c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5">
      <c r="A9" s="3"/>
      <c r="B9" s="3"/>
      <c r="C9" s="3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A10" s="3"/>
      <c r="B10" s="3"/>
      <c r="C10" s="3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A11" s="3"/>
      <c r="B11" s="3"/>
      <c r="C11" s="3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5">
      <c r="A12" s="3"/>
      <c r="B12" s="3"/>
      <c r="C12" s="3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5">
      <c r="A13" s="3"/>
      <c r="B13" s="3"/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5">
      <c r="A17" s="2"/>
      <c r="B17" s="2"/>
      <c r="C17" s="2"/>
      <c r="D17" s="2"/>
      <c r="E17" s="2"/>
      <c r="F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5">
      <c r="A18" s="2"/>
      <c r="B18" s="2"/>
      <c r="C18" s="2"/>
      <c r="D18" s="2"/>
      <c r="E18" s="2"/>
      <c r="F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4"/>
  <sheetViews>
    <sheetView workbookViewId="0">
      <selection activeCell="E29" sqref="E29"/>
    </sheetView>
  </sheetViews>
  <sheetFormatPr baseColWidth="10" defaultRowHeight="15" x14ac:dyDescent="0.25"/>
  <cols>
    <col min="1" max="1" width="32.7109375" customWidth="1"/>
    <col min="2" max="2" width="15.7109375" customWidth="1"/>
    <col min="3" max="3" width="13" customWidth="1"/>
    <col min="4" max="4" width="13.42578125" customWidth="1"/>
    <col min="5" max="5" width="11.85546875" customWidth="1"/>
    <col min="7" max="7" width="11.85546875" customWidth="1"/>
  </cols>
  <sheetData>
    <row r="1" spans="1:8" x14ac:dyDescent="0.25">
      <c r="A1" s="34" t="s">
        <v>40</v>
      </c>
      <c r="B1" s="5"/>
      <c r="C1" s="5"/>
      <c r="D1" s="5"/>
      <c r="E1" s="5"/>
      <c r="F1" s="5"/>
      <c r="G1" s="5"/>
      <c r="H1" s="5"/>
    </row>
    <row r="2" spans="1:8" x14ac:dyDescent="0.25">
      <c r="A2" s="32" t="s">
        <v>41</v>
      </c>
      <c r="B2" s="5"/>
      <c r="C2" s="5"/>
      <c r="D2" s="5"/>
      <c r="E2" s="5"/>
      <c r="F2" s="5"/>
      <c r="G2" s="5"/>
      <c r="H2" s="5"/>
    </row>
    <row r="3" spans="1:8" x14ac:dyDescent="0.25">
      <c r="A3" s="5" t="s">
        <v>42</v>
      </c>
      <c r="B3" s="5" t="s">
        <v>43</v>
      </c>
      <c r="C3" s="5"/>
      <c r="D3" s="5"/>
      <c r="E3" s="5"/>
      <c r="F3" s="5"/>
      <c r="G3" s="5"/>
      <c r="H3" s="5"/>
    </row>
    <row r="4" spans="1:8" x14ac:dyDescent="0.25">
      <c r="A4" s="5" t="s">
        <v>44</v>
      </c>
      <c r="B4" s="5">
        <v>2</v>
      </c>
      <c r="C4" s="5"/>
      <c r="D4" s="5"/>
      <c r="E4" s="5"/>
      <c r="F4" s="5"/>
      <c r="G4" s="5"/>
      <c r="H4" s="5"/>
    </row>
    <row r="5" spans="1:8" x14ac:dyDescent="0.25">
      <c r="A5" s="5" t="s">
        <v>45</v>
      </c>
      <c r="B5" s="5">
        <v>20</v>
      </c>
      <c r="C5" s="5"/>
      <c r="D5" s="5"/>
      <c r="E5" s="5"/>
      <c r="F5" s="5"/>
      <c r="G5" s="5"/>
      <c r="H5" s="5"/>
    </row>
    <row r="6" spans="1:8" x14ac:dyDescent="0.25">
      <c r="A6" s="32" t="s">
        <v>46</v>
      </c>
      <c r="B6" s="5"/>
      <c r="C6" s="5"/>
      <c r="D6" s="5"/>
      <c r="E6" s="5"/>
      <c r="F6" s="5"/>
      <c r="G6" s="5"/>
      <c r="H6" s="5"/>
    </row>
    <row r="7" spans="1:8" x14ac:dyDescent="0.25">
      <c r="A7" s="5" t="s">
        <v>42</v>
      </c>
      <c r="B7" s="5" t="s">
        <v>47</v>
      </c>
      <c r="C7" s="5"/>
      <c r="D7" s="5"/>
      <c r="E7" s="5"/>
      <c r="F7" s="5"/>
      <c r="G7" s="5"/>
      <c r="H7" s="5"/>
    </row>
    <row r="8" spans="1:8" x14ac:dyDescent="0.25">
      <c r="A8" s="5" t="s">
        <v>48</v>
      </c>
      <c r="B8" s="5">
        <v>1</v>
      </c>
      <c r="C8" s="5"/>
      <c r="D8" s="5"/>
      <c r="E8" s="5"/>
      <c r="F8" s="5"/>
      <c r="G8" s="5"/>
      <c r="H8" s="5"/>
    </row>
    <row r="9" spans="1:8" x14ac:dyDescent="0.25">
      <c r="A9" s="5" t="s">
        <v>45</v>
      </c>
      <c r="B9" s="4">
        <v>530</v>
      </c>
      <c r="C9" s="5"/>
      <c r="D9" s="5"/>
      <c r="E9" s="5"/>
      <c r="F9" s="5"/>
      <c r="G9" s="5"/>
      <c r="H9" s="5"/>
    </row>
    <row r="10" spans="1:8" x14ac:dyDescent="0.25">
      <c r="A10" s="32" t="s">
        <v>49</v>
      </c>
      <c r="B10" s="5"/>
      <c r="C10" s="5"/>
      <c r="D10" s="5"/>
      <c r="E10" s="5"/>
      <c r="F10" s="5"/>
      <c r="G10" s="5"/>
      <c r="H10" s="5"/>
    </row>
    <row r="11" spans="1:8" x14ac:dyDescent="0.25">
      <c r="A11" s="5" t="s">
        <v>42</v>
      </c>
      <c r="B11" s="5" t="s">
        <v>50</v>
      </c>
      <c r="C11" s="5"/>
      <c r="D11" s="5"/>
      <c r="E11" s="5"/>
      <c r="F11" s="5"/>
      <c r="G11" s="5"/>
      <c r="H11" s="5"/>
    </row>
    <row r="12" spans="1:8" x14ac:dyDescent="0.25">
      <c r="A12" s="5" t="s">
        <v>51</v>
      </c>
      <c r="B12" s="5">
        <v>1</v>
      </c>
      <c r="C12" s="5"/>
      <c r="D12" s="5"/>
      <c r="E12" s="5"/>
      <c r="F12" s="5"/>
      <c r="G12" s="5"/>
      <c r="H12" s="5"/>
    </row>
    <row r="13" spans="1:8" x14ac:dyDescent="0.25">
      <c r="A13" s="5" t="s">
        <v>52</v>
      </c>
      <c r="B13" s="5">
        <v>100</v>
      </c>
      <c r="C13" s="5"/>
      <c r="D13" s="5"/>
      <c r="E13" s="5"/>
      <c r="F13" s="5"/>
      <c r="G13" s="5"/>
      <c r="H13" s="5"/>
    </row>
    <row r="14" spans="1:8" x14ac:dyDescent="0.25">
      <c r="A14" s="5" t="s">
        <v>45</v>
      </c>
      <c r="B14" s="5">
        <v>100</v>
      </c>
      <c r="C14" s="5"/>
      <c r="D14" s="5"/>
      <c r="E14" s="5"/>
      <c r="F14" s="5"/>
      <c r="G14" s="5"/>
      <c r="H14" s="5"/>
    </row>
    <row r="15" spans="1:8" x14ac:dyDescent="0.25">
      <c r="A15" s="5" t="s">
        <v>53</v>
      </c>
      <c r="B15" s="5">
        <v>2</v>
      </c>
      <c r="C15" s="5"/>
      <c r="D15" s="5"/>
      <c r="E15" s="5"/>
      <c r="F15" s="5"/>
      <c r="G15" s="5"/>
      <c r="H15" s="5"/>
    </row>
    <row r="16" spans="1:8" x14ac:dyDescent="0.25">
      <c r="A16" s="5"/>
      <c r="B16" s="5"/>
      <c r="C16" s="5"/>
      <c r="D16" s="5"/>
      <c r="E16" s="5"/>
      <c r="F16" s="5"/>
      <c r="G16" s="5"/>
      <c r="H16" s="5"/>
    </row>
    <row r="17" spans="1:8" x14ac:dyDescent="0.25">
      <c r="A17" s="35" t="s">
        <v>54</v>
      </c>
      <c r="B17" s="5"/>
      <c r="C17" s="5"/>
      <c r="D17" s="5"/>
      <c r="E17" s="5"/>
      <c r="F17" s="5"/>
      <c r="G17" s="5"/>
      <c r="H17" s="5"/>
    </row>
    <row r="18" spans="1:8" x14ac:dyDescent="0.25">
      <c r="A18" s="5" t="s">
        <v>23</v>
      </c>
      <c r="B18" s="5">
        <v>40</v>
      </c>
      <c r="C18" s="5"/>
      <c r="D18" s="5"/>
      <c r="E18" s="5"/>
      <c r="F18" s="5"/>
      <c r="G18" s="5"/>
      <c r="H18" s="5"/>
    </row>
    <row r="19" spans="1:8" x14ac:dyDescent="0.25">
      <c r="A19" s="5" t="s">
        <v>55</v>
      </c>
      <c r="B19" s="5">
        <v>3.07</v>
      </c>
      <c r="C19" s="5"/>
      <c r="D19" s="5"/>
      <c r="E19" s="5"/>
      <c r="F19" s="5"/>
      <c r="G19" s="5"/>
      <c r="H19" s="5"/>
    </row>
    <row r="20" spans="1:8" x14ac:dyDescent="0.25">
      <c r="A20" s="5" t="s">
        <v>65</v>
      </c>
      <c r="B20" s="5">
        <v>0.7</v>
      </c>
      <c r="C20" s="5"/>
      <c r="D20" s="5"/>
      <c r="E20" s="5"/>
      <c r="F20" s="5"/>
      <c r="G20" s="5"/>
      <c r="H20" s="5"/>
    </row>
    <row r="21" spans="1:8" x14ac:dyDescent="0.25">
      <c r="A21" s="5" t="s">
        <v>66</v>
      </c>
      <c r="B21" s="5">
        <v>0.3</v>
      </c>
      <c r="C21" s="5"/>
      <c r="D21" s="5"/>
      <c r="E21" s="5"/>
      <c r="F21" s="5"/>
      <c r="G21" s="5"/>
      <c r="H21" s="5"/>
    </row>
    <row r="22" spans="1:8" x14ac:dyDescent="0.25">
      <c r="A22" s="5"/>
      <c r="B22" s="5"/>
      <c r="C22" s="5"/>
      <c r="D22" s="5"/>
      <c r="E22" s="5"/>
      <c r="F22" s="5"/>
      <c r="G22" s="5"/>
      <c r="H22" s="5"/>
    </row>
    <row r="23" spans="1:8" x14ac:dyDescent="0.25">
      <c r="A23" s="36" t="s">
        <v>56</v>
      </c>
      <c r="B23" s="5"/>
      <c r="C23" s="5"/>
      <c r="D23" s="5"/>
      <c r="E23" s="5"/>
      <c r="F23" s="5"/>
      <c r="G23" s="5"/>
      <c r="H23" s="5"/>
    </row>
    <row r="24" spans="1:8" x14ac:dyDescent="0.25">
      <c r="A24" s="37" t="s">
        <v>57</v>
      </c>
      <c r="B24" s="37" t="s">
        <v>58</v>
      </c>
      <c r="C24" s="37" t="s">
        <v>59</v>
      </c>
      <c r="D24" s="37" t="s">
        <v>60</v>
      </c>
      <c r="E24" s="37" t="s">
        <v>61</v>
      </c>
      <c r="F24" s="37" t="s">
        <v>62</v>
      </c>
      <c r="G24" s="37" t="s">
        <v>63</v>
      </c>
      <c r="H24" s="37" t="s">
        <v>64</v>
      </c>
    </row>
    <row r="25" spans="1:8" x14ac:dyDescent="0.25">
      <c r="A25" s="5">
        <v>40</v>
      </c>
      <c r="B25" s="5">
        <v>0.247</v>
      </c>
      <c r="C25" s="5">
        <v>12</v>
      </c>
      <c r="D25" s="5">
        <v>60</v>
      </c>
      <c r="E25" s="5">
        <v>45</v>
      </c>
      <c r="F25" s="5">
        <v>15</v>
      </c>
      <c r="G25" s="5">
        <v>25</v>
      </c>
      <c r="H25" s="5">
        <v>72</v>
      </c>
    </row>
    <row r="26" spans="1:8" x14ac:dyDescent="0.25">
      <c r="C26" s="38" t="s">
        <v>69</v>
      </c>
    </row>
    <row r="27" spans="1:8" x14ac:dyDescent="0.25">
      <c r="D27">
        <f>D25/100*B4/C25</f>
        <v>9.9999999999999992E-2</v>
      </c>
      <c r="E27">
        <f>E25/100/C25</f>
        <v>3.7499999999999999E-2</v>
      </c>
      <c r="F27">
        <f>F25/100/C25</f>
        <v>1.2499999999999999E-2</v>
      </c>
    </row>
    <row r="28" spans="1:8" x14ac:dyDescent="0.25">
      <c r="C28" s="38" t="s">
        <v>75</v>
      </c>
    </row>
    <row r="29" spans="1:8" x14ac:dyDescent="0.25">
      <c r="D29">
        <f>D27/G33</f>
        <v>1.4285714285714285E-2</v>
      </c>
      <c r="E29">
        <f>E27/G32</f>
        <v>6.2499999999999995E-3</v>
      </c>
      <c r="F29">
        <f>F27/G34</f>
        <v>6.2499999999999995E-3</v>
      </c>
    </row>
    <row r="30" spans="1:8" x14ac:dyDescent="0.25">
      <c r="A30" t="s">
        <v>67</v>
      </c>
    </row>
    <row r="31" spans="1:8" x14ac:dyDescent="0.25">
      <c r="C31" s="38" t="s">
        <v>73</v>
      </c>
      <c r="D31">
        <f>G32/G33</f>
        <v>0.8571428571428571</v>
      </c>
    </row>
    <row r="32" spans="1:8" x14ac:dyDescent="0.25">
      <c r="C32" s="38" t="s">
        <v>74</v>
      </c>
      <c r="D32">
        <f>1/G33</f>
        <v>0.14285714285714285</v>
      </c>
      <c r="F32" s="38" t="s">
        <v>70</v>
      </c>
      <c r="G32">
        <f>H25/C25</f>
        <v>6</v>
      </c>
    </row>
    <row r="33" spans="1:7" x14ac:dyDescent="0.25">
      <c r="A33" t="s">
        <v>68</v>
      </c>
      <c r="F33" s="38" t="s">
        <v>71</v>
      </c>
      <c r="G33">
        <f>G32+1</f>
        <v>7</v>
      </c>
    </row>
    <row r="34" spans="1:7" x14ac:dyDescent="0.25">
      <c r="F34" s="38" t="s">
        <v>72</v>
      </c>
      <c r="G34">
        <v>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9:J40"/>
  <sheetViews>
    <sheetView tabSelected="1" topLeftCell="A7" workbookViewId="0">
      <selection activeCell="B36" sqref="B36"/>
    </sheetView>
  </sheetViews>
  <sheetFormatPr baseColWidth="10" defaultRowHeight="15" x14ac:dyDescent="0.25"/>
  <cols>
    <col min="2" max="2" width="21.85546875" customWidth="1"/>
  </cols>
  <sheetData>
    <row r="19" spans="2:10" x14ac:dyDescent="0.25">
      <c r="J19">
        <v>6200396825.3968258</v>
      </c>
    </row>
    <row r="25" spans="2:10" x14ac:dyDescent="0.25">
      <c r="B25" t="s">
        <v>76</v>
      </c>
      <c r="C25">
        <v>2500000</v>
      </c>
    </row>
    <row r="26" spans="2:10" x14ac:dyDescent="0.25">
      <c r="B26" t="s">
        <v>77</v>
      </c>
      <c r="C26">
        <v>24</v>
      </c>
    </row>
    <row r="28" spans="2:10" x14ac:dyDescent="0.25">
      <c r="B28" t="s">
        <v>78</v>
      </c>
      <c r="C28">
        <v>6</v>
      </c>
    </row>
    <row r="31" spans="2:10" x14ac:dyDescent="0.25">
      <c r="B31" t="s">
        <v>79</v>
      </c>
    </row>
    <row r="32" spans="2:10" x14ac:dyDescent="0.25">
      <c r="B32" t="s">
        <v>80</v>
      </c>
      <c r="D32">
        <f>(C25)^2/(C28*(C28+1)*C26)</f>
        <v>6200396825.3968258</v>
      </c>
    </row>
    <row r="35" spans="2:3" x14ac:dyDescent="0.25">
      <c r="B35" t="s">
        <v>84</v>
      </c>
      <c r="C35">
        <v>0.99990000000000001</v>
      </c>
    </row>
    <row r="36" spans="2:3" x14ac:dyDescent="0.25">
      <c r="B36" t="s">
        <v>85</v>
      </c>
      <c r="C36">
        <v>8760</v>
      </c>
    </row>
    <row r="38" spans="2:3" x14ac:dyDescent="0.25">
      <c r="B38" t="s">
        <v>81</v>
      </c>
      <c r="C38">
        <f>1-C35</f>
        <v>9.9999999999988987E-5</v>
      </c>
    </row>
    <row r="39" spans="2:3" x14ac:dyDescent="0.25">
      <c r="B39" t="s">
        <v>82</v>
      </c>
      <c r="C39">
        <f>C36*C38</f>
        <v>0.87599999999990352</v>
      </c>
    </row>
    <row r="40" spans="2:3" x14ac:dyDescent="0.25">
      <c r="B40" t="s">
        <v>83</v>
      </c>
      <c r="C40">
        <f>60*C39</f>
        <v>52.559999999994211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usar la hoja de la PL8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Pelayo Calleja Villafañe</cp:lastModifiedBy>
  <dcterms:created xsi:type="dcterms:W3CDTF">2018-01-09T16:52:11Z</dcterms:created>
  <dcterms:modified xsi:type="dcterms:W3CDTF">2024-12-11T13:40:53Z</dcterms:modified>
</cp:coreProperties>
</file>